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\Documents\_gits\surveillanceStrategies\results\2017-04-18 - avg and lenght test - beta\"/>
    </mc:Choice>
  </mc:AlternateContent>
  <bookViews>
    <workbookView xWindow="0" yWindow="3000" windowWidth="18825" windowHeight="12690" tabRatio="861" activeTab="2"/>
  </bookViews>
  <sheets>
    <sheet name="TourSizes" sheetId="11" r:id="rId1"/>
    <sheet name="GlobalAvgDelay" sheetId="3" r:id="rId2"/>
    <sheet name="simTime" sheetId="12" r:id="rId3"/>
    <sheet name="lixo" sheetId="10" r:id="rId4"/>
    <sheet name="Sheet1" sheetId="13" r:id="rId5"/>
    <sheet name="BoxPlot2" sheetId="7" r:id="rId6"/>
    <sheet name="BoxPlot_Shifted" sheetId="2" r:id="rId7"/>
    <sheet name="Data_Shifted" sheetId="1" r:id="rId8"/>
    <sheet name="Data" sheetId="6" r:id="rId9"/>
    <sheet name="©" sheetId="8" r:id="rId10"/>
  </sheets>
  <definedNames>
    <definedName name="_xlnm._FilterDatabase" localSheetId="3" hidden="1">lixo!$A$1:$P$129</definedName>
    <definedName name="dadosBrutos" localSheetId="4">Sheet1!$A$1:$O$1601</definedName>
    <definedName name="_xlnm.Print_Area" localSheetId="6">BoxPlot_Shifted!$A$1:$G$51</definedName>
    <definedName name="_xlnm.Print_Area" localSheetId="5">BoxPlot2!$A$1:$G$90</definedName>
    <definedName name="_xlnm.Print_Area" localSheetId="1">GlobalAvgDelay!$A$1:$I$90</definedName>
    <definedName name="_xlnm.Print_Area" localSheetId="2">simTime!$A$1:$C$90</definedName>
    <definedName name="_xlnm.Print_Area" localSheetId="0">TourSizes!$A$1:$C$90</definedName>
    <definedName name="_xlnm.Print_Titles" localSheetId="5">BoxPlot2!$49:$49</definedName>
    <definedName name="_xlnm.Print_Titles" localSheetId="1">GlobalAvgDelay!$49:$49</definedName>
    <definedName name="_xlnm.Print_Titles" localSheetId="2">simTime!$49:$49</definedName>
    <definedName name="_xlnm.Print_Titles" localSheetId="0">TourSizes!$49:$49</definedName>
    <definedName name="resultsDESCRIBE" localSheetId="3">lixo!$A$1:$P$129</definedName>
    <definedName name="shift">Data_Shifted!$I$1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Q3" i="13" l="1"/>
  <c r="Q2" i="13"/>
  <c r="C49" i="12" l="1"/>
  <c r="B49" i="12"/>
  <c r="C47" i="12"/>
  <c r="B47" i="12"/>
  <c r="C46" i="12"/>
  <c r="B46" i="12"/>
  <c r="C37" i="12"/>
  <c r="B37" i="12"/>
  <c r="C36" i="12"/>
  <c r="B36" i="12"/>
  <c r="C32" i="12"/>
  <c r="C40" i="12" s="1"/>
  <c r="C42" i="12" s="1"/>
  <c r="C44" i="12" s="1"/>
  <c r="B32" i="12"/>
  <c r="B40" i="12" s="1"/>
  <c r="B42" i="12" s="1"/>
  <c r="B44" i="12" s="1"/>
  <c r="E2" i="12"/>
  <c r="B39" i="12" l="1"/>
  <c r="B41" i="12" s="1"/>
  <c r="B43" i="12" s="1"/>
  <c r="C39" i="12"/>
  <c r="C41" i="12" s="1"/>
  <c r="C43" i="12" s="1"/>
  <c r="C49" i="11"/>
  <c r="B49" i="11"/>
  <c r="C47" i="11"/>
  <c r="B47" i="11"/>
  <c r="C46" i="11"/>
  <c r="B46" i="11"/>
  <c r="C37" i="11"/>
  <c r="B37" i="11"/>
  <c r="C36" i="11"/>
  <c r="B36" i="11"/>
  <c r="C32" i="11"/>
  <c r="C40" i="11" s="1"/>
  <c r="C42" i="11" s="1"/>
  <c r="C44" i="11" s="1"/>
  <c r="B32" i="11"/>
  <c r="B40" i="11" s="1"/>
  <c r="B42" i="11" s="1"/>
  <c r="B44" i="11" s="1"/>
  <c r="E2" i="11"/>
  <c r="B39" i="11" l="1"/>
  <c r="B41" i="11" s="1"/>
  <c r="B43" i="11" s="1"/>
  <c r="C39" i="11"/>
  <c r="C41" i="11" s="1"/>
  <c r="C43" i="11" s="1"/>
  <c r="G32" i="3"/>
  <c r="F32" i="3"/>
  <c r="H49" i="3"/>
  <c r="H47" i="3"/>
  <c r="H46" i="3"/>
  <c r="H37" i="3"/>
  <c r="H36" i="3"/>
  <c r="H32" i="3"/>
  <c r="H39" i="3" s="1"/>
  <c r="H41" i="3" s="1"/>
  <c r="H43" i="3" s="1"/>
  <c r="G49" i="3"/>
  <c r="G47" i="3"/>
  <c r="G46" i="3"/>
  <c r="G37" i="3"/>
  <c r="G36" i="3"/>
  <c r="G39" i="3"/>
  <c r="G41" i="3" s="1"/>
  <c r="G43" i="3" s="1"/>
  <c r="I32" i="3"/>
  <c r="H40" i="3" l="1"/>
  <c r="H42" i="3" s="1"/>
  <c r="H44" i="3" s="1"/>
  <c r="G40" i="3"/>
  <c r="G42" i="3" s="1"/>
  <c r="G44" i="3" s="1"/>
  <c r="C32" i="3"/>
  <c r="D32" i="3"/>
  <c r="E32" i="3"/>
  <c r="B32" i="3"/>
  <c r="K2" i="3" l="1"/>
  <c r="I2" i="7"/>
  <c r="I2" i="2"/>
  <c r="B6" i="8"/>
  <c r="C49" i="3" l="1"/>
  <c r="D49" i="3"/>
  <c r="E49" i="3"/>
  <c r="F49" i="3"/>
  <c r="I49" i="3"/>
  <c r="B49" i="3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E37" i="7" s="1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B39" i="7" s="1"/>
  <c r="D32" i="7"/>
  <c r="E32" i="7"/>
  <c r="F32" i="7"/>
  <c r="F39" i="7" s="1"/>
  <c r="D39" i="7"/>
  <c r="D33" i="7" s="1"/>
  <c r="D46" i="7" s="1"/>
  <c r="E39" i="7"/>
  <c r="E33" i="7"/>
  <c r="E46" i="7" s="1"/>
  <c r="B40" i="7"/>
  <c r="B34" i="7" s="1"/>
  <c r="B47" i="7" s="1"/>
  <c r="D40" i="7"/>
  <c r="D34" i="7" s="1"/>
  <c r="D47" i="7" s="1"/>
  <c r="E40" i="7"/>
  <c r="E42" i="7" s="1"/>
  <c r="E44" i="7" s="1"/>
  <c r="E34" i="7"/>
  <c r="E47" i="7" s="1"/>
  <c r="F40" i="7"/>
  <c r="F34" i="7" s="1"/>
  <c r="F47" i="7" s="1"/>
  <c r="B36" i="7"/>
  <c r="D36" i="7"/>
  <c r="E36" i="7"/>
  <c r="F36" i="7"/>
  <c r="B37" i="7"/>
  <c r="C37" i="7"/>
  <c r="D37" i="7"/>
  <c r="F37" i="7"/>
  <c r="G37" i="7"/>
  <c r="D41" i="7"/>
  <c r="E41" i="7"/>
  <c r="B42" i="7"/>
  <c r="D42" i="7"/>
  <c r="F42" i="7"/>
  <c r="D43" i="7"/>
  <c r="E43" i="7"/>
  <c r="B44" i="7"/>
  <c r="D44" i="7"/>
  <c r="F44" i="7"/>
  <c r="I1" i="1"/>
  <c r="G37" i="2" s="1"/>
  <c r="I40" i="3"/>
  <c r="I47" i="3" s="1"/>
  <c r="E40" i="3"/>
  <c r="D40" i="3"/>
  <c r="D47" i="3" s="1"/>
  <c r="C40" i="3"/>
  <c r="C47" i="3" s="1"/>
  <c r="B39" i="3"/>
  <c r="I42" i="3"/>
  <c r="I44" i="3" s="1"/>
  <c r="F36" i="3"/>
  <c r="F37" i="3"/>
  <c r="E36" i="3"/>
  <c r="D37" i="3"/>
  <c r="C37" i="3"/>
  <c r="B36" i="3"/>
  <c r="B37" i="3"/>
  <c r="I36" i="3"/>
  <c r="D36" i="3"/>
  <c r="C36" i="3"/>
  <c r="C42" i="3" l="1"/>
  <c r="C44" i="3" s="1"/>
  <c r="B41" i="3"/>
  <c r="B43" i="3" s="1"/>
  <c r="B46" i="3"/>
  <c r="F40" i="3"/>
  <c r="F39" i="3"/>
  <c r="F41" i="7"/>
  <c r="F43" i="7" s="1"/>
  <c r="F33" i="7"/>
  <c r="F46" i="7" s="1"/>
  <c r="B40" i="3"/>
  <c r="B47" i="3" s="1"/>
  <c r="D42" i="3"/>
  <c r="D44" i="3" s="1"/>
  <c r="G40" i="7"/>
  <c r="E47" i="3"/>
  <c r="E42" i="3"/>
  <c r="E44" i="3" s="1"/>
  <c r="B41" i="7"/>
  <c r="B43" i="7" s="1"/>
  <c r="B33" i="7"/>
  <c r="B46" i="7" s="1"/>
  <c r="G32" i="7"/>
  <c r="G39" i="7" s="1"/>
  <c r="C32" i="7"/>
  <c r="C40" i="7" s="1"/>
  <c r="E37" i="3"/>
  <c r="I37" i="3"/>
  <c r="E39" i="3"/>
  <c r="I39" i="3"/>
  <c r="A3" i="2"/>
  <c r="G36" i="7"/>
  <c r="C36" i="7"/>
  <c r="C39" i="3"/>
  <c r="D39" i="3"/>
  <c r="B37" i="2"/>
  <c r="C37" i="2"/>
  <c r="D37" i="2"/>
  <c r="E37" i="2"/>
  <c r="F37" i="2"/>
  <c r="B42" i="3" l="1"/>
  <c r="B44" i="3" s="1"/>
  <c r="G33" i="7"/>
  <c r="G46" i="7" s="1"/>
  <c r="G41" i="7"/>
  <c r="G43" i="7" s="1"/>
  <c r="C34" i="7"/>
  <c r="C47" i="7" s="1"/>
  <c r="C42" i="7"/>
  <c r="C44" i="7" s="1"/>
  <c r="C39" i="7"/>
  <c r="F42" i="3"/>
  <c r="F44" i="3" s="1"/>
  <c r="F47" i="3"/>
  <c r="D46" i="3"/>
  <c r="D41" i="3"/>
  <c r="D43" i="3" s="1"/>
  <c r="C41" i="3"/>
  <c r="C43" i="3" s="1"/>
  <c r="C46" i="3"/>
  <c r="I46" i="3"/>
  <c r="I41" i="3"/>
  <c r="I43" i="3" s="1"/>
  <c r="E46" i="3"/>
  <c r="E41" i="3"/>
  <c r="E43" i="3" s="1"/>
  <c r="G34" i="7"/>
  <c r="G47" i="7" s="1"/>
  <c r="G42" i="7"/>
  <c r="G44" i="7" s="1"/>
  <c r="F46" i="3"/>
  <c r="F41" i="3"/>
  <c r="F43" i="3" s="1"/>
  <c r="C41" i="7" l="1"/>
  <c r="C43" i="7" s="1"/>
  <c r="C33" i="7"/>
  <c r="C46" i="7" s="1"/>
  <c r="F48" i="1"/>
  <c r="B39" i="1"/>
  <c r="A48" i="1"/>
  <c r="B7" i="1"/>
  <c r="C21" i="1"/>
  <c r="D13" i="1"/>
  <c r="B6" i="1"/>
  <c r="D40" i="1"/>
  <c r="B38" i="1"/>
  <c r="B40" i="1"/>
  <c r="A24" i="1"/>
  <c r="A28" i="1"/>
  <c r="E3" i="1"/>
  <c r="A26" i="1"/>
  <c r="E35" i="1"/>
  <c r="F26" i="1"/>
  <c r="E33" i="1"/>
  <c r="B28" i="1"/>
  <c r="D31" i="1"/>
  <c r="B16" i="1"/>
  <c r="A25" i="1"/>
  <c r="C26" i="1"/>
  <c r="B26" i="1"/>
  <c r="D16" i="1"/>
  <c r="F28" i="1"/>
  <c r="B44" i="1"/>
  <c r="C34" i="1"/>
  <c r="C28" i="1"/>
  <c r="C2" i="1"/>
  <c r="D15" i="1"/>
  <c r="A30" i="1"/>
  <c r="F5" i="1"/>
  <c r="F33" i="1"/>
  <c r="F37" i="1"/>
  <c r="F42" i="1"/>
  <c r="B20" i="1"/>
  <c r="C4" i="1"/>
  <c r="B43" i="1"/>
  <c r="C46" i="1"/>
  <c r="E48" i="1"/>
  <c r="F10" i="1"/>
  <c r="E16" i="1"/>
  <c r="E15" i="1"/>
  <c r="A37" i="1"/>
  <c r="A13" i="1"/>
  <c r="E6" i="1"/>
  <c r="D21" i="1"/>
  <c r="A3" i="1"/>
  <c r="B36" i="1"/>
  <c r="C8" i="1"/>
  <c r="F11" i="1"/>
  <c r="F18" i="1"/>
  <c r="B3" i="1"/>
  <c r="B48" i="1"/>
  <c r="C38" i="1"/>
  <c r="C32" i="1"/>
  <c r="C6" i="1"/>
  <c r="D11" i="1"/>
  <c r="C17" i="1"/>
  <c r="D17" i="1"/>
  <c r="A19" i="1"/>
  <c r="F17" i="1"/>
  <c r="F3" i="1"/>
  <c r="E7" i="1"/>
  <c r="C33" i="1"/>
  <c r="D28" i="1"/>
  <c r="E29" i="1"/>
  <c r="E13" i="1"/>
  <c r="B29" i="1"/>
  <c r="E32" i="1"/>
  <c r="C37" i="1"/>
  <c r="A47" i="1"/>
  <c r="B12" i="1"/>
  <c r="B34" i="1"/>
  <c r="C1" i="1"/>
  <c r="A4" i="1"/>
  <c r="E8" i="1"/>
  <c r="D12" i="1"/>
  <c r="D44" i="1"/>
  <c r="E31" i="1"/>
  <c r="D42" i="1"/>
  <c r="E10" i="1"/>
  <c r="A18" i="1"/>
  <c r="A5" i="1"/>
  <c r="F15" i="1"/>
  <c r="E43" i="1"/>
  <c r="F7" i="1"/>
  <c r="A8" i="1"/>
  <c r="A11" i="1"/>
  <c r="D6" i="1"/>
  <c r="C23" i="1"/>
  <c r="F38" i="1"/>
  <c r="A15" i="1"/>
  <c r="F6" i="1"/>
  <c r="E47" i="1"/>
  <c r="C42" i="1"/>
  <c r="B30" i="1"/>
  <c r="E34" i="1"/>
  <c r="D26" i="1"/>
  <c r="C40" i="1"/>
  <c r="B10" i="1"/>
  <c r="F24" i="1"/>
  <c r="B42" i="1"/>
  <c r="A45" i="1"/>
  <c r="B17" i="1"/>
  <c r="C9" i="1"/>
  <c r="E30" i="1"/>
  <c r="D32" i="1"/>
  <c r="A35" i="1"/>
  <c r="C48" i="1"/>
  <c r="F19" i="1"/>
  <c r="E4" i="1"/>
  <c r="F9" i="1"/>
  <c r="A42" i="1"/>
  <c r="F41" i="1"/>
  <c r="A17" i="1"/>
  <c r="F46" i="1"/>
  <c r="F4" i="1"/>
  <c r="A33" i="1"/>
  <c r="B8" i="1"/>
  <c r="B35" i="1"/>
  <c r="D7" i="1"/>
  <c r="A2" i="1"/>
  <c r="A12" i="1"/>
  <c r="D4" i="1"/>
  <c r="A6" i="1"/>
  <c r="D47" i="1"/>
  <c r="F35" i="1"/>
  <c r="B47" i="1"/>
  <c r="A7" i="1"/>
  <c r="B14" i="1"/>
  <c r="E36" i="1"/>
  <c r="E19" i="1"/>
  <c r="A43" i="1"/>
  <c r="D35" i="1"/>
  <c r="C27" i="1"/>
  <c r="A39" i="1"/>
  <c r="B5" i="1"/>
  <c r="E11" i="1"/>
  <c r="B37" i="1"/>
  <c r="F39" i="1"/>
  <c r="F22" i="1"/>
  <c r="E45" i="1"/>
  <c r="D19" i="1"/>
  <c r="F47" i="1"/>
  <c r="D48" i="1"/>
  <c r="D37" i="1"/>
  <c r="F36" i="1"/>
  <c r="E21" i="1"/>
  <c r="D1" i="1"/>
  <c r="E46" i="1"/>
  <c r="F31" i="1"/>
  <c r="C13" i="1"/>
  <c r="F13" i="1"/>
  <c r="D46" i="1"/>
  <c r="F45" i="1"/>
  <c r="B46" i="1"/>
  <c r="D38" i="1"/>
  <c r="A44" i="1"/>
  <c r="C39" i="1"/>
  <c r="A41" i="1"/>
  <c r="D23" i="1"/>
  <c r="A9" i="1"/>
  <c r="C12" i="1"/>
  <c r="B2" i="1"/>
  <c r="B22" i="1"/>
  <c r="C44" i="1"/>
  <c r="B15" i="1"/>
  <c r="C36" i="1"/>
  <c r="E14" i="1"/>
  <c r="C31" i="1"/>
  <c r="B41" i="1"/>
  <c r="B1" i="1"/>
  <c r="A1" i="1"/>
  <c r="F30" i="1"/>
  <c r="C25" i="1"/>
  <c r="D20" i="1"/>
  <c r="F23" i="1"/>
  <c r="E2" i="1"/>
  <c r="D18" i="1"/>
  <c r="D43" i="1"/>
  <c r="E26" i="1"/>
  <c r="E39" i="1"/>
  <c r="A38" i="1"/>
  <c r="F34" i="1"/>
  <c r="B27" i="1"/>
  <c r="F29" i="1"/>
  <c r="A14" i="1"/>
  <c r="F20" i="1"/>
  <c r="B9" i="1"/>
  <c r="C22" i="1"/>
  <c r="F40" i="1"/>
  <c r="C35" i="1"/>
  <c r="A29" i="1"/>
  <c r="E9" i="1"/>
  <c r="B11" i="1"/>
  <c r="E44" i="1"/>
  <c r="E12" i="1"/>
  <c r="A21" i="1"/>
  <c r="F2" i="1"/>
  <c r="A31" i="1"/>
  <c r="A10" i="1"/>
  <c r="E17" i="1"/>
  <c r="C5" i="1"/>
  <c r="B19" i="1"/>
  <c r="F21" i="1"/>
  <c r="C3" i="1"/>
  <c r="E37" i="1"/>
  <c r="A40" i="1"/>
  <c r="E27" i="1"/>
  <c r="C24" i="1"/>
  <c r="C43" i="1"/>
  <c r="B21" i="1"/>
  <c r="D27" i="1"/>
  <c r="A20" i="1"/>
  <c r="C29" i="1"/>
  <c r="F32" i="1"/>
  <c r="E20" i="1"/>
  <c r="E23" i="1"/>
  <c r="A36" i="1"/>
  <c r="D39" i="1"/>
  <c r="E1" i="1"/>
  <c r="C30" i="1"/>
  <c r="D45" i="1"/>
  <c r="A23" i="1"/>
  <c r="C14" i="1"/>
  <c r="E25" i="1"/>
  <c r="F43" i="1"/>
  <c r="E18" i="1"/>
  <c r="A34" i="1"/>
  <c r="D33" i="1"/>
  <c r="C16" i="1"/>
  <c r="F1" i="1"/>
  <c r="B32" i="1"/>
  <c r="F44" i="1"/>
  <c r="C15" i="1"/>
  <c r="B23" i="1"/>
  <c r="F25" i="1"/>
  <c r="C7" i="1"/>
  <c r="E41" i="1"/>
  <c r="D29" i="1"/>
  <c r="E22" i="1"/>
  <c r="E28" i="1"/>
  <c r="A22" i="1"/>
  <c r="F12" i="1"/>
  <c r="E38" i="1"/>
  <c r="D5" i="1"/>
  <c r="F16" i="1"/>
  <c r="D10" i="1"/>
  <c r="D34" i="1"/>
  <c r="D22" i="1"/>
  <c r="A32" i="1"/>
  <c r="D3" i="1"/>
  <c r="C20" i="1"/>
  <c r="C19" i="1"/>
  <c r="C10" i="1"/>
  <c r="A16" i="1"/>
  <c r="C18" i="1"/>
  <c r="D24" i="1"/>
  <c r="D2" i="1"/>
  <c r="F8" i="1"/>
  <c r="A46" i="1"/>
  <c r="B18" i="1"/>
  <c r="D8" i="1"/>
  <c r="B13" i="1"/>
  <c r="B33" i="1"/>
  <c r="B45" i="1"/>
  <c r="D14" i="1"/>
  <c r="B4" i="1"/>
  <c r="E40" i="1"/>
  <c r="D9" i="1"/>
  <c r="C41" i="1"/>
  <c r="C45" i="1"/>
  <c r="E5" i="1"/>
  <c r="D41" i="1"/>
  <c r="F14" i="1"/>
  <c r="C11" i="1"/>
  <c r="E24" i="1"/>
  <c r="D36" i="1"/>
  <c r="B25" i="1"/>
  <c r="E42" i="1"/>
  <c r="B31" i="1"/>
  <c r="D25" i="1"/>
  <c r="C47" i="1"/>
  <c r="B24" i="1"/>
  <c r="D30" i="1"/>
  <c r="F27" i="1"/>
  <c r="A27" i="1"/>
  <c r="B32" i="2" l="1"/>
  <c r="B33" i="2"/>
  <c r="B30" i="2"/>
  <c r="B31" i="2"/>
  <c r="B29" i="2"/>
  <c r="C31" i="2"/>
  <c r="C29" i="2"/>
  <c r="C33" i="2"/>
  <c r="C32" i="2"/>
  <c r="C30" i="2"/>
  <c r="C40" i="2" s="1"/>
  <c r="D32" i="2"/>
  <c r="D33" i="2"/>
  <c r="D31" i="2"/>
  <c r="D29" i="2"/>
  <c r="D30" i="2"/>
  <c r="E30" i="2"/>
  <c r="E31" i="2"/>
  <c r="E32" i="2"/>
  <c r="E29" i="2"/>
  <c r="E33" i="2"/>
  <c r="G33" i="2"/>
  <c r="G29" i="2"/>
  <c r="G30" i="2"/>
  <c r="G31" i="2"/>
  <c r="G32" i="2"/>
  <c r="F29" i="2"/>
  <c r="F30" i="2"/>
  <c r="F31" i="2"/>
  <c r="F33" i="2"/>
  <c r="F32" i="2"/>
  <c r="B34" i="2" l="1"/>
  <c r="B43" i="2" s="1"/>
  <c r="B45" i="2" s="1"/>
  <c r="B47" i="2" s="1"/>
  <c r="C41" i="2"/>
  <c r="D34" i="2"/>
  <c r="D43" i="2" s="1"/>
  <c r="D35" i="2" s="1"/>
  <c r="D50" i="2" s="1"/>
  <c r="G34" i="2"/>
  <c r="G43" i="2" s="1"/>
  <c r="G45" i="2" s="1"/>
  <c r="G47" i="2" s="1"/>
  <c r="D41" i="2"/>
  <c r="D40" i="2"/>
  <c r="B41" i="2"/>
  <c r="F40" i="2"/>
  <c r="G40" i="2"/>
  <c r="F41" i="2"/>
  <c r="E34" i="2"/>
  <c r="E43" i="2" s="1"/>
  <c r="E35" i="2" s="1"/>
  <c r="E50" i="2" s="1"/>
  <c r="E40" i="2"/>
  <c r="C34" i="2"/>
  <c r="C43" i="2" s="1"/>
  <c r="C45" i="2" s="1"/>
  <c r="C47" i="2" s="1"/>
  <c r="E41" i="2"/>
  <c r="F34" i="2"/>
  <c r="F43" i="2" s="1"/>
  <c r="F35" i="2" s="1"/>
  <c r="F50" i="2" s="1"/>
  <c r="G41" i="2"/>
  <c r="B40" i="2"/>
  <c r="D45" i="2" l="1"/>
  <c r="D47" i="2" s="1"/>
  <c r="B35" i="2"/>
  <c r="B50" i="2" s="1"/>
  <c r="G44" i="2"/>
  <c r="G36" i="2" s="1"/>
  <c r="G51" i="2" s="1"/>
  <c r="D44" i="2"/>
  <c r="D36" i="2" s="1"/>
  <c r="D51" i="2" s="1"/>
  <c r="B44" i="2"/>
  <c r="B36" i="2" s="1"/>
  <c r="B51" i="2" s="1"/>
  <c r="F45" i="2"/>
  <c r="F47" i="2" s="1"/>
  <c r="G35" i="2"/>
  <c r="G50" i="2" s="1"/>
  <c r="C35" i="2"/>
  <c r="C50" i="2" s="1"/>
  <c r="E45" i="2"/>
  <c r="E47" i="2" s="1"/>
  <c r="C44" i="2"/>
  <c r="C36" i="2" s="1"/>
  <c r="C51" i="2" s="1"/>
  <c r="F44" i="2"/>
  <c r="F36" i="2" s="1"/>
  <c r="F51" i="2" s="1"/>
  <c r="E44" i="2"/>
  <c r="E36" i="2" s="1"/>
  <c r="E51" i="2" s="1"/>
  <c r="G46" i="2" l="1"/>
  <c r="G48" i="2" s="1"/>
  <c r="D46" i="2"/>
  <c r="D48" i="2" s="1"/>
  <c r="B46" i="2"/>
  <c r="B48" i="2" s="1"/>
  <c r="C46" i="2"/>
  <c r="C48" i="2" s="1"/>
  <c r="F46" i="2"/>
  <c r="F48" i="2" s="1"/>
  <c r="E46" i="2"/>
  <c r="E48" i="2" s="1"/>
</calcChain>
</file>

<file path=xl/connections.xml><?xml version="1.0" encoding="utf-8"?>
<connections xmlns="http://schemas.openxmlformats.org/spreadsheetml/2006/main">
  <connection id="1" name="dadosBrutos" type="6" refreshedVersion="5" background="1" saveData="1">
    <textPr codePage="850" sourceFile="C:\Users\bruno\Documents\_gits\surveillanceStrategies\results\2017-04-18 - avg and lenght test - beta\dadosBrutos.txt" decimal="," thousands="." tab="0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DESCRIBE" type="6" refreshedVersion="5" background="1" saveData="1">
    <textPr codePage="850" sourceFile="C:\Users\bruno\Documents\_gits\surveillanceStrategies\results\2017-04-18 - avg and lenght test - beta\resultsDESCRIBE.txt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<sst xmlns="http://schemas.openxmlformats.org/spreadsheetml/2006/main" count="2182" uniqueCount="153">
  <si>
    <t>http://www.vertex42.com/licensing/EULA_privateuse.html</t>
  </si>
  <si>
    <t>HELP</t>
  </si>
  <si>
    <t>Insert new rows above this line</t>
  </si>
  <si>
    <t>Box Plot Template</t>
  </si>
  <si>
    <t>Min</t>
  </si>
  <si>
    <t>Max</t>
  </si>
  <si>
    <t>IQR</t>
  </si>
  <si>
    <t>Median</t>
  </si>
  <si>
    <t>Q2-Q1</t>
  </si>
  <si>
    <t>Q3-Q2</t>
  </si>
  <si>
    <t>Sample 1</t>
  </si>
  <si>
    <t>Sample 2</t>
  </si>
  <si>
    <t>Sample 3</t>
  </si>
  <si>
    <t>Sample 4</t>
  </si>
  <si>
    <t>Sample 5</t>
  </si>
  <si>
    <t>Sample 6</t>
  </si>
  <si>
    <t>Upper Whisker</t>
  </si>
  <si>
    <t>Upper Outliers</t>
  </si>
  <si>
    <t>Lower Outliers</t>
  </si>
  <si>
    <t>For the Outliers</t>
  </si>
  <si>
    <t>Data Table</t>
  </si>
  <si>
    <t>Labels</t>
  </si>
  <si>
    <t>Lower Whisker</t>
  </si>
  <si>
    <t>For the Whiskers</t>
  </si>
  <si>
    <t>For the Box (IQR and Median)</t>
  </si>
  <si>
    <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</si>
  <si>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</si>
  <si>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</si>
  <si>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</si>
  <si>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</si>
  <si>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</si>
  <si>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SHIFT:</t>
  </si>
  <si>
    <t/>
  </si>
  <si>
    <t>Zero Offset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</si>
  <si>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</si>
  <si>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</si>
  <si>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</si>
  <si>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</si>
  <si>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</si>
  <si>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</si>
  <si>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http://www.vertex42.com/ExcelTemplates/box-whisker-plot.html</t>
  </si>
  <si>
    <t>Using This Worksheet</t>
  </si>
  <si>
    <t xml:space="preserve">This worksheet adds a value to the data in the Data </t>
  </si>
  <si>
    <t xml:space="preserve">worksheet so that all the values are positive.The </t>
  </si>
  <si>
    <t xml:space="preserve">chart in the BoxPlot_Shifted worksheet references </t>
  </si>
  <si>
    <t>the data on this worksheet.</t>
  </si>
  <si>
    <t xml:space="preserve">This worksheet is where you enter your data for the </t>
  </si>
  <si>
    <t xml:space="preserve">chart in the BoxPlot_Shifted worksheet. The </t>
  </si>
  <si>
    <t xml:space="preserve">Data_Shifted worksheet first offsets all the data based </t>
  </si>
  <si>
    <t xml:space="preserve">on the minimum value, so that all the values are </t>
  </si>
  <si>
    <t>positive. A relative comparison is still possible.</t>
  </si>
  <si>
    <t xml:space="preserve">This version of the box plot does not use bar </t>
  </si>
  <si>
    <t xml:space="preserve">charts to represent the quartiles. Instead, each </t>
  </si>
  <si>
    <t xml:space="preserve">of the series is an X-Y chart, which allows the </t>
  </si>
  <si>
    <t xml:space="preserve">data to include negative values. The Median is </t>
  </si>
  <si>
    <t xml:space="preserve">represented with an "x" marker and horizontal </t>
  </si>
  <si>
    <t xml:space="preserve">markers are used for Q1 and Q3. This is a </t>
  </si>
  <si>
    <t xml:space="preserve">more practical approach for creating box plots </t>
  </si>
  <si>
    <t xml:space="preserve">in Excel because it does not require shifting </t>
  </si>
  <si>
    <t>the data as in the BoxPlot_Shifted worksheet.</t>
  </si>
  <si>
    <t xml:space="preserve">If your data contains negative values, then using </t>
  </si>
  <si>
    <t xml:space="preserve">bar charts to display the interquartile range </t>
  </si>
  <si>
    <t xml:space="preserve">requires that the data be shifted so that it is all </t>
  </si>
  <si>
    <t xml:space="preserve">positive.In the BoxPlot worksheet, the use of bar </t>
  </si>
  <si>
    <t xml:space="preserve">charts to create the interquartile ranges requires </t>
  </si>
  <si>
    <t>that the...</t>
  </si>
  <si>
    <t xml:space="preserve">This worksheet is basically the same as the </t>
  </si>
  <si>
    <t xml:space="preserve">BoxPlot worksheet except that it is set up to </t>
  </si>
  <si>
    <t xml:space="preserve">allow negative values reference the Data_Shifted </t>
  </si>
  <si>
    <t xml:space="preserve">worksheet. This makes it easier to delete existing </t>
  </si>
  <si>
    <t xml:space="preserve">data and add your own data sets of any length </t>
  </si>
  <si>
    <t xml:space="preserve">(within the limitations of the number of rows </t>
  </si>
  <si>
    <t>in Excel).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</si>
  <si>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If you have more than 6 </t>
    </r>
  </si>
  <si>
    <t xml:space="preserve">data sets in the Data worksheet, you will need to </t>
  </si>
  <si>
    <t xml:space="preserve">copy an existing column in this worksheet and </t>
  </si>
  <si>
    <t xml:space="preserve">inserting it between Sample 5 and Sample 6. </t>
  </si>
  <si>
    <t xml:space="preserve">Doing so will ensure that the chart series expand </t>
  </si>
  <si>
    <t>to include the new data set.</t>
  </si>
  <si>
    <r>
      <t>Important</t>
    </r>
    <r>
      <rPr>
        <sz val="10"/>
        <color rgb="FF000000"/>
        <rFont val="Arial"/>
        <family val="2"/>
      </rPr>
      <t xml:space="preserve">: After inserting a new column, you </t>
    </r>
  </si>
  <si>
    <t xml:space="preserve">will need to update the references in the formulas </t>
  </si>
  <si>
    <t xml:space="preserve">to refer to the correct column in the Data sheet. </t>
  </si>
  <si>
    <t xml:space="preserve">You can do this by copying cells B27:B49 (the </t>
  </si>
  <si>
    <t xml:space="preserve">formulas for Sample 1) to the right to fill in the </t>
  </si>
  <si>
    <t xml:space="preserve">formulas for the other samples. Rows 37-49 are </t>
  </si>
  <si>
    <t xml:space="preserve">unhidden so that you don't forget to include these </t>
  </si>
  <si>
    <t xml:space="preserve">cells when updating the formulas. You can hide </t>
  </si>
  <si>
    <t>these rows if you want to unclutter the worksheet.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</si>
  <si>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</si>
  <si>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</si>
  <si>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</si>
  <si>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</si>
  <si>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</si>
  <si>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</si>
  <si>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</si>
  <si>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</si>
  <si>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</si>
  <si>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</si>
  <si>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</si>
  <si>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</si>
  <si>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</si>
  <si>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</si>
  <si>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</si>
  <si>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</si>
  <si>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</si>
  <si>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</si>
  <si>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 xml:space="preserve">additional data sets by copying an existing </t>
  </si>
  <si>
    <t xml:space="preserve">column and inserting it between Sample 5 and </t>
  </si>
  <si>
    <t xml:space="preserve">Sample 6. Doing so will ensure that the chart </t>
  </si>
  <si>
    <t>series expand to include the new data set.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</si>
  <si>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</si>
  <si>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 xml:space="preserve">have blank values within the data sets, but if </t>
  </si>
  <si>
    <t xml:space="preserve">you need to add more rows, add rows above </t>
  </si>
  <si>
    <t xml:space="preserve">the gray line below the table so that the range </t>
  </si>
  <si>
    <t>references expand to include these new rows.</t>
  </si>
  <si>
    <t>TSP16-delay</t>
  </si>
  <si>
    <t>TSP2-delay</t>
  </si>
  <si>
    <t>DADCA16-delay</t>
  </si>
  <si>
    <t>DADCA4-delay</t>
  </si>
  <si>
    <t>TSP4-delay</t>
  </si>
  <si>
    <t>DADCA8-delay</t>
  </si>
  <si>
    <t>TSP8-delay</t>
  </si>
  <si>
    <t>Strategy</t>
  </si>
  <si>
    <t>nPOIs</t>
  </si>
  <si>
    <t>nUAV</t>
  </si>
  <si>
    <t>SucessTax</t>
  </si>
  <si>
    <t>V2V_range</t>
  </si>
  <si>
    <t>nRounds</t>
  </si>
  <si>
    <t>dimX</t>
  </si>
  <si>
    <t>simumationTimeMS</t>
  </si>
  <si>
    <t>TSP_threads</t>
  </si>
  <si>
    <t>maxData</t>
  </si>
  <si>
    <t>minData</t>
  </si>
  <si>
    <t>globalAvgDelay</t>
  </si>
  <si>
    <t>nMsgs</t>
  </si>
  <si>
    <t>tourSize</t>
  </si>
  <si>
    <t>TSPbased</t>
  </si>
  <si>
    <t>KIMPOverNSN</t>
  </si>
  <si>
    <t>ZigZagOverNaive</t>
  </si>
  <si>
    <t>ZigZagOverNSN</t>
  </si>
  <si>
    <t>Unnamed: 14</t>
  </si>
  <si>
    <t>DADCA2-delay</t>
  </si>
  <si>
    <t>count</t>
  </si>
  <si>
    <t>mean</t>
  </si>
  <si>
    <t>std</t>
  </si>
  <si>
    <t>min</t>
  </si>
  <si>
    <t>max</t>
  </si>
  <si>
    <t>DADCA2-tour</t>
  </si>
  <si>
    <t>TSP2-tour</t>
  </si>
  <si>
    <t>DADCA-time</t>
  </si>
  <si>
    <t>TSP-time</t>
  </si>
  <si>
    <t>TSP TIME:</t>
  </si>
  <si>
    <t xml:space="preserve">DADCA TIME: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</si>
</sst>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indexed="53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i/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3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 applyBorder="1"/>
    <xf numFmtId="0" fontId="15" fillId="20" borderId="0" xfId="0" applyFont="1" applyFill="1" applyProtection="1"/>
    <xf numFmtId="0" fontId="0" fillId="20" borderId="0" xfId="0" applyFill="1" applyProtection="1"/>
    <xf numFmtId="0" fontId="15" fillId="0" borderId="0" xfId="0" applyFont="1" applyProtection="1"/>
    <xf numFmtId="0" fontId="21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23" fillId="0" borderId="0" xfId="34" applyFont="1" applyAlignment="1" applyProtection="1"/>
    <xf numFmtId="0" fontId="15" fillId="0" borderId="0" xfId="0" applyFont="1" applyAlignment="1" applyProtection="1">
      <alignment horizontal="right"/>
    </xf>
    <xf numFmtId="0" fontId="15" fillId="21" borderId="0" xfId="0" applyFont="1" applyFill="1" applyBorder="1" applyAlignment="1" applyProtection="1">
      <alignment horizontal="right"/>
    </xf>
    <xf numFmtId="0" fontId="26" fillId="20" borderId="0" xfId="0" applyFont="1" applyFill="1" applyAlignment="1" applyProtection="1">
      <alignment horizontal="left"/>
    </xf>
    <xf numFmtId="0" fontId="21" fillId="20" borderId="10" xfId="0" applyFont="1" applyFill="1" applyBorder="1" applyAlignment="1" applyProtection="1">
      <alignment horizontal="right"/>
    </xf>
    <xf numFmtId="0" fontId="15" fillId="20" borderId="10" xfId="0" applyFont="1" applyFill="1" applyBorder="1" applyAlignment="1" applyProtection="1">
      <alignment horizontal="right"/>
    </xf>
    <xf numFmtId="0" fontId="0" fillId="21" borderId="0" xfId="0" applyFill="1"/>
    <xf numFmtId="0" fontId="27" fillId="20" borderId="0" xfId="0" applyFont="1" applyFill="1" applyProtection="1"/>
    <xf numFmtId="0" fontId="0" fillId="0" borderId="7" xfId="0" applyBorder="1"/>
    <xf numFmtId="0" fontId="0" fillId="22" borderId="0" xfId="0" applyFill="1"/>
    <xf numFmtId="0" fontId="0" fillId="20" borderId="7" xfId="0" applyFill="1" applyBorder="1"/>
    <xf numFmtId="0" fontId="28" fillId="0" borderId="0" xfId="0" applyFont="1" applyAlignment="1" applyProtection="1">
      <alignment horizontal="left"/>
    </xf>
    <xf numFmtId="0" fontId="24" fillId="20" borderId="0" xfId="0" applyFont="1" applyFill="1" applyAlignment="1" applyProtection="1">
      <alignment horizontal="left" vertical="center"/>
    </xf>
    <xf numFmtId="0" fontId="15" fillId="20" borderId="0" xfId="0" applyFont="1" applyFill="1" applyAlignment="1" applyProtection="1">
      <alignment vertical="center"/>
    </xf>
    <xf numFmtId="0" fontId="0" fillId="20" borderId="0" xfId="0" applyFill="1" applyAlignment="1" applyProtection="1">
      <alignment vertical="center"/>
    </xf>
    <xf numFmtId="0" fontId="15" fillId="0" borderId="0" xfId="0" applyFont="1" applyAlignment="1" applyProtection="1">
      <alignment vertical="center"/>
    </xf>
    <xf numFmtId="164" fontId="0" fillId="21" borderId="0" xfId="0" applyNumberFormat="1" applyFill="1"/>
    <xf numFmtId="1" fontId="0" fillId="21" borderId="0" xfId="0" applyNumberFormat="1" applyFill="1"/>
    <xf numFmtId="0" fontId="0" fillId="23" borderId="0" xfId="0" applyFill="1" applyBorder="1"/>
    <xf numFmtId="0" fontId="29" fillId="24" borderId="0" xfId="0" applyFont="1" applyFill="1" applyBorder="1" applyAlignment="1">
      <alignment horizontal="left" vertical="center"/>
    </xf>
    <xf numFmtId="0" fontId="0" fillId="0" borderId="0" xfId="0" applyBorder="1"/>
    <xf numFmtId="0" fontId="15" fillId="0" borderId="0" xfId="0" applyFont="1"/>
    <xf numFmtId="0" fontId="30" fillId="0" borderId="0" xfId="0" applyFont="1" applyAlignment="1">
      <alignment horizontal="left" vertical="top" wrapText="1"/>
    </xf>
    <xf numFmtId="0" fontId="15" fillId="23" borderId="0" xfId="0" applyFont="1" applyFill="1" applyBorder="1"/>
    <xf numFmtId="0" fontId="31" fillId="0" borderId="11" xfId="0" applyFont="1" applyBorder="1"/>
    <xf numFmtId="0" fontId="11" fillId="0" borderId="0" xfId="34" applyBorder="1" applyAlignment="1" applyProtection="1">
      <alignment horizontal="left" vertical="top"/>
    </xf>
    <xf numFmtId="0" fontId="20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32" fillId="23" borderId="0" xfId="0" applyFont="1" applyFill="1" applyBorder="1"/>
    <xf numFmtId="0" fontId="20" fillId="0" borderId="13" xfId="0" applyFont="1" applyBorder="1" applyAlignment="1">
      <alignment horizontal="left" wrapText="1"/>
    </xf>
    <xf numFmtId="0" fontId="15" fillId="23" borderId="0" xfId="0" applyFont="1" applyFill="1" applyBorder="1" applyAlignment="1">
      <alignment vertical="top"/>
    </xf>
    <xf numFmtId="0" fontId="31" fillId="23" borderId="0" xfId="0" applyFont="1" applyFill="1" applyBorder="1" applyAlignment="1">
      <alignment horizontal="right" vertical="top"/>
    </xf>
    <xf numFmtId="0" fontId="22" fillId="0" borderId="13" xfId="0" applyFont="1" applyBorder="1" applyAlignment="1" applyProtection="1">
      <alignment horizontal="left" wrapText="1"/>
    </xf>
    <xf numFmtId="0" fontId="30" fillId="23" borderId="0" xfId="0" applyFont="1" applyFill="1" applyBorder="1" applyAlignment="1">
      <alignment horizontal="left" vertical="top" wrapText="1"/>
    </xf>
    <xf numFmtId="0" fontId="31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4" fillId="23" borderId="0" xfId="0" applyFont="1" applyFill="1" applyBorder="1" applyAlignment="1"/>
    <xf numFmtId="0" fontId="35" fillId="23" borderId="0" xfId="0" applyFont="1" applyFill="1" applyBorder="1" applyAlignment="1">
      <alignment horizontal="center"/>
    </xf>
    <xf numFmtId="0" fontId="36" fillId="23" borderId="0" xfId="34" applyFont="1" applyFill="1" applyBorder="1" applyAlignment="1" applyProtection="1">
      <alignment horizontal="left" indent="1"/>
    </xf>
    <xf numFmtId="0" fontId="37" fillId="23" borderId="0" xfId="0" applyFont="1" applyFill="1" applyBorder="1" applyAlignment="1" applyProtection="1">
      <alignment horizontal="left" indent="1"/>
    </xf>
    <xf numFmtId="0" fontId="31" fillId="23" borderId="0" xfId="0" applyFont="1" applyFill="1" applyBorder="1"/>
    <xf numFmtId="0" fontId="23" fillId="0" borderId="0" xfId="34" applyFont="1" applyAlignment="1" applyProtection="1">
      <alignment vertical="top"/>
    </xf>
    <xf numFmtId="0" fontId="15" fillId="0" borderId="7" xfId="0" applyFont="1" applyBorder="1"/>
    <xf numFmtId="0" fontId="38" fillId="0" borderId="14" xfId="0" applyFont="1" applyBorder="1" applyProtection="1"/>
    <xf numFmtId="0" fontId="15" fillId="0" borderId="14" xfId="0" applyFont="1" applyBorder="1" applyProtection="1"/>
    <xf numFmtId="0" fontId="39" fillId="0" borderId="0" xfId="0" applyFont="1"/>
    <xf numFmtId="0" fontId="39" fillId="0" borderId="0" xfId="0" applyFont="1" applyAlignment="1">
      <alignment horizontal="left" vertical="center" readingOrder="1"/>
    </xf>
    <xf numFmtId="0" fontId="40" fillId="0" borderId="0" xfId="0" applyFont="1"/>
    <xf numFmtId="3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TourSizes!$A$28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TourSizes!$B$44:$C$44</c:f>
                <c:numCache>
                  <c:formatCode>General</c:formatCode>
                  <c:ptCount val="2"/>
                  <c:pt idx="0">
                    <c:v>1402</c:v>
                  </c:pt>
                  <c:pt idx="1">
                    <c:v>1047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TourSizes!$B$28:$C$28</c:f>
              <c:numCache>
                <c:formatCode>General</c:formatCode>
                <c:ptCount val="2"/>
                <c:pt idx="0">
                  <c:v>7227</c:v>
                </c:pt>
                <c:pt idx="1">
                  <c:v>7628</c:v>
                </c:pt>
              </c:numCache>
            </c:numRef>
          </c:val>
        </c:ser>
        <c:ser>
          <c:idx val="1"/>
          <c:order val="1"/>
          <c:tx>
            <c:strRef>
              <c:f>TourSizes!$A$36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TourSizes!$B$36:$C$36</c:f>
              <c:numCache>
                <c:formatCode>General</c:formatCode>
                <c:ptCount val="2"/>
                <c:pt idx="0">
                  <c:v>740</c:v>
                </c:pt>
                <c:pt idx="1">
                  <c:v>408.5</c:v>
                </c:pt>
              </c:numCache>
            </c:numRef>
          </c:val>
        </c:ser>
        <c:ser>
          <c:idx val="2"/>
          <c:order val="2"/>
          <c:tx>
            <c:strRef>
              <c:f>TourSizes!$A$37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TourSizes!$B$43:$C$43</c:f>
                <c:numCache>
                  <c:formatCode>General</c:formatCode>
                  <c:ptCount val="2"/>
                  <c:pt idx="0">
                    <c:v>1529.25</c:v>
                  </c:pt>
                  <c:pt idx="1">
                    <c:v>1250.25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TourSizes!$B$37:$C$37</c:f>
              <c:numCache>
                <c:formatCode>General</c:formatCode>
                <c:ptCount val="2"/>
                <c:pt idx="0">
                  <c:v>750.75</c:v>
                </c:pt>
                <c:pt idx="1">
                  <c:v>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536504"/>
        <c:axId val="357532584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TourSizes!$B$47:$C$47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TourSizes!$B$46:$C$46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36504"/>
        <c:axId val="357532584"/>
      </c:lineChart>
      <c:catAx>
        <c:axId val="35753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753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753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7536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(TourSizes!#REF!,TourSizes!#REF!,TourSizes!#REF!,TourSizes!$B$48)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(TourSizes!#REF!,TourSizes!#REF!,TourSizes!#REF!,TourSizes!$B$29)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(TourSizes!#REF!,TourSizes!#REF!,TourSizes!#REF!,TourSizes!$C$48)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(TourSizes!#REF!,TourSizes!#REF!,TourSizes!#REF!,TourSizes!$C$29)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34152"/>
        <c:axId val="357534544"/>
      </c:scatterChart>
      <c:valAx>
        <c:axId val="35753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534544"/>
        <c:crosses val="autoZero"/>
        <c:crossBetween val="midCat"/>
      </c:valAx>
      <c:valAx>
        <c:axId val="3575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53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GlobalAvgDelay!$A$28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GlobalAvgDelay!$B$44:$I$44</c:f>
                <c:numCache>
                  <c:formatCode>General</c:formatCode>
                  <c:ptCount val="8"/>
                  <c:pt idx="0">
                    <c:v>1179.375</c:v>
                  </c:pt>
                  <c:pt idx="1">
                    <c:v>1167.5</c:v>
                  </c:pt>
                  <c:pt idx="2">
                    <c:v>1062</c:v>
                  </c:pt>
                  <c:pt idx="3">
                    <c:v>1086.375</c:v>
                  </c:pt>
                  <c:pt idx="4">
                    <c:v>1218</c:v>
                  </c:pt>
                  <c:pt idx="5">
                    <c:v>1171</c:v>
                  </c:pt>
                  <c:pt idx="6">
                    <c:v>1361.625</c:v>
                  </c:pt>
                  <c:pt idx="7">
                    <c:v>1154.625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GlobalAvgDelay!$B$28:$I$28</c:f>
              <c:numCache>
                <c:formatCode>General</c:formatCode>
                <c:ptCount val="8"/>
                <c:pt idx="0">
                  <c:v>4194.25</c:v>
                </c:pt>
                <c:pt idx="1">
                  <c:v>4092.5</c:v>
                </c:pt>
                <c:pt idx="2">
                  <c:v>4595</c:v>
                </c:pt>
                <c:pt idx="3">
                  <c:v>4121.75</c:v>
                </c:pt>
                <c:pt idx="4">
                  <c:v>4902.5</c:v>
                </c:pt>
                <c:pt idx="5">
                  <c:v>4100</c:v>
                </c:pt>
                <c:pt idx="6">
                  <c:v>5709.25</c:v>
                </c:pt>
                <c:pt idx="7">
                  <c:v>4084.5</c:v>
                </c:pt>
              </c:numCache>
            </c:numRef>
          </c:val>
        </c:ser>
        <c:ser>
          <c:idx val="1"/>
          <c:order val="1"/>
          <c:tx>
            <c:strRef>
              <c:f>GlobalAvgDelay!$A$36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GlobalAvgDelay!$B$36:$I$36</c:f>
              <c:numCache>
                <c:formatCode>General</c:formatCode>
                <c:ptCount val="8"/>
                <c:pt idx="0">
                  <c:v>484.25</c:v>
                </c:pt>
                <c:pt idx="1">
                  <c:v>479.5</c:v>
                </c:pt>
                <c:pt idx="2">
                  <c:v>408</c:v>
                </c:pt>
                <c:pt idx="3">
                  <c:v>378.25</c:v>
                </c:pt>
                <c:pt idx="4">
                  <c:v>453.5</c:v>
                </c:pt>
                <c:pt idx="5">
                  <c:v>238</c:v>
                </c:pt>
                <c:pt idx="6">
                  <c:v>561.25</c:v>
                </c:pt>
                <c:pt idx="7">
                  <c:v>280</c:v>
                </c:pt>
              </c:numCache>
            </c:numRef>
          </c:val>
        </c:ser>
        <c:ser>
          <c:idx val="2"/>
          <c:order val="2"/>
          <c:tx>
            <c:strRef>
              <c:f>GlobalAvgDelay!$A$37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GlobalAvgDelay!$B$43:$I$43</c:f>
                <c:numCache>
                  <c:formatCode>General</c:formatCode>
                  <c:ptCount val="8"/>
                  <c:pt idx="0">
                    <c:v>1179.375</c:v>
                  </c:pt>
                  <c:pt idx="1">
                    <c:v>1501.125</c:v>
                  </c:pt>
                  <c:pt idx="2">
                    <c:v>1269.75</c:v>
                  </c:pt>
                  <c:pt idx="3">
                    <c:v>1086.375</c:v>
                  </c:pt>
                  <c:pt idx="4">
                    <c:v>885.5</c:v>
                  </c:pt>
                  <c:pt idx="5">
                    <c:v>1180.125</c:v>
                  </c:pt>
                  <c:pt idx="6">
                    <c:v>1041</c:v>
                  </c:pt>
                  <c:pt idx="7">
                    <c:v>1154.625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GlobalAvgDelay!$B$37:$I$37</c:f>
              <c:numCache>
                <c:formatCode>General</c:formatCode>
                <c:ptCount val="8"/>
                <c:pt idx="0">
                  <c:v>302</c:v>
                </c:pt>
                <c:pt idx="1">
                  <c:v>521.25</c:v>
                </c:pt>
                <c:pt idx="2">
                  <c:v>438.5</c:v>
                </c:pt>
                <c:pt idx="3">
                  <c:v>346</c:v>
                </c:pt>
                <c:pt idx="4">
                  <c:v>358.5</c:v>
                </c:pt>
                <c:pt idx="5">
                  <c:v>548.75</c:v>
                </c:pt>
                <c:pt idx="6">
                  <c:v>346.5</c:v>
                </c:pt>
                <c:pt idx="7">
                  <c:v>489.75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529056"/>
        <c:axId val="357535328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GlobalAvgDelay!$B$47:$I$47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GlobalAvgDelay!$B$46:$I$46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29056"/>
        <c:axId val="357535328"/>
      </c:lineChart>
      <c:catAx>
        <c:axId val="3575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753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7535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7529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(GlobalAvgDelay!$B$48,GlobalAvgDelay!$D$48,GlobalAvgDelay!$F$48,GlobalAvgDelay!$H$48)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(GlobalAvgDelay!$B$29,GlobalAvgDelay!$D$29,GlobalAvgDelay!$F$29,GlobalAvgDelay!$H$29)</c:f>
              <c:numCache>
                <c:formatCode>General</c:formatCode>
                <c:ptCount val="4"/>
                <c:pt idx="0">
                  <c:v>4678.5</c:v>
                </c:pt>
                <c:pt idx="1">
                  <c:v>5003</c:v>
                </c:pt>
                <c:pt idx="2">
                  <c:v>5356</c:v>
                </c:pt>
                <c:pt idx="3">
                  <c:v>6270.5</c:v>
                </c:pt>
              </c:numCache>
            </c:numRef>
          </c:yVal>
          <c:smooth val="1"/>
        </c:ser>
        <c:ser>
          <c:idx val="1"/>
          <c:order val="1"/>
          <c:tx>
            <c:v>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(GlobalAvgDelay!$C$48,GlobalAvgDelay!$E$48,GlobalAvgDelay!$G$48,GlobalAvgDelay!$I$48)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(GlobalAvgDelay!$C$29,GlobalAvgDelay!$E$29,GlobalAvgDelay!$G$29,GlobalAvgDelay!$I$29)</c:f>
              <c:numCache>
                <c:formatCode>General</c:formatCode>
                <c:ptCount val="4"/>
                <c:pt idx="0">
                  <c:v>4572</c:v>
                </c:pt>
                <c:pt idx="1">
                  <c:v>4500</c:v>
                </c:pt>
                <c:pt idx="2">
                  <c:v>4338</c:v>
                </c:pt>
                <c:pt idx="3">
                  <c:v>4364.5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05472"/>
        <c:axId val="304505864"/>
      </c:scatterChart>
      <c:valAx>
        <c:axId val="3045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505864"/>
        <c:crosses val="autoZero"/>
        <c:crossBetween val="midCat"/>
      </c:valAx>
      <c:valAx>
        <c:axId val="3045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5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simTime!$A$28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simTime!$B$44:$C$44</c:f>
                <c:numCache>
                  <c:formatCode>General</c:formatCode>
                  <c:ptCount val="2"/>
                  <c:pt idx="0">
                    <c:v>267</c:v>
                  </c:pt>
                  <c:pt idx="1">
                    <c:v>12687.5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simTime!$B$26:$C$26</c:f>
              <c:strCache>
                <c:ptCount val="2"/>
                <c:pt idx="0">
                  <c:v>DADCA-time</c:v>
                </c:pt>
                <c:pt idx="1">
                  <c:v>TSP-time</c:v>
                </c:pt>
              </c:strCache>
            </c:strRef>
          </c:cat>
          <c:val>
            <c:numRef>
              <c:f>simTime!$B$28:$C$28</c:f>
              <c:numCache>
                <c:formatCode>General</c:formatCode>
                <c:ptCount val="2"/>
                <c:pt idx="0">
                  <c:v>6901</c:v>
                </c:pt>
                <c:pt idx="1">
                  <c:v>22880.5</c:v>
                </c:pt>
              </c:numCache>
            </c:numRef>
          </c:val>
        </c:ser>
        <c:ser>
          <c:idx val="1"/>
          <c:order val="1"/>
          <c:tx>
            <c:strRef>
              <c:f>simTime!$A$36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simTime!$B$26:$C$26</c:f>
              <c:strCache>
                <c:ptCount val="2"/>
                <c:pt idx="0">
                  <c:v>DADCA-time</c:v>
                </c:pt>
                <c:pt idx="1">
                  <c:v>TSP-time</c:v>
                </c:pt>
              </c:strCache>
            </c:strRef>
          </c:cat>
          <c:val>
            <c:numRef>
              <c:f>simTime!$B$36:$C$36</c:f>
              <c:numCache>
                <c:formatCode>General</c:formatCode>
                <c:ptCount val="2"/>
                <c:pt idx="0">
                  <c:v>146.5</c:v>
                </c:pt>
                <c:pt idx="1">
                  <c:v>25023.5</c:v>
                </c:pt>
              </c:numCache>
            </c:numRef>
          </c:val>
        </c:ser>
        <c:ser>
          <c:idx val="2"/>
          <c:order val="2"/>
          <c:tx>
            <c:strRef>
              <c:f>simTime!$A$37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simTime!$B$43:$C$43</c:f>
                <c:numCache>
                  <c:formatCode>General</c:formatCode>
                  <c:ptCount val="2"/>
                  <c:pt idx="0">
                    <c:v>560.625</c:v>
                  </c:pt>
                  <c:pt idx="1">
                    <c:v>173257.125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simTime!$B$26:$C$26</c:f>
              <c:strCache>
                <c:ptCount val="2"/>
                <c:pt idx="0">
                  <c:v>DADCA-time</c:v>
                </c:pt>
                <c:pt idx="1">
                  <c:v>TSP-time</c:v>
                </c:pt>
              </c:strCache>
            </c:strRef>
          </c:cat>
          <c:val>
            <c:numRef>
              <c:f>simTime!$B$37:$C$37</c:f>
              <c:numCache>
                <c:formatCode>General</c:formatCode>
                <c:ptCount val="2"/>
                <c:pt idx="0">
                  <c:v>227.25</c:v>
                </c:pt>
                <c:pt idx="1">
                  <c:v>90481.25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014928"/>
        <c:axId val="304328624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simTime!$B$26:$C$26</c:f>
              <c:strCache>
                <c:ptCount val="2"/>
                <c:pt idx="0">
                  <c:v>DADCA-time</c:v>
                </c:pt>
                <c:pt idx="1">
                  <c:v>TSP-time</c:v>
                </c:pt>
              </c:strCache>
            </c:strRef>
          </c:cat>
          <c:val>
            <c:numRef>
              <c:f>simTime!$B$47:$C$47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simTime!$B$26:$C$26</c:f>
              <c:strCache>
                <c:ptCount val="2"/>
                <c:pt idx="0">
                  <c:v>DADCA-time</c:v>
                </c:pt>
                <c:pt idx="1">
                  <c:v>TSP-time</c:v>
                </c:pt>
              </c:strCache>
            </c:strRef>
          </c:cat>
          <c:val>
            <c:numRef>
              <c:f>simTime!$B$46:$C$46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014928"/>
        <c:axId val="304328624"/>
      </c:lineChart>
      <c:catAx>
        <c:axId val="35601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432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32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6014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and Whisker Plot</a:t>
            </a:r>
          </a:p>
        </c:rich>
      </c:tx>
      <c:layout>
        <c:manualLayout>
          <c:xMode val="edge"/>
          <c:yMode val="edge"/>
          <c:x val="0.40836044918770192"/>
          <c:y val="1.315789473684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47661625538228E-2"/>
          <c:y val="4.4736842105263158E-2"/>
          <c:w val="0.8922836586581675"/>
          <c:h val="0.80263157894736847"/>
        </c:manualLayout>
      </c:layout>
      <c:barChart>
        <c:barDir val="col"/>
        <c:grouping val="stacked"/>
        <c:varyColors val="0"/>
        <c:ser>
          <c:idx val="0"/>
          <c:order val="4"/>
          <c:tx>
            <c:v>Bar</c:v>
          </c:tx>
          <c:spPr>
            <a:noFill/>
            <a:ln w="25400">
              <a:noFill/>
            </a:ln>
          </c:spPr>
          <c:invertIfNegative val="0"/>
          <c: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972920"/>
        <c:axId val="361975272"/>
      </c:barChart>
      <c:lineChart>
        <c:grouping val="standard"/>
        <c:varyColors val="0"/>
        <c:ser>
          <c:idx val="4"/>
          <c:order val="2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-10</c:v>
                </c:pt>
                <c:pt idx="3">
                  <c:v>#N/A</c:v>
                </c:pt>
                <c:pt idx="4">
                  <c:v>-115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BoxPlot2!$B$46:$G$46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105</c:v>
                </c:pt>
                <c:pt idx="3">
                  <c:v>#N/A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2920"/>
        <c:axId val="361975272"/>
      </c:lineChart>
      <c:scatterChart>
        <c:scatterStyle val="lineMarker"/>
        <c:varyColors val="0"/>
        <c:ser>
          <c:idx val="1"/>
          <c:order val="0"/>
          <c:tx>
            <c:strRef>
              <c:f>BoxPlot2!$A$28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0"/>
            <c:minus>
              <c:numRef>
                <c:f>BoxPlot2!$B$44:$G$44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28.5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BoxPlot2!$B$28:$G$28</c:f>
              <c:numCache>
                <c:formatCode>General</c:formatCode>
                <c:ptCount val="6"/>
                <c:pt idx="0">
                  <c:v>-29.5</c:v>
                </c:pt>
                <c:pt idx="1">
                  <c:v>6</c:v>
                </c:pt>
                <c:pt idx="2">
                  <c:v>42</c:v>
                </c:pt>
                <c:pt idx="3">
                  <c:v>34.5</c:v>
                </c:pt>
                <c:pt idx="4">
                  <c:v>-49.5</c:v>
                </c:pt>
                <c:pt idx="5">
                  <c:v>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BoxPlot2!$A$30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BoxPlot2!$B$43:$G$43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28.5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BoxPlot2!$B$30:$G$30</c:f>
              <c:numCache>
                <c:formatCode>General</c:formatCode>
                <c:ptCount val="6"/>
                <c:pt idx="0">
                  <c:v>11.5</c:v>
                </c:pt>
                <c:pt idx="1">
                  <c:v>24.75</c:v>
                </c:pt>
                <c:pt idx="2">
                  <c:v>59</c:v>
                </c:pt>
                <c:pt idx="3">
                  <c:v>62.5</c:v>
                </c:pt>
                <c:pt idx="4">
                  <c:v>-30.5</c:v>
                </c:pt>
                <c:pt idx="5">
                  <c:v>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BoxPlot2!$A$29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273359"/>
                </a:solidFill>
                <a:prstDash val="solid"/>
              </a:ln>
            </c:spPr>
          </c:marker>
          <c:y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72920"/>
        <c:axId val="361975272"/>
      </c:scatterChart>
      <c:catAx>
        <c:axId val="36197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6197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1975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61972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244399872826969"/>
          <c:y val="0.9263157894736842"/>
          <c:w val="0.3938909844527046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939629875973"/>
          <c:y val="4.4736842105263158E-2"/>
          <c:w val="0.88782190226534685"/>
          <c:h val="0.80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BoxPlot_Shifted!$A$30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BoxPlot_Shifted!$B$48:$G$48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BoxPlot_Shifted!$B$30:$G$30</c:f>
              <c:numCache>
                <c:formatCode>General</c:formatCode>
                <c:ptCount val="6"/>
                <c:pt idx="0">
                  <c:v>110.5</c:v>
                </c:pt>
                <c:pt idx="1">
                  <c:v>146</c:v>
                </c:pt>
                <c:pt idx="2">
                  <c:v>222</c:v>
                </c:pt>
                <c:pt idx="3">
                  <c:v>174.5</c:v>
                </c:pt>
                <c:pt idx="4">
                  <c:v>65.25</c:v>
                </c:pt>
                <c:pt idx="5">
                  <c:v>216</c:v>
                </c:pt>
              </c:numCache>
            </c:numRef>
          </c:val>
        </c:ser>
        <c:ser>
          <c:idx val="1"/>
          <c:order val="1"/>
          <c:tx>
            <c:strRef>
              <c:f>BoxPlot_Shifted!$A$40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BoxPlot_Shifted!$B$40:$G$40</c:f>
              <c:numCache>
                <c:formatCode>General</c:formatCode>
                <c:ptCount val="6"/>
                <c:pt idx="0">
                  <c:v>22</c:v>
                </c:pt>
                <c:pt idx="1">
                  <c:v>13.5</c:v>
                </c:pt>
                <c:pt idx="2">
                  <c:v>10</c:v>
                </c:pt>
                <c:pt idx="3">
                  <c:v>10.5</c:v>
                </c:pt>
                <c:pt idx="4">
                  <c:v>8.25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BoxPlot_Shifted!$A$41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BoxPlot_Shifted!$B$47:$G$47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27.75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BoxPlot_Shifted!$B$41:$G$41</c:f>
              <c:numCache>
                <c:formatCode>General</c:formatCode>
                <c:ptCount val="6"/>
                <c:pt idx="0">
                  <c:v>19</c:v>
                </c:pt>
                <c:pt idx="1">
                  <c:v>5.25</c:v>
                </c:pt>
                <c:pt idx="2">
                  <c:v>7</c:v>
                </c:pt>
                <c:pt idx="3">
                  <c:v>17.5</c:v>
                </c:pt>
                <c:pt idx="4">
                  <c:v>10.25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973312"/>
        <c:axId val="361978016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BoxPlot_Shifted!$B$51:$G$51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170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BoxPlot_Shifted!$B$50:$G$50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285</c:v>
                </c:pt>
                <c:pt idx="3">
                  <c:v>#N/A</c:v>
                </c:pt>
                <c:pt idx="4">
                  <c:v>130</c:v>
                </c:pt>
                <c:pt idx="5">
                  <c:v>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BoxPlot_Shifted!$A$37</c:f>
              <c:strCache>
                <c:ptCount val="1"/>
                <c:pt idx="0">
                  <c:v>Zero Offset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BoxPlot_Shifted!$B$37:$G$37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73312"/>
        <c:axId val="361978016"/>
      </c:lineChart>
      <c:catAx>
        <c:axId val="3619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6197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19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61973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6121835752572481"/>
          <c:y val="0.93157894736842106"/>
          <c:w val="0.51923158183027507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742950</xdr:colOff>
      <xdr:row>24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0</xdr:row>
      <xdr:rowOff>57150</xdr:rowOff>
    </xdr:from>
    <xdr:to>
      <xdr:col>5</xdr:col>
      <xdr:colOff>470273</xdr:colOff>
      <xdr:row>0</xdr:row>
      <xdr:rowOff>361976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9</xdr:col>
      <xdr:colOff>204107</xdr:colOff>
      <xdr:row>3</xdr:row>
      <xdr:rowOff>97972</xdr:rowOff>
    </xdr:from>
    <xdr:to>
      <xdr:col>16</xdr:col>
      <xdr:colOff>489857</xdr:colOff>
      <xdr:row>20</xdr:row>
      <xdr:rowOff>149679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742950</xdr:colOff>
      <xdr:row>24</xdr:row>
      <xdr:rowOff>57150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0</xdr:row>
      <xdr:rowOff>57150</xdr:rowOff>
    </xdr:from>
    <xdr:to>
      <xdr:col>11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15</xdr:col>
      <xdr:colOff>204107</xdr:colOff>
      <xdr:row>3</xdr:row>
      <xdr:rowOff>97972</xdr:rowOff>
    </xdr:from>
    <xdr:to>
      <xdr:col>22</xdr:col>
      <xdr:colOff>489857</xdr:colOff>
      <xdr:row>20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0</xdr:colOff>
      <xdr:row>24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0</xdr:row>
      <xdr:rowOff>57150</xdr:rowOff>
    </xdr:from>
    <xdr:to>
      <xdr:col>5</xdr:col>
      <xdr:colOff>470273</xdr:colOff>
      <xdr:row>0</xdr:row>
      <xdr:rowOff>361976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809625</xdr:colOff>
      <xdr:row>26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resultsDESCRIB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dosBrut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box-whisker-plot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vertex42.com/licensing/EULA_privateuse.html" TargetMode="External"/><Relationship Id="rId1" Type="http://schemas.openxmlformats.org/officeDocument/2006/relationships/hyperlink" Target="http://www.vertex42.com/ExcelTemplates/box-whisker-plo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box-whisker-plo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box-whisker-plo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ertex42.com/ExcelTemplates/box-whisker-plot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ertex42.com/ExcelTemplates/box-whisker-plot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"/>
  <sheetViews>
    <sheetView showGridLines="0" zoomScale="70" zoomScaleNormal="70" workbookViewId="0">
      <selection activeCell="W13" sqref="W13"/>
    </sheetView>
  </sheetViews>
  <sheetFormatPr defaultColWidth="9.140625" defaultRowHeight="12.75" x14ac:dyDescent="0.2"/>
  <cols>
    <col min="1" max="1" width="14.140625" style="4" customWidth="1"/>
    <col min="2" max="2" width="14.42578125" style="4" customWidth="1"/>
    <col min="3" max="3" width="14.5703125" style="4" customWidth="1"/>
    <col min="4" max="4" width="3.42578125" style="4" customWidth="1"/>
    <col min="5" max="5" width="13.42578125" style="4" customWidth="1"/>
    <col min="6" max="16384" width="9.140625" style="4"/>
  </cols>
  <sheetData>
    <row r="1" spans="1:8" s="22" customFormat="1" ht="30" customHeight="1" x14ac:dyDescent="0.2">
      <c r="A1" s="19" t="s">
        <v>3</v>
      </c>
      <c r="B1" s="21"/>
      <c r="C1" s="21"/>
    </row>
    <row r="2" spans="1:8" ht="15.75" x14ac:dyDescent="0.25">
      <c r="A2" s="5"/>
      <c r="B2" s="6"/>
      <c r="C2" s="6"/>
      <c r="E2" s="6" t="str">
        <f ca="1">"© 2009-" &amp; YEAR(TODAY()) &amp; " Vertex42 LLC"</f>
        <v>© 2009-2017 Vertex42 LLC</v>
      </c>
    </row>
    <row r="3" spans="1:8" x14ac:dyDescent="0.2">
      <c r="E3" s="7" t="s">
        <v>1</v>
      </c>
    </row>
    <row r="5" spans="1:8" x14ac:dyDescent="0.2">
      <c r="E5" s="50" t="s">
        <v>41</v>
      </c>
      <c r="F5" s="51"/>
      <c r="G5" s="51"/>
      <c r="H5" s="51"/>
    </row>
    <row r="6" spans="1:8" x14ac:dyDescent="0.2">
      <c r="E6" s="52" t="s">
        <v>88</v>
      </c>
    </row>
    <row r="7" spans="1:8" x14ac:dyDescent="0.2">
      <c r="E7" s="52" t="s">
        <v>89</v>
      </c>
    </row>
    <row r="8" spans="1:8" x14ac:dyDescent="0.2">
      <c r="E8" s="52" t="s">
        <v>90</v>
      </c>
    </row>
    <row r="9" spans="1:8" x14ac:dyDescent="0.2">
      <c r="E9" s="52" t="s">
        <v>91</v>
      </c>
    </row>
    <row r="10" spans="1:8" x14ac:dyDescent="0.2">
      <c r="E10" s="52" t="s">
        <v>92</v>
      </c>
    </row>
    <row r="11" spans="1:8" x14ac:dyDescent="0.2">
      <c r="E11" s="52" t="s">
        <v>93</v>
      </c>
    </row>
    <row r="12" spans="1:8" x14ac:dyDescent="0.2">
      <c r="E12" s="52" t="s">
        <v>94</v>
      </c>
    </row>
    <row r="13" spans="1:8" x14ac:dyDescent="0.2">
      <c r="E13" s="52" t="s">
        <v>95</v>
      </c>
    </row>
    <row r="14" spans="1:8" x14ac:dyDescent="0.2">
      <c r="E14" s="52" t="s">
        <v>96</v>
      </c>
    </row>
    <row r="15" spans="1:8" x14ac:dyDescent="0.2">
      <c r="E15" s="52" t="s">
        <v>97</v>
      </c>
    </row>
    <row r="16" spans="1:8" x14ac:dyDescent="0.2">
      <c r="E16" s="53" t="s">
        <v>98</v>
      </c>
    </row>
    <row r="18" spans="1:5" x14ac:dyDescent="0.2">
      <c r="E18" s="54" t="s">
        <v>99</v>
      </c>
    </row>
    <row r="19" spans="1:5" x14ac:dyDescent="0.2">
      <c r="E19" s="52" t="s">
        <v>100</v>
      </c>
    </row>
    <row r="20" spans="1:5" x14ac:dyDescent="0.2">
      <c r="E20" s="54" t="s">
        <v>101</v>
      </c>
    </row>
    <row r="21" spans="1:5" x14ac:dyDescent="0.2">
      <c r="E21" s="52" t="s">
        <v>102</v>
      </c>
    </row>
    <row r="22" spans="1:5" x14ac:dyDescent="0.2">
      <c r="E22" s="52" t="s">
        <v>103</v>
      </c>
    </row>
    <row r="23" spans="1:5" x14ac:dyDescent="0.2">
      <c r="E23" s="53" t="s">
        <v>104</v>
      </c>
    </row>
    <row r="25" spans="1:5" ht="54" customHeight="1" x14ac:dyDescent="0.2">
      <c r="E25" s="52" t="s">
        <v>105</v>
      </c>
    </row>
    <row r="26" spans="1:5" x14ac:dyDescent="0.2">
      <c r="A26" s="8" t="s">
        <v>21</v>
      </c>
      <c r="B26" s="9" t="s">
        <v>147</v>
      </c>
      <c r="C26" s="9" t="s">
        <v>148</v>
      </c>
      <c r="E26" s="52" t="s">
        <v>106</v>
      </c>
    </row>
    <row r="27" spans="1:5" x14ac:dyDescent="0.2">
      <c r="A27" s="8" t="s">
        <v>4</v>
      </c>
      <c r="B27">
        <v>5825</v>
      </c>
      <c r="C27">
        <v>6581</v>
      </c>
      <c r="E27" s="52" t="s">
        <v>107</v>
      </c>
    </row>
    <row r="28" spans="1:5" ht="15.75" x14ac:dyDescent="0.3">
      <c r="A28" s="8" t="s">
        <v>25</v>
      </c>
      <c r="B28">
        <v>7227</v>
      </c>
      <c r="C28">
        <v>7628</v>
      </c>
      <c r="E28" s="52" t="s">
        <v>108</v>
      </c>
    </row>
    <row r="29" spans="1:5" x14ac:dyDescent="0.2">
      <c r="A29" s="8" t="s">
        <v>7</v>
      </c>
      <c r="B29">
        <v>7967</v>
      </c>
      <c r="C29">
        <v>8036.5</v>
      </c>
      <c r="E29" s="53" t="s">
        <v>109</v>
      </c>
    </row>
    <row r="30" spans="1:5" ht="15.75" x14ac:dyDescent="0.3">
      <c r="A30" s="8" t="s">
        <v>26</v>
      </c>
      <c r="B30">
        <v>8717.75</v>
      </c>
      <c r="C30">
        <v>8461.5</v>
      </c>
    </row>
    <row r="31" spans="1:5" x14ac:dyDescent="0.2">
      <c r="A31" s="8" t="s">
        <v>5</v>
      </c>
      <c r="B31">
        <v>10247</v>
      </c>
      <c r="C31">
        <v>10752</v>
      </c>
      <c r="E31" s="52" t="s">
        <v>110</v>
      </c>
    </row>
    <row r="32" spans="1:5" x14ac:dyDescent="0.2">
      <c r="A32" s="8" t="s">
        <v>6</v>
      </c>
      <c r="B32" s="4">
        <f t="shared" ref="B32:C32" si="0">B30-B28</f>
        <v>1490.75</v>
      </c>
      <c r="C32" s="4">
        <f t="shared" si="0"/>
        <v>833.5</v>
      </c>
      <c r="E32" s="52" t="s">
        <v>111</v>
      </c>
    </row>
    <row r="33" spans="1:5" x14ac:dyDescent="0.2">
      <c r="A33" s="8" t="s">
        <v>17</v>
      </c>
      <c r="E33" s="52" t="s">
        <v>112</v>
      </c>
    </row>
    <row r="34" spans="1:5" x14ac:dyDescent="0.2">
      <c r="A34" s="8" t="s">
        <v>18</v>
      </c>
      <c r="E34" s="52" t="s">
        <v>113</v>
      </c>
    </row>
    <row r="35" spans="1:5" hidden="1" x14ac:dyDescent="0.2">
      <c r="A35" s="10" t="s">
        <v>24</v>
      </c>
      <c r="B35" s="2"/>
      <c r="C35" s="2"/>
    </row>
    <row r="36" spans="1:5" hidden="1" x14ac:dyDescent="0.2">
      <c r="A36" s="8" t="s">
        <v>8</v>
      </c>
      <c r="B36" s="4">
        <f t="shared" ref="B36:C37" si="1">B29-B28</f>
        <v>740</v>
      </c>
      <c r="C36" s="4">
        <f t="shared" si="1"/>
        <v>408.5</v>
      </c>
    </row>
    <row r="37" spans="1:5" hidden="1" x14ac:dyDescent="0.2">
      <c r="A37" s="8" t="s">
        <v>9</v>
      </c>
      <c r="B37" s="4">
        <f t="shared" si="1"/>
        <v>750.75</v>
      </c>
      <c r="C37" s="4">
        <f t="shared" si="1"/>
        <v>425</v>
      </c>
    </row>
    <row r="38" spans="1:5" hidden="1" x14ac:dyDescent="0.2">
      <c r="A38" s="10" t="s">
        <v>23</v>
      </c>
      <c r="B38" s="2"/>
      <c r="C38" s="2"/>
    </row>
    <row r="39" spans="1:5" ht="15.75" hidden="1" x14ac:dyDescent="0.3">
      <c r="A39" s="8" t="s">
        <v>27</v>
      </c>
      <c r="B39" s="4">
        <f t="shared" ref="B39:C39" si="2">B30+1.5*B32</f>
        <v>10953.875</v>
      </c>
      <c r="C39" s="4">
        <f t="shared" si="2"/>
        <v>9711.75</v>
      </c>
    </row>
    <row r="40" spans="1:5" ht="15.75" hidden="1" x14ac:dyDescent="0.3">
      <c r="A40" s="8" t="s">
        <v>28</v>
      </c>
      <c r="B40" s="4">
        <f t="shared" ref="B40:C40" si="3">B28-1.5*B32</f>
        <v>4990.875</v>
      </c>
      <c r="C40" s="4">
        <f t="shared" si="3"/>
        <v>6377.75</v>
      </c>
    </row>
    <row r="41" spans="1:5" hidden="1" x14ac:dyDescent="0.2">
      <c r="A41" s="8" t="s">
        <v>16</v>
      </c>
      <c r="B41" s="4">
        <f t="shared" ref="B41:C41" si="4">MIN(B39,B31)</f>
        <v>10247</v>
      </c>
      <c r="C41" s="4">
        <f t="shared" si="4"/>
        <v>9711.75</v>
      </c>
    </row>
    <row r="42" spans="1:5" hidden="1" x14ac:dyDescent="0.2">
      <c r="A42" s="8" t="s">
        <v>22</v>
      </c>
      <c r="B42" s="4">
        <f t="shared" ref="B42:C42" si="5">MAX(B27,B40)</f>
        <v>5825</v>
      </c>
      <c r="C42" s="4">
        <f t="shared" si="5"/>
        <v>6581</v>
      </c>
    </row>
    <row r="43" spans="1:5" ht="15.75" hidden="1" x14ac:dyDescent="0.3">
      <c r="A43" s="8" t="s">
        <v>29</v>
      </c>
      <c r="B43" s="4">
        <f t="shared" ref="B43:C43" si="6">B41-B30</f>
        <v>1529.25</v>
      </c>
      <c r="C43" s="4">
        <f t="shared" si="6"/>
        <v>1250.25</v>
      </c>
    </row>
    <row r="44" spans="1:5" ht="15.75" hidden="1" x14ac:dyDescent="0.3">
      <c r="A44" s="8" t="s">
        <v>30</v>
      </c>
      <c r="B44" s="4">
        <f t="shared" ref="B44:C44" si="7">B28-B42</f>
        <v>1402</v>
      </c>
      <c r="C44" s="4">
        <f t="shared" si="7"/>
        <v>1047</v>
      </c>
    </row>
    <row r="45" spans="1:5" hidden="1" x14ac:dyDescent="0.2">
      <c r="A45" s="10" t="s">
        <v>19</v>
      </c>
      <c r="B45" s="2"/>
      <c r="C45" s="2"/>
    </row>
    <row r="46" spans="1:5" hidden="1" x14ac:dyDescent="0.2">
      <c r="A46" s="8" t="s">
        <v>5</v>
      </c>
      <c r="B46" s="4" t="e">
        <f t="shared" ref="B46:C46" si="8">IF(B33&gt;0,B31,NA())</f>
        <v>#N/A</v>
      </c>
      <c r="C46" s="4" t="e">
        <f t="shared" si="8"/>
        <v>#N/A</v>
      </c>
    </row>
    <row r="47" spans="1:5" hidden="1" x14ac:dyDescent="0.2">
      <c r="A47" s="8" t="s">
        <v>4</v>
      </c>
      <c r="B47" s="4" t="e">
        <f t="shared" ref="B47:C47" si="9">IF(B34&gt;0,B27,NA())</f>
        <v>#N/A</v>
      </c>
      <c r="C47" s="4" t="e">
        <f t="shared" si="9"/>
        <v>#N/A</v>
      </c>
    </row>
    <row r="48" spans="1:5" x14ac:dyDescent="0.2">
      <c r="B48" s="4">
        <v>2</v>
      </c>
      <c r="C48" s="4">
        <v>2</v>
      </c>
      <c r="E48" s="53" t="s">
        <v>114</v>
      </c>
    </row>
    <row r="49" spans="1:3" ht="15.75" x14ac:dyDescent="0.25">
      <c r="A49" s="11" t="s">
        <v>20</v>
      </c>
      <c r="B49" s="12" t="str">
        <f t="shared" ref="B49:C49" si="10">B26</f>
        <v>DADCA2-tour</v>
      </c>
      <c r="C49" s="12" t="str">
        <f t="shared" si="10"/>
        <v>TSP2-tour</v>
      </c>
    </row>
    <row r="50" spans="1:3" x14ac:dyDescent="0.2">
      <c r="B50" s="13">
        <v>31</v>
      </c>
      <c r="C50" s="13">
        <v>31</v>
      </c>
    </row>
    <row r="51" spans="1:3" x14ac:dyDescent="0.2">
      <c r="B51" s="13">
        <v>35</v>
      </c>
      <c r="C51" s="13">
        <v>35</v>
      </c>
    </row>
    <row r="52" spans="1:3" x14ac:dyDescent="0.2">
      <c r="B52" s="13">
        <v>45</v>
      </c>
      <c r="C52" s="13">
        <v>45</v>
      </c>
    </row>
    <row r="53" spans="1:3" x14ac:dyDescent="0.2">
      <c r="B53" s="13">
        <v>29</v>
      </c>
      <c r="C53" s="13">
        <v>29</v>
      </c>
    </row>
    <row r="54" spans="1:3" x14ac:dyDescent="0.2">
      <c r="B54" s="13">
        <v>44</v>
      </c>
      <c r="C54" s="13">
        <v>44</v>
      </c>
    </row>
    <row r="55" spans="1:3" x14ac:dyDescent="0.2">
      <c r="B55" s="13">
        <v>67</v>
      </c>
      <c r="C55" s="13">
        <v>67</v>
      </c>
    </row>
    <row r="56" spans="1:3" x14ac:dyDescent="0.2">
      <c r="B56" s="13">
        <v>55</v>
      </c>
      <c r="C56" s="13">
        <v>55</v>
      </c>
    </row>
    <row r="57" spans="1:3" x14ac:dyDescent="0.2">
      <c r="B57" s="13">
        <v>41</v>
      </c>
      <c r="C57" s="13">
        <v>41</v>
      </c>
    </row>
    <row r="58" spans="1:3" x14ac:dyDescent="0.2">
      <c r="B58" s="13">
        <v>57</v>
      </c>
      <c r="C58" s="13">
        <v>57</v>
      </c>
    </row>
    <row r="59" spans="1:3" x14ac:dyDescent="0.2">
      <c r="B59" s="13">
        <v>34</v>
      </c>
      <c r="C59" s="13">
        <v>34</v>
      </c>
    </row>
    <row r="60" spans="1:3" x14ac:dyDescent="0.2">
      <c r="B60" s="13">
        <v>22</v>
      </c>
      <c r="C60" s="13">
        <v>22</v>
      </c>
    </row>
    <row r="61" spans="1:3" x14ac:dyDescent="0.2">
      <c r="B61" s="13">
        <v>38</v>
      </c>
      <c r="C61" s="13">
        <v>38</v>
      </c>
    </row>
    <row r="62" spans="1:3" x14ac:dyDescent="0.2">
      <c r="B62" s="13">
        <v>37</v>
      </c>
      <c r="C62" s="13">
        <v>37</v>
      </c>
    </row>
    <row r="63" spans="1:3" x14ac:dyDescent="0.2">
      <c r="B63" s="13">
        <v>59</v>
      </c>
      <c r="C63" s="13">
        <v>59</v>
      </c>
    </row>
    <row r="64" spans="1:3" x14ac:dyDescent="0.2">
      <c r="B64" s="13">
        <v>56</v>
      </c>
      <c r="C64" s="13">
        <v>56</v>
      </c>
    </row>
    <row r="65" spans="2:3" x14ac:dyDescent="0.2">
      <c r="B65" s="13">
        <v>44</v>
      </c>
      <c r="C65" s="13">
        <v>44</v>
      </c>
    </row>
    <row r="66" spans="2:3" x14ac:dyDescent="0.2">
      <c r="B66" s="13">
        <v>38</v>
      </c>
      <c r="C66" s="13">
        <v>38</v>
      </c>
    </row>
    <row r="67" spans="2:3" x14ac:dyDescent="0.2">
      <c r="B67" s="13">
        <v>66</v>
      </c>
      <c r="C67" s="13">
        <v>66</v>
      </c>
    </row>
    <row r="68" spans="2:3" x14ac:dyDescent="0.2">
      <c r="B68" s="13">
        <v>57</v>
      </c>
      <c r="C68" s="13">
        <v>57</v>
      </c>
    </row>
    <row r="69" spans="2:3" x14ac:dyDescent="0.2">
      <c r="B69" s="13">
        <v>52</v>
      </c>
      <c r="C69" s="13">
        <v>52</v>
      </c>
    </row>
    <row r="70" spans="2:3" x14ac:dyDescent="0.2">
      <c r="B70" s="13">
        <v>51</v>
      </c>
      <c r="C70" s="13">
        <v>51</v>
      </c>
    </row>
    <row r="71" spans="2:3" x14ac:dyDescent="0.2">
      <c r="B71" s="13">
        <v>23</v>
      </c>
      <c r="C71" s="13">
        <v>23</v>
      </c>
    </row>
    <row r="72" spans="2:3" x14ac:dyDescent="0.2">
      <c r="B72" s="13">
        <v>53</v>
      </c>
      <c r="C72" s="13">
        <v>53</v>
      </c>
    </row>
    <row r="73" spans="2:3" x14ac:dyDescent="0.2">
      <c r="B73" s="13">
        <v>29</v>
      </c>
      <c r="C73" s="13">
        <v>29</v>
      </c>
    </row>
    <row r="74" spans="2:3" x14ac:dyDescent="0.2">
      <c r="B74" s="13"/>
      <c r="C74" s="13"/>
    </row>
    <row r="75" spans="2:3" x14ac:dyDescent="0.2">
      <c r="B75" s="13">
        <v>130</v>
      </c>
      <c r="C75" s="13">
        <v>130</v>
      </c>
    </row>
    <row r="76" spans="2:3" x14ac:dyDescent="0.2">
      <c r="B76" s="13"/>
      <c r="C76" s="13"/>
    </row>
    <row r="77" spans="2:3" x14ac:dyDescent="0.2">
      <c r="B77" s="13"/>
      <c r="C77" s="13"/>
    </row>
    <row r="78" spans="2:3" x14ac:dyDescent="0.2">
      <c r="B78" s="13"/>
      <c r="C78" s="13"/>
    </row>
    <row r="79" spans="2:3" x14ac:dyDescent="0.2">
      <c r="B79" s="13"/>
      <c r="C79" s="13"/>
    </row>
    <row r="80" spans="2:3" x14ac:dyDescent="0.2">
      <c r="B80" s="13"/>
      <c r="C80" s="13"/>
    </row>
    <row r="81" spans="1:3" x14ac:dyDescent="0.2">
      <c r="B81" s="13"/>
      <c r="C81" s="13"/>
    </row>
    <row r="82" spans="1:3" x14ac:dyDescent="0.2">
      <c r="B82" s="13"/>
      <c r="C82" s="13"/>
    </row>
    <row r="83" spans="1:3" x14ac:dyDescent="0.2">
      <c r="B83" s="13"/>
      <c r="C83" s="13"/>
    </row>
    <row r="84" spans="1:3" x14ac:dyDescent="0.2">
      <c r="B84" s="13"/>
      <c r="C84" s="13"/>
    </row>
    <row r="85" spans="1:3" x14ac:dyDescent="0.2">
      <c r="B85" s="13"/>
      <c r="C85" s="13"/>
    </row>
    <row r="86" spans="1:3" x14ac:dyDescent="0.2">
      <c r="B86" s="13"/>
      <c r="C86" s="13"/>
    </row>
    <row r="87" spans="1:3" x14ac:dyDescent="0.2">
      <c r="B87" s="13"/>
      <c r="C87" s="13"/>
    </row>
    <row r="88" spans="1:3" x14ac:dyDescent="0.2">
      <c r="B88" s="13"/>
      <c r="C88" s="13"/>
    </row>
    <row r="89" spans="1:3" x14ac:dyDescent="0.2">
      <c r="B89" s="13"/>
      <c r="C89" s="13"/>
    </row>
    <row r="90" spans="1:3" x14ac:dyDescent="0.2">
      <c r="A90" s="14" t="s">
        <v>2</v>
      </c>
      <c r="B90" s="2"/>
      <c r="C90" s="2"/>
    </row>
  </sheetData>
  <hyperlinks>
    <hyperlink ref="E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27" customFormat="1" ht="30" customHeight="1" x14ac:dyDescent="0.2">
      <c r="A1" s="26" t="s">
        <v>3</v>
      </c>
      <c r="B1" s="26"/>
      <c r="C1" s="26"/>
      <c r="D1" s="1"/>
    </row>
    <row r="2" spans="1:4" ht="16.5" x14ac:dyDescent="0.2">
      <c r="A2" s="28"/>
      <c r="B2" s="29"/>
      <c r="C2" s="28"/>
    </row>
    <row r="3" spans="1:4" s="25" customFormat="1" ht="14.25" x14ac:dyDescent="0.2">
      <c r="A3" s="30"/>
      <c r="B3" s="31" t="s">
        <v>34</v>
      </c>
      <c r="C3" s="30"/>
    </row>
    <row r="4" spans="1:4" s="25" customFormat="1" x14ac:dyDescent="0.2">
      <c r="A4" s="30"/>
      <c r="B4" s="32" t="s">
        <v>40</v>
      </c>
      <c r="C4" s="30"/>
    </row>
    <row r="5" spans="1:4" s="25" customFormat="1" ht="15" x14ac:dyDescent="0.2">
      <c r="A5" s="30"/>
      <c r="B5" s="33"/>
      <c r="C5" s="30"/>
    </row>
    <row r="6" spans="1:4" s="25" customFormat="1" ht="15.75" x14ac:dyDescent="0.25">
      <c r="A6" s="30"/>
      <c r="B6" s="34" t="str">
        <f ca="1">"© 2009-" &amp; YEAR(TODAY()) &amp; " Vertex42 LLC"</f>
        <v>© 2009-2017 Vertex42 LLC</v>
      </c>
      <c r="C6" s="30"/>
    </row>
    <row r="7" spans="1:4" s="25" customFormat="1" ht="15.75" x14ac:dyDescent="0.25">
      <c r="A7" s="35"/>
      <c r="B7" s="36"/>
      <c r="C7" s="37"/>
    </row>
    <row r="8" spans="1:4" s="25" customFormat="1" ht="30" x14ac:dyDescent="0.2">
      <c r="A8" s="38"/>
      <c r="B8" s="36" t="s">
        <v>35</v>
      </c>
      <c r="C8" s="30"/>
    </row>
    <row r="9" spans="1:4" s="25" customFormat="1" ht="15" x14ac:dyDescent="0.2">
      <c r="A9" s="38"/>
      <c r="B9" s="36"/>
      <c r="C9" s="30"/>
    </row>
    <row r="10" spans="1:4" s="25" customFormat="1" ht="30" x14ac:dyDescent="0.2">
      <c r="A10" s="38"/>
      <c r="B10" s="36" t="s">
        <v>36</v>
      </c>
      <c r="C10" s="30"/>
    </row>
    <row r="11" spans="1:4" s="25" customFormat="1" ht="15" x14ac:dyDescent="0.2">
      <c r="A11" s="38"/>
      <c r="B11" s="36"/>
      <c r="C11" s="30"/>
    </row>
    <row r="12" spans="1:4" s="25" customFormat="1" ht="30" x14ac:dyDescent="0.2">
      <c r="A12" s="38"/>
      <c r="B12" s="36" t="s">
        <v>37</v>
      </c>
      <c r="C12" s="30"/>
    </row>
    <row r="13" spans="1:4" s="25" customFormat="1" ht="15" x14ac:dyDescent="0.2">
      <c r="A13" s="38"/>
      <c r="B13" s="36"/>
      <c r="C13" s="30"/>
    </row>
    <row r="14" spans="1:4" s="25" customFormat="1" ht="15" x14ac:dyDescent="0.2">
      <c r="A14" s="38"/>
      <c r="B14" s="39" t="s">
        <v>38</v>
      </c>
      <c r="C14" s="30"/>
    </row>
    <row r="15" spans="1:4" s="25" customFormat="1" ht="15" x14ac:dyDescent="0.2">
      <c r="A15" s="38"/>
      <c r="B15" s="36" t="s">
        <v>0</v>
      </c>
      <c r="C15" s="30"/>
    </row>
    <row r="16" spans="1:4" s="25" customFormat="1" ht="15" x14ac:dyDescent="0.2">
      <c r="A16" s="38"/>
      <c r="B16" s="36"/>
      <c r="C16" s="30"/>
    </row>
    <row r="17" spans="1:3" s="25" customFormat="1" ht="30.75" x14ac:dyDescent="0.2">
      <c r="A17" s="38"/>
      <c r="B17" s="36" t="s">
        <v>39</v>
      </c>
      <c r="C17" s="30"/>
    </row>
    <row r="18" spans="1:3" s="25" customFormat="1" ht="16.5" x14ac:dyDescent="0.2">
      <c r="A18" s="38"/>
      <c r="B18" s="40"/>
      <c r="C18" s="30"/>
    </row>
    <row r="19" spans="1:3" s="25" customFormat="1" ht="14.25" x14ac:dyDescent="0.2">
      <c r="A19" s="30"/>
      <c r="B19" s="41"/>
      <c r="C19" s="30"/>
    </row>
    <row r="20" spans="1:3" s="25" customFormat="1" ht="14.25" x14ac:dyDescent="0.2">
      <c r="A20" s="30"/>
      <c r="B20" s="41"/>
      <c r="C20" s="30"/>
    </row>
    <row r="21" spans="1:3" s="25" customFormat="1" ht="15.75" x14ac:dyDescent="0.25">
      <c r="A21" s="42"/>
      <c r="B21" s="43"/>
    </row>
    <row r="22" spans="1:3" s="25" customFormat="1" x14ac:dyDescent="0.2"/>
    <row r="23" spans="1:3" s="25" customFormat="1" ht="15" x14ac:dyDescent="0.25">
      <c r="A23" s="44"/>
      <c r="B23" s="45"/>
    </row>
    <row r="24" spans="1:3" s="25" customFormat="1" x14ac:dyDescent="0.2"/>
    <row r="25" spans="1:3" s="25" customFormat="1" ht="15" x14ac:dyDescent="0.25">
      <c r="A25" s="44"/>
      <c r="B25" s="45"/>
    </row>
    <row r="26" spans="1:3" s="25" customFormat="1" x14ac:dyDescent="0.2"/>
    <row r="27" spans="1:3" s="25" customFormat="1" ht="15" x14ac:dyDescent="0.25">
      <c r="A27" s="44"/>
      <c r="B27" s="46"/>
    </row>
    <row r="28" spans="1:3" s="25" customFormat="1" ht="14.25" x14ac:dyDescent="0.2">
      <c r="B28" s="47"/>
    </row>
    <row r="29" spans="1:3" s="25" customFormat="1" x14ac:dyDescent="0.2"/>
    <row r="30" spans="1:3" s="25" customFormat="1" x14ac:dyDescent="0.2"/>
  </sheetData>
  <hyperlinks>
    <hyperlink ref="B4" r:id="rId1"/>
    <hyperlink ref="B14" r:id="rId2" display="http://www.vertex42.com/licensing/EULA_privateuse.html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showGridLines="0" zoomScale="70" zoomScaleNormal="70" workbookViewId="0">
      <selection activeCell="E49" sqref="E49"/>
    </sheetView>
  </sheetViews>
  <sheetFormatPr defaultColWidth="9.140625" defaultRowHeight="12.75" x14ac:dyDescent="0.2"/>
  <cols>
    <col min="1" max="1" width="14.140625" style="4" customWidth="1"/>
    <col min="2" max="3" width="15.42578125" style="4" customWidth="1"/>
    <col min="4" max="4" width="15.7109375" style="4" customWidth="1"/>
    <col min="5" max="5" width="15" style="4" customWidth="1"/>
    <col min="6" max="6" width="14.42578125" style="4" customWidth="1"/>
    <col min="7" max="7" width="14.5703125" style="4" customWidth="1"/>
    <col min="8" max="8" width="14.42578125" style="4" customWidth="1"/>
    <col min="9" max="9" width="14.5703125" style="4" customWidth="1"/>
    <col min="10" max="10" width="3.42578125" style="4" customWidth="1"/>
    <col min="11" max="11" width="13.42578125" style="4" customWidth="1"/>
    <col min="12" max="16384" width="9.140625" style="4"/>
  </cols>
  <sheetData>
    <row r="1" spans="1:14" s="22" customFormat="1" ht="30" customHeight="1" x14ac:dyDescent="0.2">
      <c r="A1" s="19" t="s">
        <v>3</v>
      </c>
      <c r="B1" s="20"/>
      <c r="C1" s="21"/>
      <c r="D1" s="21"/>
      <c r="E1" s="21"/>
      <c r="F1" s="21"/>
      <c r="G1" s="21"/>
      <c r="H1" s="21"/>
      <c r="I1" s="21"/>
    </row>
    <row r="2" spans="1:14" ht="15.75" x14ac:dyDescent="0.25">
      <c r="A2" s="5"/>
      <c r="C2" s="6"/>
      <c r="D2" s="6"/>
      <c r="E2" s="6"/>
      <c r="F2" s="6"/>
      <c r="G2" s="6"/>
      <c r="H2" s="6"/>
      <c r="I2" s="6"/>
      <c r="K2" s="6" t="str">
        <f ca="1">"© 2009-" &amp; YEAR(TODAY()) &amp; " Vertex42 LLC"</f>
        <v>© 2009-2017 Vertex42 LLC</v>
      </c>
    </row>
    <row r="3" spans="1:14" x14ac:dyDescent="0.2">
      <c r="K3" s="7" t="s">
        <v>1</v>
      </c>
    </row>
    <row r="5" spans="1:14" x14ac:dyDescent="0.2">
      <c r="K5" s="50" t="s">
        <v>41</v>
      </c>
      <c r="L5" s="51"/>
      <c r="M5" s="51"/>
      <c r="N5" s="51"/>
    </row>
    <row r="6" spans="1:14" x14ac:dyDescent="0.2">
      <c r="K6" s="52" t="s">
        <v>88</v>
      </c>
    </row>
    <row r="7" spans="1:14" x14ac:dyDescent="0.2">
      <c r="K7" s="52" t="s">
        <v>89</v>
      </c>
    </row>
    <row r="8" spans="1:14" x14ac:dyDescent="0.2">
      <c r="K8" s="52" t="s">
        <v>90</v>
      </c>
    </row>
    <row r="9" spans="1:14" x14ac:dyDescent="0.2">
      <c r="K9" s="52" t="s">
        <v>91</v>
      </c>
    </row>
    <row r="10" spans="1:14" x14ac:dyDescent="0.2">
      <c r="K10" s="52" t="s">
        <v>92</v>
      </c>
    </row>
    <row r="11" spans="1:14" x14ac:dyDescent="0.2">
      <c r="K11" s="52" t="s">
        <v>93</v>
      </c>
    </row>
    <row r="12" spans="1:14" x14ac:dyDescent="0.2">
      <c r="K12" s="52" t="s">
        <v>94</v>
      </c>
    </row>
    <row r="13" spans="1:14" x14ac:dyDescent="0.2">
      <c r="K13" s="52" t="s">
        <v>95</v>
      </c>
    </row>
    <row r="14" spans="1:14" x14ac:dyDescent="0.2">
      <c r="K14" s="52" t="s">
        <v>96</v>
      </c>
    </row>
    <row r="15" spans="1:14" x14ac:dyDescent="0.2">
      <c r="K15" s="52" t="s">
        <v>97</v>
      </c>
    </row>
    <row r="16" spans="1:14" x14ac:dyDescent="0.2">
      <c r="K16" s="53" t="s">
        <v>98</v>
      </c>
    </row>
    <row r="18" spans="1:11" x14ac:dyDescent="0.2">
      <c r="K18" s="54" t="s">
        <v>99</v>
      </c>
    </row>
    <row r="19" spans="1:11" x14ac:dyDescent="0.2">
      <c r="K19" s="52" t="s">
        <v>100</v>
      </c>
    </row>
    <row r="20" spans="1:11" x14ac:dyDescent="0.2">
      <c r="K20" s="54" t="s">
        <v>101</v>
      </c>
    </row>
    <row r="21" spans="1:11" x14ac:dyDescent="0.2">
      <c r="K21" s="52" t="s">
        <v>102</v>
      </c>
    </row>
    <row r="22" spans="1:11" x14ac:dyDescent="0.2">
      <c r="K22" s="52" t="s">
        <v>103</v>
      </c>
    </row>
    <row r="23" spans="1:11" x14ac:dyDescent="0.2">
      <c r="K23" s="53" t="s">
        <v>104</v>
      </c>
    </row>
    <row r="25" spans="1:11" ht="54" customHeight="1" x14ac:dyDescent="0.2">
      <c r="K25" s="52" t="s">
        <v>105</v>
      </c>
    </row>
    <row r="26" spans="1:11" x14ac:dyDescent="0.2">
      <c r="A26" s="8" t="s">
        <v>21</v>
      </c>
      <c r="B26" s="9" t="s">
        <v>117</v>
      </c>
      <c r="C26" s="9" t="s">
        <v>115</v>
      </c>
      <c r="D26" s="9" t="s">
        <v>120</v>
      </c>
      <c r="E26" s="9" t="s">
        <v>121</v>
      </c>
      <c r="F26" s="9" t="s">
        <v>118</v>
      </c>
      <c r="G26" s="9" t="s">
        <v>119</v>
      </c>
      <c r="H26" s="9" t="s">
        <v>141</v>
      </c>
      <c r="I26" s="9" t="s">
        <v>116</v>
      </c>
      <c r="K26" s="52" t="s">
        <v>106</v>
      </c>
    </row>
    <row r="27" spans="1:11" x14ac:dyDescent="0.2">
      <c r="A27" s="8" t="s">
        <v>4</v>
      </c>
      <c r="B27">
        <v>2873</v>
      </c>
      <c r="C27">
        <v>2925</v>
      </c>
      <c r="D27">
        <v>3533</v>
      </c>
      <c r="E27">
        <v>2922</v>
      </c>
      <c r="F27">
        <v>3661</v>
      </c>
      <c r="G27">
        <v>2929</v>
      </c>
      <c r="H27">
        <v>4287</v>
      </c>
      <c r="I27">
        <v>2684</v>
      </c>
      <c r="K27" s="52" t="s">
        <v>107</v>
      </c>
    </row>
    <row r="28" spans="1:11" ht="15.75" x14ac:dyDescent="0.3">
      <c r="A28" s="8" t="s">
        <v>25</v>
      </c>
      <c r="B28">
        <v>4194.25</v>
      </c>
      <c r="C28">
        <v>4092.5</v>
      </c>
      <c r="D28">
        <v>4595</v>
      </c>
      <c r="E28">
        <v>4121.75</v>
      </c>
      <c r="F28">
        <v>4902.5</v>
      </c>
      <c r="G28">
        <v>4100</v>
      </c>
      <c r="H28">
        <v>5709.25</v>
      </c>
      <c r="I28">
        <v>4084.5</v>
      </c>
      <c r="K28" s="52" t="s">
        <v>108</v>
      </c>
    </row>
    <row r="29" spans="1:11" x14ac:dyDescent="0.2">
      <c r="A29" s="8" t="s">
        <v>7</v>
      </c>
      <c r="B29">
        <v>4678.5</v>
      </c>
      <c r="C29">
        <v>4572</v>
      </c>
      <c r="D29">
        <v>5003</v>
      </c>
      <c r="E29">
        <v>4500</v>
      </c>
      <c r="F29">
        <v>5356</v>
      </c>
      <c r="G29">
        <v>4338</v>
      </c>
      <c r="H29">
        <v>6270.5</v>
      </c>
      <c r="I29">
        <v>4364.5</v>
      </c>
      <c r="K29" s="53" t="s">
        <v>109</v>
      </c>
    </row>
    <row r="30" spans="1:11" ht="15.75" x14ac:dyDescent="0.3">
      <c r="A30" s="8" t="s">
        <v>26</v>
      </c>
      <c r="B30">
        <v>4980.5</v>
      </c>
      <c r="C30">
        <v>5093.25</v>
      </c>
      <c r="D30">
        <v>5441.5</v>
      </c>
      <c r="E30">
        <v>4846</v>
      </c>
      <c r="F30">
        <v>5714.5</v>
      </c>
      <c r="G30">
        <v>4886.75</v>
      </c>
      <c r="H30">
        <v>6617</v>
      </c>
      <c r="I30">
        <v>4854.25</v>
      </c>
    </row>
    <row r="31" spans="1:11" x14ac:dyDescent="0.2">
      <c r="A31" s="8" t="s">
        <v>5</v>
      </c>
      <c r="B31">
        <v>12404</v>
      </c>
      <c r="C31">
        <v>7101</v>
      </c>
      <c r="D31">
        <v>7878</v>
      </c>
      <c r="E31">
        <v>7663</v>
      </c>
      <c r="F31">
        <v>6600</v>
      </c>
      <c r="G31">
        <v>6833</v>
      </c>
      <c r="H31">
        <v>7658</v>
      </c>
      <c r="I31">
        <v>7579</v>
      </c>
      <c r="K31" s="52" t="s">
        <v>110</v>
      </c>
    </row>
    <row r="32" spans="1:11" x14ac:dyDescent="0.2">
      <c r="A32" s="8" t="s">
        <v>6</v>
      </c>
      <c r="B32" s="4">
        <f>B30-B28</f>
        <v>786.25</v>
      </c>
      <c r="C32" s="4">
        <f t="shared" ref="C32:E32" si="0">C30-C28</f>
        <v>1000.75</v>
      </c>
      <c r="D32" s="4">
        <f t="shared" si="0"/>
        <v>846.5</v>
      </c>
      <c r="E32" s="4">
        <f t="shared" si="0"/>
        <v>724.25</v>
      </c>
      <c r="F32" s="4">
        <f t="shared" ref="F32:G32" si="1">F30-F28</f>
        <v>812</v>
      </c>
      <c r="G32" s="4">
        <f t="shared" si="1"/>
        <v>786.75</v>
      </c>
      <c r="H32" s="4">
        <f t="shared" ref="H32" si="2">H30-H28</f>
        <v>907.75</v>
      </c>
      <c r="I32" s="4">
        <f t="shared" ref="I32" si="3">I30-I28</f>
        <v>769.75</v>
      </c>
      <c r="K32" s="52" t="s">
        <v>111</v>
      </c>
    </row>
    <row r="33" spans="1:11" x14ac:dyDescent="0.2">
      <c r="A33" s="8" t="s">
        <v>17</v>
      </c>
      <c r="K33" s="52" t="s">
        <v>112</v>
      </c>
    </row>
    <row r="34" spans="1:11" x14ac:dyDescent="0.2">
      <c r="A34" s="8" t="s">
        <v>18</v>
      </c>
      <c r="K34" s="52" t="s">
        <v>113</v>
      </c>
    </row>
    <row r="35" spans="1:11" hidden="1" x14ac:dyDescent="0.2">
      <c r="A35" s="10" t="s">
        <v>24</v>
      </c>
      <c r="B35" s="2"/>
      <c r="C35" s="2"/>
      <c r="D35" s="2"/>
      <c r="E35" s="2"/>
      <c r="F35" s="2"/>
      <c r="G35" s="2"/>
      <c r="H35" s="2"/>
      <c r="I35" s="2"/>
    </row>
    <row r="36" spans="1:11" hidden="1" x14ac:dyDescent="0.2">
      <c r="A36" s="8" t="s">
        <v>8</v>
      </c>
      <c r="B36" s="4">
        <f t="shared" ref="B36:I37" si="4">B29-B28</f>
        <v>484.25</v>
      </c>
      <c r="C36" s="4">
        <f t="shared" si="4"/>
        <v>479.5</v>
      </c>
      <c r="D36" s="4">
        <f t="shared" si="4"/>
        <v>408</v>
      </c>
      <c r="E36" s="4">
        <f t="shared" si="4"/>
        <v>378.25</v>
      </c>
      <c r="F36" s="4">
        <f t="shared" si="4"/>
        <v>453.5</v>
      </c>
      <c r="G36" s="4">
        <f t="shared" ref="G36:H36" si="5">G29-G28</f>
        <v>238</v>
      </c>
      <c r="H36" s="4">
        <f t="shared" si="5"/>
        <v>561.25</v>
      </c>
      <c r="I36" s="4">
        <f t="shared" si="4"/>
        <v>280</v>
      </c>
    </row>
    <row r="37" spans="1:11" hidden="1" x14ac:dyDescent="0.2">
      <c r="A37" s="8" t="s">
        <v>9</v>
      </c>
      <c r="B37" s="4">
        <f t="shared" si="4"/>
        <v>302</v>
      </c>
      <c r="C37" s="4">
        <f t="shared" si="4"/>
        <v>521.25</v>
      </c>
      <c r="D37" s="4">
        <f t="shared" si="4"/>
        <v>438.5</v>
      </c>
      <c r="E37" s="4">
        <f t="shared" si="4"/>
        <v>346</v>
      </c>
      <c r="F37" s="4">
        <f t="shared" si="4"/>
        <v>358.5</v>
      </c>
      <c r="G37" s="4">
        <f t="shared" ref="G37:H37" si="6">G30-G29</f>
        <v>548.75</v>
      </c>
      <c r="H37" s="4">
        <f t="shared" si="6"/>
        <v>346.5</v>
      </c>
      <c r="I37" s="4">
        <f t="shared" si="4"/>
        <v>489.75</v>
      </c>
    </row>
    <row r="38" spans="1:11" hidden="1" x14ac:dyDescent="0.2">
      <c r="A38" s="10" t="s">
        <v>23</v>
      </c>
      <c r="B38" s="2"/>
      <c r="C38" s="2"/>
      <c r="D38" s="2"/>
      <c r="E38" s="2"/>
      <c r="F38" s="2"/>
      <c r="G38" s="2"/>
      <c r="H38" s="2"/>
      <c r="I38" s="2"/>
    </row>
    <row r="39" spans="1:11" ht="15.75" hidden="1" x14ac:dyDescent="0.3">
      <c r="A39" s="8" t="s">
        <v>27</v>
      </c>
      <c r="B39" s="4">
        <f t="shared" ref="B39:I39" si="7">B30+1.5*B32</f>
        <v>6159.875</v>
      </c>
      <c r="C39" s="4">
        <f t="shared" si="7"/>
        <v>6594.375</v>
      </c>
      <c r="D39" s="4">
        <f t="shared" si="7"/>
        <v>6711.25</v>
      </c>
      <c r="E39" s="4">
        <f t="shared" si="7"/>
        <v>5932.375</v>
      </c>
      <c r="F39" s="4">
        <f t="shared" si="7"/>
        <v>6932.5</v>
      </c>
      <c r="G39" s="4">
        <f t="shared" ref="G39:H39" si="8">G30+1.5*G32</f>
        <v>6066.875</v>
      </c>
      <c r="H39" s="4">
        <f t="shared" si="8"/>
        <v>7978.625</v>
      </c>
      <c r="I39" s="4">
        <f t="shared" si="7"/>
        <v>6008.875</v>
      </c>
    </row>
    <row r="40" spans="1:11" ht="15.75" hidden="1" x14ac:dyDescent="0.3">
      <c r="A40" s="8" t="s">
        <v>28</v>
      </c>
      <c r="B40" s="4">
        <f t="shared" ref="B40:I40" si="9">B28-1.5*B32</f>
        <v>3014.875</v>
      </c>
      <c r="C40" s="4">
        <f t="shared" si="9"/>
        <v>2591.375</v>
      </c>
      <c r="D40" s="4">
        <f t="shared" si="9"/>
        <v>3325.25</v>
      </c>
      <c r="E40" s="4">
        <f t="shared" si="9"/>
        <v>3035.375</v>
      </c>
      <c r="F40" s="4">
        <f t="shared" si="9"/>
        <v>3684.5</v>
      </c>
      <c r="G40" s="4">
        <f t="shared" ref="G40:H40" si="10">G28-1.5*G32</f>
        <v>2919.875</v>
      </c>
      <c r="H40" s="4">
        <f t="shared" si="10"/>
        <v>4347.625</v>
      </c>
      <c r="I40" s="4">
        <f t="shared" si="9"/>
        <v>2929.875</v>
      </c>
    </row>
    <row r="41" spans="1:11" hidden="1" x14ac:dyDescent="0.2">
      <c r="A41" s="8" t="s">
        <v>16</v>
      </c>
      <c r="B41" s="4">
        <f t="shared" ref="B41:I41" si="11">MIN(B39,B31)</f>
        <v>6159.875</v>
      </c>
      <c r="C41" s="4">
        <f t="shared" si="11"/>
        <v>6594.375</v>
      </c>
      <c r="D41" s="4">
        <f t="shared" si="11"/>
        <v>6711.25</v>
      </c>
      <c r="E41" s="4">
        <f t="shared" si="11"/>
        <v>5932.375</v>
      </c>
      <c r="F41" s="4">
        <f t="shared" si="11"/>
        <v>6600</v>
      </c>
      <c r="G41" s="4">
        <f t="shared" ref="G41:H41" si="12">MIN(G39,G31)</f>
        <v>6066.875</v>
      </c>
      <c r="H41" s="4">
        <f t="shared" si="12"/>
        <v>7658</v>
      </c>
      <c r="I41" s="4">
        <f t="shared" si="11"/>
        <v>6008.875</v>
      </c>
    </row>
    <row r="42" spans="1:11" hidden="1" x14ac:dyDescent="0.2">
      <c r="A42" s="8" t="s">
        <v>22</v>
      </c>
      <c r="B42" s="4">
        <f t="shared" ref="B42:I42" si="13">MAX(B27,B40)</f>
        <v>3014.875</v>
      </c>
      <c r="C42" s="4">
        <f t="shared" si="13"/>
        <v>2925</v>
      </c>
      <c r="D42" s="4">
        <f t="shared" si="13"/>
        <v>3533</v>
      </c>
      <c r="E42" s="4">
        <f t="shared" si="13"/>
        <v>3035.375</v>
      </c>
      <c r="F42" s="4">
        <f t="shared" si="13"/>
        <v>3684.5</v>
      </c>
      <c r="G42" s="4">
        <f t="shared" ref="G42:H42" si="14">MAX(G27,G40)</f>
        <v>2929</v>
      </c>
      <c r="H42" s="4">
        <f t="shared" si="14"/>
        <v>4347.625</v>
      </c>
      <c r="I42" s="4">
        <f t="shared" si="13"/>
        <v>2929.875</v>
      </c>
    </row>
    <row r="43" spans="1:11" ht="15.75" hidden="1" x14ac:dyDescent="0.3">
      <c r="A43" s="8" t="s">
        <v>29</v>
      </c>
      <c r="B43" s="4">
        <f t="shared" ref="B43:I43" si="15">B41-B30</f>
        <v>1179.375</v>
      </c>
      <c r="C43" s="4">
        <f t="shared" si="15"/>
        <v>1501.125</v>
      </c>
      <c r="D43" s="4">
        <f t="shared" si="15"/>
        <v>1269.75</v>
      </c>
      <c r="E43" s="4">
        <f t="shared" si="15"/>
        <v>1086.375</v>
      </c>
      <c r="F43" s="4">
        <f t="shared" si="15"/>
        <v>885.5</v>
      </c>
      <c r="G43" s="4">
        <f t="shared" ref="G43:H43" si="16">G41-G30</f>
        <v>1180.125</v>
      </c>
      <c r="H43" s="4">
        <f t="shared" si="16"/>
        <v>1041</v>
      </c>
      <c r="I43" s="4">
        <f t="shared" si="15"/>
        <v>1154.625</v>
      </c>
    </row>
    <row r="44" spans="1:11" ht="15.75" hidden="1" x14ac:dyDescent="0.3">
      <c r="A44" s="8" t="s">
        <v>30</v>
      </c>
      <c r="B44" s="4">
        <f t="shared" ref="B44:I44" si="17">B28-B42</f>
        <v>1179.375</v>
      </c>
      <c r="C44" s="4">
        <f t="shared" si="17"/>
        <v>1167.5</v>
      </c>
      <c r="D44" s="4">
        <f t="shared" si="17"/>
        <v>1062</v>
      </c>
      <c r="E44" s="4">
        <f t="shared" si="17"/>
        <v>1086.375</v>
      </c>
      <c r="F44" s="4">
        <f t="shared" si="17"/>
        <v>1218</v>
      </c>
      <c r="G44" s="4">
        <f t="shared" ref="G44:H44" si="18">G28-G42</f>
        <v>1171</v>
      </c>
      <c r="H44" s="4">
        <f t="shared" si="18"/>
        <v>1361.625</v>
      </c>
      <c r="I44" s="4">
        <f t="shared" si="17"/>
        <v>1154.625</v>
      </c>
    </row>
    <row r="45" spans="1:11" hidden="1" x14ac:dyDescent="0.2">
      <c r="A45" s="10" t="s">
        <v>19</v>
      </c>
      <c r="B45" s="2"/>
      <c r="C45" s="2"/>
      <c r="D45" s="2"/>
      <c r="E45" s="2"/>
      <c r="F45" s="2"/>
      <c r="G45" s="2"/>
      <c r="H45" s="2"/>
      <c r="I45" s="2"/>
    </row>
    <row r="46" spans="1:11" hidden="1" x14ac:dyDescent="0.2">
      <c r="A46" s="8" t="s">
        <v>5</v>
      </c>
      <c r="B46" s="4" t="e">
        <f t="shared" ref="B46:I46" si="19">IF(B33&gt;0,B31,NA())</f>
        <v>#N/A</v>
      </c>
      <c r="C46" s="4" t="e">
        <f t="shared" si="19"/>
        <v>#N/A</v>
      </c>
      <c r="D46" s="4" t="e">
        <f t="shared" si="19"/>
        <v>#N/A</v>
      </c>
      <c r="E46" s="4" t="e">
        <f t="shared" si="19"/>
        <v>#N/A</v>
      </c>
      <c r="F46" s="4" t="e">
        <f t="shared" si="19"/>
        <v>#N/A</v>
      </c>
      <c r="G46" s="4" t="e">
        <f t="shared" ref="G46:H46" si="20">IF(G33&gt;0,G31,NA())</f>
        <v>#N/A</v>
      </c>
      <c r="H46" s="4" t="e">
        <f t="shared" si="20"/>
        <v>#N/A</v>
      </c>
      <c r="I46" s="4" t="e">
        <f t="shared" si="19"/>
        <v>#N/A</v>
      </c>
    </row>
    <row r="47" spans="1:11" hidden="1" x14ac:dyDescent="0.2">
      <c r="A47" s="8" t="s">
        <v>4</v>
      </c>
      <c r="B47" s="4" t="e">
        <f t="shared" ref="B47:I47" si="21">IF(B34&gt;0,B27,NA())</f>
        <v>#N/A</v>
      </c>
      <c r="C47" s="4" t="e">
        <f t="shared" si="21"/>
        <v>#N/A</v>
      </c>
      <c r="D47" s="4" t="e">
        <f t="shared" si="21"/>
        <v>#N/A</v>
      </c>
      <c r="E47" s="4" t="e">
        <f t="shared" si="21"/>
        <v>#N/A</v>
      </c>
      <c r="F47" s="4" t="e">
        <f t="shared" si="21"/>
        <v>#N/A</v>
      </c>
      <c r="G47" s="4" t="e">
        <f t="shared" ref="G47:H47" si="22">IF(G34&gt;0,G27,NA())</f>
        <v>#N/A</v>
      </c>
      <c r="H47" s="4" t="e">
        <f t="shared" si="22"/>
        <v>#N/A</v>
      </c>
      <c r="I47" s="4" t="e">
        <f t="shared" si="21"/>
        <v>#N/A</v>
      </c>
    </row>
    <row r="48" spans="1:11" x14ac:dyDescent="0.2">
      <c r="B48" s="4">
        <v>16</v>
      </c>
      <c r="C48" s="4">
        <v>16</v>
      </c>
      <c r="D48" s="4">
        <v>8</v>
      </c>
      <c r="E48" s="4">
        <v>8</v>
      </c>
      <c r="F48" s="4">
        <v>4</v>
      </c>
      <c r="G48" s="4">
        <v>4</v>
      </c>
      <c r="H48" s="4">
        <v>2</v>
      </c>
      <c r="I48" s="4">
        <v>2</v>
      </c>
      <c r="K48" s="53" t="s">
        <v>114</v>
      </c>
    </row>
    <row r="49" spans="1:9" ht="15.75" x14ac:dyDescent="0.25">
      <c r="A49" s="11" t="s">
        <v>20</v>
      </c>
      <c r="B49" s="12" t="str">
        <f t="shared" ref="B49:I49" si="23">B26</f>
        <v>DADCA16-delay</v>
      </c>
      <c r="C49" s="12" t="str">
        <f t="shared" si="23"/>
        <v>TSP16-delay</v>
      </c>
      <c r="D49" s="12" t="str">
        <f t="shared" si="23"/>
        <v>DADCA8-delay</v>
      </c>
      <c r="E49" s="12" t="str">
        <f t="shared" si="23"/>
        <v>TSP8-delay</v>
      </c>
      <c r="F49" s="12" t="str">
        <f t="shared" si="23"/>
        <v>DADCA4-delay</v>
      </c>
      <c r="G49" s="12" t="str">
        <f t="shared" ref="G49:H49" si="24">G26</f>
        <v>TSP4-delay</v>
      </c>
      <c r="H49" s="12" t="str">
        <f t="shared" si="24"/>
        <v>DADCA2-delay</v>
      </c>
      <c r="I49" s="12" t="str">
        <f t="shared" si="23"/>
        <v>TSP2-delay</v>
      </c>
    </row>
    <row r="50" spans="1:9" x14ac:dyDescent="0.2">
      <c r="B50" s="24">
        <v>52</v>
      </c>
      <c r="C50" s="23">
        <v>18.158814202847161</v>
      </c>
      <c r="D50" s="13">
        <v>102</v>
      </c>
      <c r="E50" s="13">
        <v>116</v>
      </c>
      <c r="F50" s="13">
        <v>98</v>
      </c>
      <c r="G50" s="13">
        <v>31</v>
      </c>
      <c r="H50" s="13">
        <v>31</v>
      </c>
      <c r="I50" s="13">
        <v>31</v>
      </c>
    </row>
    <row r="51" spans="1:9" x14ac:dyDescent="0.2">
      <c r="B51" s="24">
        <v>63</v>
      </c>
      <c r="C51" s="23">
        <v>17.014400814718055</v>
      </c>
      <c r="D51" s="13">
        <v>99</v>
      </c>
      <c r="E51" s="13">
        <v>98</v>
      </c>
      <c r="F51" s="13">
        <v>97</v>
      </c>
      <c r="G51" s="13">
        <v>35</v>
      </c>
      <c r="H51" s="13">
        <v>35</v>
      </c>
      <c r="I51" s="13">
        <v>35</v>
      </c>
    </row>
    <row r="52" spans="1:9" x14ac:dyDescent="0.2">
      <c r="B52" s="24">
        <v>107</v>
      </c>
      <c r="C52" s="23">
        <v>48.031902726373154</v>
      </c>
      <c r="D52" s="13">
        <v>102</v>
      </c>
      <c r="E52" s="13">
        <v>95</v>
      </c>
      <c r="F52" s="13">
        <v>94</v>
      </c>
      <c r="G52" s="13">
        <v>45</v>
      </c>
      <c r="H52" s="13">
        <v>45</v>
      </c>
      <c r="I52" s="13">
        <v>45</v>
      </c>
    </row>
    <row r="53" spans="1:9" x14ac:dyDescent="0.2">
      <c r="B53" s="24">
        <v>54</v>
      </c>
      <c r="C53" s="23">
        <v>30.536229662009877</v>
      </c>
      <c r="D53" s="13">
        <v>100</v>
      </c>
      <c r="E53" s="13">
        <v>67</v>
      </c>
      <c r="F53" s="13">
        <v>98</v>
      </c>
      <c r="G53" s="13">
        <v>29</v>
      </c>
      <c r="H53" s="13">
        <v>29</v>
      </c>
      <c r="I53" s="13">
        <v>29</v>
      </c>
    </row>
    <row r="54" spans="1:9" x14ac:dyDescent="0.2">
      <c r="B54" s="24">
        <v>79</v>
      </c>
      <c r="C54" s="23">
        <v>20.9232407071785</v>
      </c>
      <c r="D54" s="13">
        <v>106</v>
      </c>
      <c r="E54" s="13">
        <v>48</v>
      </c>
      <c r="F54" s="13">
        <v>96</v>
      </c>
      <c r="G54" s="13">
        <v>44</v>
      </c>
      <c r="H54" s="13">
        <v>44</v>
      </c>
      <c r="I54" s="13">
        <v>44</v>
      </c>
    </row>
    <row r="55" spans="1:9" x14ac:dyDescent="0.2">
      <c r="B55" s="24">
        <v>80</v>
      </c>
      <c r="C55" s="23">
        <v>29.256477015400773</v>
      </c>
      <c r="D55" s="13">
        <v>91</v>
      </c>
      <c r="E55" s="13">
        <v>109</v>
      </c>
      <c r="F55" s="13">
        <v>83</v>
      </c>
      <c r="G55" s="13">
        <v>67</v>
      </c>
      <c r="H55" s="13">
        <v>67</v>
      </c>
      <c r="I55" s="13">
        <v>67</v>
      </c>
    </row>
    <row r="56" spans="1:9" x14ac:dyDescent="0.2">
      <c r="B56" s="24">
        <v>108</v>
      </c>
      <c r="C56" s="23">
        <v>42.364023233732702</v>
      </c>
      <c r="D56" s="13">
        <v>82</v>
      </c>
      <c r="E56" s="13">
        <v>72</v>
      </c>
      <c r="F56" s="13">
        <v>75</v>
      </c>
      <c r="G56" s="13">
        <v>55</v>
      </c>
      <c r="H56" s="13">
        <v>55</v>
      </c>
      <c r="I56" s="13">
        <v>55</v>
      </c>
    </row>
    <row r="57" spans="1:9" x14ac:dyDescent="0.2">
      <c r="B57" s="24">
        <v>80</v>
      </c>
      <c r="C57" s="23">
        <v>30.74898797632434</v>
      </c>
      <c r="D57" s="13">
        <v>84</v>
      </c>
      <c r="E57" s="13">
        <v>125</v>
      </c>
      <c r="F57" s="13">
        <v>76</v>
      </c>
      <c r="G57" s="13">
        <v>41</v>
      </c>
      <c r="H57" s="13">
        <v>41</v>
      </c>
      <c r="I57" s="13">
        <v>41</v>
      </c>
    </row>
    <row r="58" spans="1:9" x14ac:dyDescent="0.2">
      <c r="B58" s="24">
        <v>78</v>
      </c>
      <c r="C58" s="23">
        <v>14.508174265705545</v>
      </c>
      <c r="D58" s="13">
        <v>75</v>
      </c>
      <c r="E58" s="13">
        <v>55</v>
      </c>
      <c r="F58" s="13">
        <v>72</v>
      </c>
      <c r="G58" s="13">
        <v>57</v>
      </c>
      <c r="H58" s="13">
        <v>57</v>
      </c>
      <c r="I58" s="13">
        <v>57</v>
      </c>
    </row>
    <row r="59" spans="1:9" x14ac:dyDescent="0.2">
      <c r="B59" s="24">
        <v>106</v>
      </c>
      <c r="C59" s="23">
        <v>17.213458084033938</v>
      </c>
      <c r="D59" s="13">
        <v>93</v>
      </c>
      <c r="E59" s="13">
        <v>119</v>
      </c>
      <c r="F59" s="13">
        <v>84</v>
      </c>
      <c r="G59" s="13">
        <v>34</v>
      </c>
      <c r="H59" s="13">
        <v>34</v>
      </c>
      <c r="I59" s="13">
        <v>34</v>
      </c>
    </row>
    <row r="60" spans="1:9" x14ac:dyDescent="0.2">
      <c r="B60" s="24">
        <v>80</v>
      </c>
      <c r="C60" s="23">
        <v>34.902672463855268</v>
      </c>
      <c r="D60" s="13">
        <v>98</v>
      </c>
      <c r="E60" s="13">
        <v>92</v>
      </c>
      <c r="F60" s="13">
        <v>89</v>
      </c>
      <c r="G60" s="13">
        <v>22</v>
      </c>
      <c r="H60" s="13">
        <v>22</v>
      </c>
      <c r="I60" s="13">
        <v>22</v>
      </c>
    </row>
    <row r="61" spans="1:9" x14ac:dyDescent="0.2">
      <c r="B61" s="24">
        <v>61</v>
      </c>
      <c r="C61" s="23">
        <v>42.170589788562815</v>
      </c>
      <c r="D61" s="13">
        <v>97</v>
      </c>
      <c r="E61" s="13">
        <v>46</v>
      </c>
      <c r="F61" s="13">
        <v>90</v>
      </c>
      <c r="G61" s="13">
        <v>38</v>
      </c>
      <c r="H61" s="13">
        <v>38</v>
      </c>
      <c r="I61" s="13">
        <v>38</v>
      </c>
    </row>
    <row r="62" spans="1:9" x14ac:dyDescent="0.2">
      <c r="B62" s="24">
        <v>42</v>
      </c>
      <c r="C62" s="23">
        <v>22.817182273002675</v>
      </c>
      <c r="D62" s="13">
        <v>99</v>
      </c>
      <c r="E62" s="13">
        <v>55</v>
      </c>
      <c r="F62" s="13">
        <v>92</v>
      </c>
      <c r="G62" s="13">
        <v>37</v>
      </c>
      <c r="H62" s="13">
        <v>37</v>
      </c>
      <c r="I62" s="13">
        <v>37</v>
      </c>
    </row>
    <row r="63" spans="1:9" x14ac:dyDescent="0.2">
      <c r="B63" s="24">
        <v>104</v>
      </c>
      <c r="C63" s="23">
        <v>20.779527837848669</v>
      </c>
      <c r="D63" s="13">
        <v>96</v>
      </c>
      <c r="E63" s="13">
        <v>116</v>
      </c>
      <c r="F63" s="13">
        <v>95</v>
      </c>
      <c r="G63" s="13">
        <v>59</v>
      </c>
      <c r="H63" s="13">
        <v>59</v>
      </c>
      <c r="I63" s="13">
        <v>59</v>
      </c>
    </row>
    <row r="64" spans="1:9" x14ac:dyDescent="0.2">
      <c r="B64" s="24">
        <v>39</v>
      </c>
      <c r="C64" s="23">
        <v>20.298678329331544</v>
      </c>
      <c r="D64" s="13">
        <v>92</v>
      </c>
      <c r="E64" s="13">
        <v>137</v>
      </c>
      <c r="F64" s="13">
        <v>91</v>
      </c>
      <c r="G64" s="13">
        <v>56</v>
      </c>
      <c r="H64" s="13">
        <v>56</v>
      </c>
      <c r="I64" s="13">
        <v>56</v>
      </c>
    </row>
    <row r="65" spans="2:9" x14ac:dyDescent="0.2">
      <c r="B65" s="24">
        <v>104</v>
      </c>
      <c r="C65" s="23">
        <v>24.07374008893008</v>
      </c>
      <c r="D65" s="13">
        <v>108</v>
      </c>
      <c r="E65" s="13">
        <v>70</v>
      </c>
      <c r="F65" s="13">
        <v>99</v>
      </c>
      <c r="G65" s="13">
        <v>44</v>
      </c>
      <c r="H65" s="13">
        <v>44</v>
      </c>
      <c r="I65" s="13">
        <v>44</v>
      </c>
    </row>
    <row r="66" spans="2:9" x14ac:dyDescent="0.2">
      <c r="B66" s="24">
        <v>59</v>
      </c>
      <c r="C66" s="23">
        <v>28.707235460806665</v>
      </c>
      <c r="D66" s="13">
        <v>102</v>
      </c>
      <c r="E66" s="13">
        <v>131</v>
      </c>
      <c r="F66" s="13">
        <v>100</v>
      </c>
      <c r="G66" s="13">
        <v>38</v>
      </c>
      <c r="H66" s="13">
        <v>38</v>
      </c>
      <c r="I66" s="13">
        <v>38</v>
      </c>
    </row>
    <row r="67" spans="2:9" x14ac:dyDescent="0.2">
      <c r="B67" s="24">
        <v>73</v>
      </c>
      <c r="C67" s="23">
        <v>14.061214497188285</v>
      </c>
      <c r="D67" s="13">
        <v>64</v>
      </c>
      <c r="E67" s="13">
        <v>93</v>
      </c>
      <c r="F67" s="13">
        <v>63</v>
      </c>
      <c r="G67" s="13">
        <v>66</v>
      </c>
      <c r="H67" s="13">
        <v>66</v>
      </c>
      <c r="I67" s="13">
        <v>66</v>
      </c>
    </row>
    <row r="68" spans="2:9" x14ac:dyDescent="0.2">
      <c r="B68" s="24">
        <v>62</v>
      </c>
      <c r="C68" s="23">
        <v>41.884087777019175</v>
      </c>
      <c r="D68" s="13">
        <v>84</v>
      </c>
      <c r="E68" s="13">
        <v>138</v>
      </c>
      <c r="F68" s="13">
        <v>74</v>
      </c>
      <c r="G68" s="13">
        <v>57</v>
      </c>
      <c r="H68" s="13">
        <v>57</v>
      </c>
      <c r="I68" s="13">
        <v>57</v>
      </c>
    </row>
    <row r="69" spans="2:9" x14ac:dyDescent="0.2">
      <c r="B69" s="24">
        <v>80</v>
      </c>
      <c r="C69" s="23">
        <v>38.804049197372464</v>
      </c>
      <c r="D69" s="13">
        <v>77</v>
      </c>
      <c r="E69" s="13">
        <v>40</v>
      </c>
      <c r="F69" s="13">
        <v>76</v>
      </c>
      <c r="G69" s="13">
        <v>52</v>
      </c>
      <c r="H69" s="13">
        <v>52</v>
      </c>
      <c r="I69" s="13">
        <v>52</v>
      </c>
    </row>
    <row r="70" spans="2:9" x14ac:dyDescent="0.2">
      <c r="B70" s="24">
        <v>26</v>
      </c>
      <c r="C70" s="23">
        <v>12.253717590976999</v>
      </c>
      <c r="D70" s="13">
        <v>90</v>
      </c>
      <c r="E70" s="13">
        <v>98</v>
      </c>
      <c r="F70" s="13">
        <v>82</v>
      </c>
      <c r="G70" s="13">
        <v>51</v>
      </c>
      <c r="H70" s="13">
        <v>51</v>
      </c>
      <c r="I70" s="13">
        <v>51</v>
      </c>
    </row>
    <row r="71" spans="2:9" x14ac:dyDescent="0.2">
      <c r="B71" s="24">
        <v>91</v>
      </c>
      <c r="C71" s="23">
        <v>78.604550770695781</v>
      </c>
      <c r="D71" s="13">
        <v>97</v>
      </c>
      <c r="E71" s="13">
        <v>49</v>
      </c>
      <c r="F71" s="13">
        <v>93</v>
      </c>
      <c r="G71" s="13">
        <v>23</v>
      </c>
      <c r="H71" s="13">
        <v>23</v>
      </c>
      <c r="I71" s="13">
        <v>23</v>
      </c>
    </row>
    <row r="72" spans="2:9" x14ac:dyDescent="0.2">
      <c r="B72" s="24">
        <v>25</v>
      </c>
      <c r="C72" s="23">
        <v>17.524812607049149</v>
      </c>
      <c r="D72" s="13">
        <v>93</v>
      </c>
      <c r="E72" s="13"/>
      <c r="F72" s="13">
        <v>92</v>
      </c>
      <c r="G72" s="13">
        <v>53</v>
      </c>
      <c r="H72" s="13">
        <v>53</v>
      </c>
      <c r="I72" s="13">
        <v>53</v>
      </c>
    </row>
    <row r="73" spans="2:9" x14ac:dyDescent="0.2">
      <c r="B73" s="24">
        <v>63</v>
      </c>
      <c r="C73" s="23">
        <v>12.079733103016904</v>
      </c>
      <c r="D73" s="13">
        <v>85</v>
      </c>
      <c r="E73" s="13">
        <v>40</v>
      </c>
      <c r="F73" s="13">
        <v>78</v>
      </c>
      <c r="G73" s="13">
        <v>29</v>
      </c>
      <c r="H73" s="13">
        <v>29</v>
      </c>
      <c r="I73" s="13">
        <v>29</v>
      </c>
    </row>
    <row r="74" spans="2:9" x14ac:dyDescent="0.2">
      <c r="B74" s="24">
        <v>51</v>
      </c>
      <c r="C74" s="23">
        <v>18.913254813219055</v>
      </c>
      <c r="D74" s="13">
        <v>75</v>
      </c>
      <c r="E74" s="13"/>
      <c r="F74" s="13">
        <v>73</v>
      </c>
      <c r="G74" s="13"/>
      <c r="H74" s="13"/>
      <c r="I74" s="13"/>
    </row>
    <row r="75" spans="2:9" x14ac:dyDescent="0.2">
      <c r="B75" s="24">
        <v>28</v>
      </c>
      <c r="C75" s="23">
        <v>19.711160765995494</v>
      </c>
      <c r="D75" s="13">
        <v>70</v>
      </c>
      <c r="E75" s="13"/>
      <c r="F75" s="13">
        <v>68</v>
      </c>
      <c r="G75" s="13">
        <v>130</v>
      </c>
      <c r="H75" s="13">
        <v>130</v>
      </c>
      <c r="I75" s="13">
        <v>130</v>
      </c>
    </row>
    <row r="76" spans="2:9" x14ac:dyDescent="0.2">
      <c r="B76" s="24">
        <v>41</v>
      </c>
      <c r="C76" s="13"/>
      <c r="D76" s="13">
        <v>91</v>
      </c>
      <c r="E76" s="13"/>
      <c r="F76" s="13">
        <v>82</v>
      </c>
      <c r="G76" s="13"/>
      <c r="H76" s="13"/>
      <c r="I76" s="13"/>
    </row>
    <row r="77" spans="2:9" x14ac:dyDescent="0.2">
      <c r="B77" s="24">
        <v>30</v>
      </c>
      <c r="C77" s="13"/>
      <c r="D77" s="13">
        <v>95</v>
      </c>
      <c r="E77" s="13"/>
      <c r="F77" s="13">
        <v>89</v>
      </c>
      <c r="G77" s="13"/>
      <c r="H77" s="13"/>
      <c r="I77" s="13"/>
    </row>
    <row r="78" spans="2:9" x14ac:dyDescent="0.2">
      <c r="B78" s="24">
        <v>94</v>
      </c>
      <c r="C78" s="13"/>
      <c r="D78" s="13">
        <v>94</v>
      </c>
      <c r="E78" s="13"/>
      <c r="F78" s="13">
        <v>86</v>
      </c>
      <c r="G78" s="13"/>
      <c r="H78" s="13"/>
      <c r="I78" s="13"/>
    </row>
    <row r="79" spans="2:9" x14ac:dyDescent="0.2">
      <c r="B79" s="24">
        <v>22</v>
      </c>
      <c r="C79" s="13"/>
      <c r="D79" s="13">
        <v>78</v>
      </c>
      <c r="E79" s="13"/>
      <c r="F79" s="13">
        <v>72</v>
      </c>
      <c r="G79" s="13"/>
      <c r="H79" s="13"/>
      <c r="I79" s="13"/>
    </row>
    <row r="80" spans="2:9" x14ac:dyDescent="0.2">
      <c r="B80" s="24">
        <v>26.609232489794522</v>
      </c>
      <c r="C80" s="13"/>
      <c r="D80" s="13">
        <v>82</v>
      </c>
      <c r="E80" s="13"/>
      <c r="F80" s="13">
        <v>74</v>
      </c>
      <c r="G80" s="13"/>
      <c r="H80" s="13"/>
      <c r="I80" s="13"/>
    </row>
    <row r="81" spans="1:9" x14ac:dyDescent="0.2">
      <c r="B81" s="24">
        <v>32.521992186262601</v>
      </c>
      <c r="C81" s="13"/>
      <c r="D81" s="13">
        <v>85</v>
      </c>
      <c r="E81" s="13"/>
      <c r="F81" s="13">
        <v>79</v>
      </c>
      <c r="G81" s="13"/>
      <c r="H81" s="13"/>
      <c r="I81" s="13"/>
    </row>
    <row r="82" spans="1:9" x14ac:dyDescent="0.2">
      <c r="B82" s="24">
        <v>65.561038874854347</v>
      </c>
      <c r="C82" s="13"/>
      <c r="D82" s="13">
        <v>85</v>
      </c>
      <c r="E82" s="13"/>
      <c r="F82" s="13">
        <v>78</v>
      </c>
      <c r="G82" s="13"/>
      <c r="H82" s="13"/>
      <c r="I82" s="13"/>
    </row>
    <row r="83" spans="1:9" x14ac:dyDescent="0.2">
      <c r="B83" s="24">
        <v>36.321093962685211</v>
      </c>
      <c r="C83" s="13"/>
      <c r="D83" s="13">
        <v>82</v>
      </c>
      <c r="E83" s="13"/>
      <c r="F83" s="13">
        <v>81</v>
      </c>
      <c r="G83" s="13"/>
      <c r="H83" s="13"/>
      <c r="I83" s="13"/>
    </row>
    <row r="84" spans="1:9" x14ac:dyDescent="0.2">
      <c r="B84" s="13"/>
      <c r="C84" s="13"/>
      <c r="D84" s="13"/>
      <c r="E84" s="13"/>
      <c r="F84" s="13"/>
      <c r="G84" s="13"/>
      <c r="H84" s="13"/>
      <c r="I84" s="13"/>
    </row>
    <row r="85" spans="1:9" x14ac:dyDescent="0.2">
      <c r="B85" s="13"/>
      <c r="C85" s="13"/>
      <c r="D85" s="13"/>
      <c r="E85" s="13"/>
      <c r="F85" s="13">
        <v>20</v>
      </c>
      <c r="G85" s="13"/>
      <c r="H85" s="13"/>
      <c r="I85" s="13"/>
    </row>
    <row r="86" spans="1:9" x14ac:dyDescent="0.2">
      <c r="B86" s="13"/>
      <c r="C86" s="13"/>
      <c r="D86" s="13">
        <v>30</v>
      </c>
      <c r="E86" s="13"/>
      <c r="F86" s="13">
        <v>10</v>
      </c>
      <c r="G86" s="13"/>
      <c r="H86" s="13"/>
      <c r="I86" s="13"/>
    </row>
    <row r="87" spans="1:9" x14ac:dyDescent="0.2">
      <c r="B87" s="13"/>
      <c r="C87" s="13"/>
      <c r="D87" s="13">
        <v>140</v>
      </c>
      <c r="E87" s="13"/>
      <c r="F87" s="13">
        <v>140</v>
      </c>
      <c r="G87" s="13"/>
      <c r="H87" s="13"/>
      <c r="I87" s="13"/>
    </row>
    <row r="88" spans="1:9" x14ac:dyDescent="0.2">
      <c r="B88" s="13"/>
      <c r="C88" s="13"/>
      <c r="D88" s="13">
        <v>145</v>
      </c>
      <c r="E88" s="13"/>
      <c r="F88" s="13">
        <v>130</v>
      </c>
      <c r="G88" s="13"/>
      <c r="H88" s="13"/>
      <c r="I88" s="13"/>
    </row>
    <row r="89" spans="1:9" x14ac:dyDescent="0.2">
      <c r="B89" s="13"/>
      <c r="C89" s="13"/>
      <c r="D89" s="13"/>
      <c r="E89" s="13"/>
      <c r="F89" s="13"/>
      <c r="G89" s="13"/>
      <c r="H89" s="13"/>
      <c r="I89" s="13"/>
    </row>
    <row r="90" spans="1:9" x14ac:dyDescent="0.2">
      <c r="A90" s="14" t="s">
        <v>2</v>
      </c>
      <c r="B90" s="14"/>
      <c r="C90" s="2"/>
      <c r="D90" s="2"/>
      <c r="E90" s="2"/>
      <c r="F90" s="2"/>
      <c r="G90" s="2"/>
      <c r="H90" s="2"/>
      <c r="I90" s="2"/>
    </row>
  </sheetData>
  <phoneticPr fontId="0" type="noConversion"/>
  <hyperlinks>
    <hyperlink ref="K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"/>
  <sheetViews>
    <sheetView showGridLines="0" tabSelected="1" zoomScale="70" zoomScaleNormal="70" workbookViewId="0">
      <selection activeCell="K30" sqref="K30"/>
    </sheetView>
  </sheetViews>
  <sheetFormatPr defaultColWidth="9.140625" defaultRowHeight="12.75" x14ac:dyDescent="0.2"/>
  <cols>
    <col min="1" max="1" width="19.85546875" style="4" customWidth="1"/>
    <col min="2" max="3" width="15.42578125" style="4" customWidth="1"/>
    <col min="4" max="4" width="3.42578125" style="4" customWidth="1"/>
    <col min="5" max="5" width="13.42578125" style="4" customWidth="1"/>
    <col min="6" max="16384" width="9.140625" style="4"/>
  </cols>
  <sheetData>
    <row r="1" spans="1:8" s="22" customFormat="1" ht="30" customHeight="1" x14ac:dyDescent="0.2">
      <c r="A1" s="19" t="s">
        <v>3</v>
      </c>
      <c r="B1" s="20"/>
      <c r="C1" s="21"/>
    </row>
    <row r="2" spans="1:8" ht="15.75" x14ac:dyDescent="0.25">
      <c r="A2" s="5"/>
      <c r="C2" s="6"/>
      <c r="E2" s="6" t="str">
        <f ca="1">"© 2009-" &amp; YEAR(TODAY()) &amp; " Vertex42 LLC"</f>
        <v>© 2009-2017 Vertex42 LLC</v>
      </c>
    </row>
    <row r="3" spans="1:8" x14ac:dyDescent="0.2">
      <c r="E3" s="7" t="s">
        <v>1</v>
      </c>
    </row>
    <row r="5" spans="1:8" x14ac:dyDescent="0.2">
      <c r="E5" s="50" t="s">
        <v>41</v>
      </c>
      <c r="F5" s="51"/>
      <c r="G5" s="51"/>
      <c r="H5" s="51"/>
    </row>
    <row r="6" spans="1:8" x14ac:dyDescent="0.2">
      <c r="E6" s="52" t="s">
        <v>88</v>
      </c>
    </row>
    <row r="7" spans="1:8" x14ac:dyDescent="0.2">
      <c r="E7" s="52" t="s">
        <v>89</v>
      </c>
    </row>
    <row r="8" spans="1:8" x14ac:dyDescent="0.2">
      <c r="E8" s="52" t="s">
        <v>90</v>
      </c>
    </row>
    <row r="9" spans="1:8" x14ac:dyDescent="0.2">
      <c r="E9" s="52" t="s">
        <v>91</v>
      </c>
    </row>
    <row r="10" spans="1:8" x14ac:dyDescent="0.2">
      <c r="E10" s="52" t="s">
        <v>92</v>
      </c>
    </row>
    <row r="11" spans="1:8" x14ac:dyDescent="0.2">
      <c r="E11" s="52" t="s">
        <v>93</v>
      </c>
    </row>
    <row r="12" spans="1:8" x14ac:dyDescent="0.2">
      <c r="E12" s="52" t="s">
        <v>94</v>
      </c>
    </row>
    <row r="13" spans="1:8" x14ac:dyDescent="0.2">
      <c r="E13" s="52" t="s">
        <v>95</v>
      </c>
    </row>
    <row r="14" spans="1:8" x14ac:dyDescent="0.2">
      <c r="E14" s="52" t="s">
        <v>96</v>
      </c>
    </row>
    <row r="15" spans="1:8" x14ac:dyDescent="0.2">
      <c r="E15" s="52" t="s">
        <v>97</v>
      </c>
    </row>
    <row r="16" spans="1:8" x14ac:dyDescent="0.2">
      <c r="E16" s="53" t="s">
        <v>98</v>
      </c>
    </row>
    <row r="18" spans="1:5" x14ac:dyDescent="0.2">
      <c r="E18" s="54" t="s">
        <v>99</v>
      </c>
    </row>
    <row r="19" spans="1:5" x14ac:dyDescent="0.2">
      <c r="E19" s="52" t="s">
        <v>100</v>
      </c>
    </row>
    <row r="20" spans="1:5" x14ac:dyDescent="0.2">
      <c r="E20" s="54" t="s">
        <v>101</v>
      </c>
    </row>
    <row r="21" spans="1:5" x14ac:dyDescent="0.2">
      <c r="E21" s="52" t="s">
        <v>102</v>
      </c>
    </row>
    <row r="22" spans="1:5" x14ac:dyDescent="0.2">
      <c r="E22" s="52" t="s">
        <v>103</v>
      </c>
    </row>
    <row r="23" spans="1:5" x14ac:dyDescent="0.2">
      <c r="E23" s="53" t="s">
        <v>104</v>
      </c>
    </row>
    <row r="25" spans="1:5" ht="54" customHeight="1" x14ac:dyDescent="0.2">
      <c r="E25" s="52" t="s">
        <v>105</v>
      </c>
    </row>
    <row r="26" spans="1:5" x14ac:dyDescent="0.2">
      <c r="A26" s="8" t="s">
        <v>21</v>
      </c>
      <c r="B26" s="9" t="s">
        <v>149</v>
      </c>
      <c r="C26" s="9" t="s">
        <v>150</v>
      </c>
      <c r="E26" s="52" t="s">
        <v>106</v>
      </c>
    </row>
    <row r="27" spans="1:5" x14ac:dyDescent="0.2">
      <c r="A27" s="8" t="s">
        <v>4</v>
      </c>
      <c r="B27">
        <v>6634</v>
      </c>
      <c r="C27">
        <v>10193</v>
      </c>
      <c r="E27" s="52" t="s">
        <v>107</v>
      </c>
    </row>
    <row r="28" spans="1:5" ht="15.75" x14ac:dyDescent="0.3">
      <c r="A28" s="8" t="s">
        <v>25</v>
      </c>
      <c r="B28">
        <v>6901</v>
      </c>
      <c r="C28">
        <v>22880.5</v>
      </c>
      <c r="E28" s="52" t="s">
        <v>108</v>
      </c>
    </row>
    <row r="29" spans="1:5" x14ac:dyDescent="0.2">
      <c r="A29" s="8" t="s">
        <v>7</v>
      </c>
      <c r="B29">
        <v>7047.5</v>
      </c>
      <c r="C29">
        <v>47904</v>
      </c>
      <c r="E29" s="53" t="s">
        <v>109</v>
      </c>
    </row>
    <row r="30" spans="1:5" ht="15.75" x14ac:dyDescent="0.3">
      <c r="A30" s="8" t="s">
        <v>26</v>
      </c>
      <c r="B30">
        <v>7274.75</v>
      </c>
      <c r="C30">
        <v>138385.25</v>
      </c>
    </row>
    <row r="31" spans="1:5" x14ac:dyDescent="0.2">
      <c r="A31" s="8" t="s">
        <v>5</v>
      </c>
      <c r="B31">
        <v>8607</v>
      </c>
      <c r="C31">
        <v>1680601</v>
      </c>
      <c r="E31" s="52" t="s">
        <v>110</v>
      </c>
    </row>
    <row r="32" spans="1:5" x14ac:dyDescent="0.2">
      <c r="A32" s="8" t="s">
        <v>6</v>
      </c>
      <c r="B32" s="4">
        <f>B30-B28</f>
        <v>373.75</v>
      </c>
      <c r="C32" s="4">
        <f t="shared" ref="C32" si="0">C30-C28</f>
        <v>115504.75</v>
      </c>
      <c r="E32" s="52" t="s">
        <v>111</v>
      </c>
    </row>
    <row r="33" spans="1:5" x14ac:dyDescent="0.2">
      <c r="A33" s="8" t="s">
        <v>17</v>
      </c>
      <c r="E33" s="52" t="s">
        <v>112</v>
      </c>
    </row>
    <row r="34" spans="1:5" x14ac:dyDescent="0.2">
      <c r="A34" s="8" t="s">
        <v>18</v>
      </c>
      <c r="E34" s="52" t="s">
        <v>113</v>
      </c>
    </row>
    <row r="35" spans="1:5" hidden="1" x14ac:dyDescent="0.2">
      <c r="A35" s="10" t="s">
        <v>24</v>
      </c>
      <c r="B35" s="2"/>
      <c r="C35" s="2"/>
    </row>
    <row r="36" spans="1:5" hidden="1" x14ac:dyDescent="0.2">
      <c r="A36" s="8" t="s">
        <v>8</v>
      </c>
      <c r="B36" s="4">
        <f t="shared" ref="B36:C37" si="1">B29-B28</f>
        <v>146.5</v>
      </c>
      <c r="C36" s="4">
        <f t="shared" si="1"/>
        <v>25023.5</v>
      </c>
    </row>
    <row r="37" spans="1:5" hidden="1" x14ac:dyDescent="0.2">
      <c r="A37" s="8" t="s">
        <v>9</v>
      </c>
      <c r="B37" s="4">
        <f t="shared" si="1"/>
        <v>227.25</v>
      </c>
      <c r="C37" s="4">
        <f t="shared" si="1"/>
        <v>90481.25</v>
      </c>
    </row>
    <row r="38" spans="1:5" hidden="1" x14ac:dyDescent="0.2">
      <c r="A38" s="10" t="s">
        <v>23</v>
      </c>
      <c r="B38" s="2"/>
      <c r="C38" s="2"/>
    </row>
    <row r="39" spans="1:5" ht="15.75" hidden="1" x14ac:dyDescent="0.3">
      <c r="A39" s="8" t="s">
        <v>27</v>
      </c>
      <c r="B39" s="4">
        <f t="shared" ref="B39:C39" si="2">B30+1.5*B32</f>
        <v>7835.375</v>
      </c>
      <c r="C39" s="4">
        <f t="shared" si="2"/>
        <v>311642.375</v>
      </c>
    </row>
    <row r="40" spans="1:5" ht="15.75" hidden="1" x14ac:dyDescent="0.3">
      <c r="A40" s="8" t="s">
        <v>28</v>
      </c>
      <c r="B40" s="4">
        <f t="shared" ref="B40:C40" si="3">B28-1.5*B32</f>
        <v>6340.375</v>
      </c>
      <c r="C40" s="4">
        <f t="shared" si="3"/>
        <v>-150376.625</v>
      </c>
    </row>
    <row r="41" spans="1:5" hidden="1" x14ac:dyDescent="0.2">
      <c r="A41" s="8" t="s">
        <v>16</v>
      </c>
      <c r="B41" s="4">
        <f t="shared" ref="B41:C41" si="4">MIN(B39,B31)</f>
        <v>7835.375</v>
      </c>
      <c r="C41" s="4">
        <f t="shared" si="4"/>
        <v>311642.375</v>
      </c>
    </row>
    <row r="42" spans="1:5" hidden="1" x14ac:dyDescent="0.2">
      <c r="A42" s="8" t="s">
        <v>22</v>
      </c>
      <c r="B42" s="4">
        <f t="shared" ref="B42:C42" si="5">MAX(B27,B40)</f>
        <v>6634</v>
      </c>
      <c r="C42" s="4">
        <f t="shared" si="5"/>
        <v>10193</v>
      </c>
    </row>
    <row r="43" spans="1:5" ht="15.75" hidden="1" x14ac:dyDescent="0.3">
      <c r="A43" s="8" t="s">
        <v>29</v>
      </c>
      <c r="B43" s="4">
        <f t="shared" ref="B43:C43" si="6">B41-B30</f>
        <v>560.625</v>
      </c>
      <c r="C43" s="4">
        <f t="shared" si="6"/>
        <v>173257.125</v>
      </c>
    </row>
    <row r="44" spans="1:5" ht="15.75" hidden="1" x14ac:dyDescent="0.3">
      <c r="A44" s="8" t="s">
        <v>30</v>
      </c>
      <c r="B44" s="4">
        <f t="shared" ref="B44:C44" si="7">B28-B42</f>
        <v>267</v>
      </c>
      <c r="C44" s="4">
        <f t="shared" si="7"/>
        <v>12687.5</v>
      </c>
    </row>
    <row r="45" spans="1:5" hidden="1" x14ac:dyDescent="0.2">
      <c r="A45" s="10" t="s">
        <v>19</v>
      </c>
      <c r="B45" s="2"/>
      <c r="C45" s="2"/>
    </row>
    <row r="46" spans="1:5" hidden="1" x14ac:dyDescent="0.2">
      <c r="A46" s="8" t="s">
        <v>5</v>
      </c>
      <c r="B46" s="4" t="e">
        <f t="shared" ref="B46:C46" si="8">IF(B33&gt;0,B31,NA())</f>
        <v>#N/A</v>
      </c>
      <c r="C46" s="4" t="e">
        <f t="shared" si="8"/>
        <v>#N/A</v>
      </c>
    </row>
    <row r="47" spans="1:5" hidden="1" x14ac:dyDescent="0.2">
      <c r="A47" s="8" t="s">
        <v>4</v>
      </c>
      <c r="B47" s="4" t="e">
        <f t="shared" ref="B47:C47" si="9">IF(B34&gt;0,B27,NA())</f>
        <v>#N/A</v>
      </c>
      <c r="C47" s="4" t="e">
        <f t="shared" si="9"/>
        <v>#N/A</v>
      </c>
    </row>
    <row r="48" spans="1:5" x14ac:dyDescent="0.2">
      <c r="B48" s="4">
        <v>16</v>
      </c>
      <c r="C48" s="4">
        <v>16</v>
      </c>
      <c r="E48" s="53" t="s">
        <v>114</v>
      </c>
    </row>
    <row r="49" spans="1:3" ht="15.75" x14ac:dyDescent="0.25">
      <c r="A49" s="11" t="s">
        <v>20</v>
      </c>
      <c r="B49" s="12" t="str">
        <f t="shared" ref="B49:C49" si="10">B26</f>
        <v>DADCA-time</v>
      </c>
      <c r="C49" s="12" t="str">
        <f t="shared" si="10"/>
        <v>TSP-time</v>
      </c>
    </row>
    <row r="50" spans="1:3" x14ac:dyDescent="0.2">
      <c r="B50" s="24">
        <v>52</v>
      </c>
      <c r="C50" s="23">
        <v>18.158814202847161</v>
      </c>
    </row>
    <row r="51" spans="1:3" x14ac:dyDescent="0.2">
      <c r="B51" s="24">
        <v>63</v>
      </c>
      <c r="C51" s="23">
        <v>17.014400814718055</v>
      </c>
    </row>
    <row r="52" spans="1:3" x14ac:dyDescent="0.2">
      <c r="B52" s="24">
        <v>107</v>
      </c>
      <c r="C52" s="23">
        <v>48.031902726373154</v>
      </c>
    </row>
    <row r="53" spans="1:3" x14ac:dyDescent="0.2">
      <c r="B53" s="24">
        <v>54</v>
      </c>
      <c r="C53" s="23">
        <v>30.536229662009877</v>
      </c>
    </row>
    <row r="54" spans="1:3" x14ac:dyDescent="0.2">
      <c r="B54" s="24">
        <v>79</v>
      </c>
      <c r="C54" s="23">
        <v>20.9232407071785</v>
      </c>
    </row>
    <row r="55" spans="1:3" x14ac:dyDescent="0.2">
      <c r="B55" s="24">
        <v>80</v>
      </c>
      <c r="C55" s="23">
        <v>29.256477015400773</v>
      </c>
    </row>
    <row r="56" spans="1:3" x14ac:dyDescent="0.2">
      <c r="B56" s="24">
        <v>108</v>
      </c>
      <c r="C56" s="23">
        <v>42.364023233732702</v>
      </c>
    </row>
    <row r="57" spans="1:3" x14ac:dyDescent="0.2">
      <c r="B57" s="24">
        <v>80</v>
      </c>
      <c r="C57" s="23">
        <v>30.74898797632434</v>
      </c>
    </row>
    <row r="58" spans="1:3" x14ac:dyDescent="0.2">
      <c r="B58" s="24">
        <v>78</v>
      </c>
      <c r="C58" s="23">
        <v>14.508174265705545</v>
      </c>
    </row>
    <row r="59" spans="1:3" x14ac:dyDescent="0.2">
      <c r="B59" s="24">
        <v>106</v>
      </c>
      <c r="C59" s="23">
        <v>17.213458084033938</v>
      </c>
    </row>
    <row r="60" spans="1:3" x14ac:dyDescent="0.2">
      <c r="B60" s="24">
        <v>80</v>
      </c>
      <c r="C60" s="23">
        <v>34.902672463855268</v>
      </c>
    </row>
    <row r="61" spans="1:3" x14ac:dyDescent="0.2">
      <c r="B61" s="24">
        <v>61</v>
      </c>
      <c r="C61" s="23">
        <v>42.170589788562815</v>
      </c>
    </row>
    <row r="62" spans="1:3" x14ac:dyDescent="0.2">
      <c r="B62" s="24">
        <v>42</v>
      </c>
      <c r="C62" s="23">
        <v>22.817182273002675</v>
      </c>
    </row>
    <row r="63" spans="1:3" x14ac:dyDescent="0.2">
      <c r="B63" s="24">
        <v>104</v>
      </c>
      <c r="C63" s="23">
        <v>20.779527837848669</v>
      </c>
    </row>
    <row r="64" spans="1:3" x14ac:dyDescent="0.2">
      <c r="B64" s="24">
        <v>39</v>
      </c>
      <c r="C64" s="23">
        <v>20.298678329331544</v>
      </c>
    </row>
    <row r="65" spans="2:3" x14ac:dyDescent="0.2">
      <c r="B65" s="24">
        <v>104</v>
      </c>
      <c r="C65" s="23">
        <v>24.07374008893008</v>
      </c>
    </row>
    <row r="66" spans="2:3" x14ac:dyDescent="0.2">
      <c r="B66" s="24">
        <v>59</v>
      </c>
      <c r="C66" s="23">
        <v>28.707235460806665</v>
      </c>
    </row>
    <row r="67" spans="2:3" x14ac:dyDescent="0.2">
      <c r="B67" s="24">
        <v>73</v>
      </c>
      <c r="C67" s="23">
        <v>14.061214497188285</v>
      </c>
    </row>
    <row r="68" spans="2:3" x14ac:dyDescent="0.2">
      <c r="B68" s="24">
        <v>62</v>
      </c>
      <c r="C68" s="23">
        <v>41.884087777019175</v>
      </c>
    </row>
    <row r="69" spans="2:3" x14ac:dyDescent="0.2">
      <c r="B69" s="24">
        <v>80</v>
      </c>
      <c r="C69" s="23">
        <v>38.804049197372464</v>
      </c>
    </row>
    <row r="70" spans="2:3" x14ac:dyDescent="0.2">
      <c r="B70" s="24">
        <v>26</v>
      </c>
      <c r="C70" s="23">
        <v>12.253717590976999</v>
      </c>
    </row>
    <row r="71" spans="2:3" x14ac:dyDescent="0.2">
      <c r="B71" s="24">
        <v>91</v>
      </c>
      <c r="C71" s="23">
        <v>78.604550770695781</v>
      </c>
    </row>
    <row r="72" spans="2:3" x14ac:dyDescent="0.2">
      <c r="B72" s="24">
        <v>25</v>
      </c>
      <c r="C72" s="23">
        <v>17.524812607049149</v>
      </c>
    </row>
    <row r="73" spans="2:3" x14ac:dyDescent="0.2">
      <c r="B73" s="24">
        <v>63</v>
      </c>
      <c r="C73" s="23">
        <v>12.079733103016904</v>
      </c>
    </row>
    <row r="74" spans="2:3" x14ac:dyDescent="0.2">
      <c r="B74" s="24">
        <v>51</v>
      </c>
      <c r="C74" s="23">
        <v>18.913254813219055</v>
      </c>
    </row>
    <row r="75" spans="2:3" x14ac:dyDescent="0.2">
      <c r="B75" s="24">
        <v>28</v>
      </c>
      <c r="C75" s="23">
        <v>19.711160765995494</v>
      </c>
    </row>
    <row r="76" spans="2:3" x14ac:dyDescent="0.2">
      <c r="B76" s="24">
        <v>41</v>
      </c>
      <c r="C76" s="13"/>
    </row>
    <row r="77" spans="2:3" x14ac:dyDescent="0.2">
      <c r="B77" s="24">
        <v>30</v>
      </c>
      <c r="C77" s="13"/>
    </row>
    <row r="78" spans="2:3" x14ac:dyDescent="0.2">
      <c r="B78" s="24">
        <v>94</v>
      </c>
      <c r="C78" s="13"/>
    </row>
    <row r="79" spans="2:3" x14ac:dyDescent="0.2">
      <c r="B79" s="24">
        <v>22</v>
      </c>
      <c r="C79" s="13"/>
    </row>
    <row r="80" spans="2:3" x14ac:dyDescent="0.2">
      <c r="B80" s="24">
        <v>26.609232489794522</v>
      </c>
      <c r="C80" s="13"/>
    </row>
    <row r="81" spans="1:3" x14ac:dyDescent="0.2">
      <c r="B81" s="24">
        <v>32.521992186262601</v>
      </c>
      <c r="C81" s="13"/>
    </row>
    <row r="82" spans="1:3" x14ac:dyDescent="0.2">
      <c r="B82" s="24">
        <v>65.561038874854347</v>
      </c>
      <c r="C82" s="13"/>
    </row>
    <row r="83" spans="1:3" x14ac:dyDescent="0.2">
      <c r="B83" s="24">
        <v>36.321093962685211</v>
      </c>
      <c r="C83" s="13"/>
    </row>
    <row r="84" spans="1:3" x14ac:dyDescent="0.2">
      <c r="B84" s="13"/>
      <c r="C84" s="13"/>
    </row>
    <row r="85" spans="1:3" x14ac:dyDescent="0.2">
      <c r="B85" s="13"/>
      <c r="C85" s="13"/>
    </row>
    <row r="86" spans="1:3" x14ac:dyDescent="0.2">
      <c r="B86" s="13"/>
      <c r="C86" s="13"/>
    </row>
    <row r="87" spans="1:3" x14ac:dyDescent="0.2">
      <c r="B87" s="13"/>
      <c r="C87" s="13"/>
    </row>
    <row r="88" spans="1:3" x14ac:dyDescent="0.2">
      <c r="B88" s="13"/>
      <c r="C88" s="13"/>
    </row>
    <row r="89" spans="1:3" x14ac:dyDescent="0.2">
      <c r="B89" s="13"/>
      <c r="C89" s="13"/>
    </row>
    <row r="90" spans="1:3" x14ac:dyDescent="0.2">
      <c r="A90" s="14" t="s">
        <v>2</v>
      </c>
      <c r="B90" s="14"/>
      <c r="C90" s="2"/>
    </row>
  </sheetData>
  <hyperlinks>
    <hyperlink ref="E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01"/>
  <sheetViews>
    <sheetView workbookViewId="0">
      <selection activeCell="Q1" sqref="Q1"/>
    </sheetView>
  </sheetViews>
  <sheetFormatPr defaultRowHeight="12.75" x14ac:dyDescent="0.2"/>
  <cols>
    <col min="1" max="1" width="14.7109375" bestFit="1" customWidth="1"/>
    <col min="2" max="2" width="5.85546875" customWidth="1"/>
    <col min="3" max="3" width="6.140625" hidden="1" customWidth="1"/>
    <col min="4" max="4" width="5.5703125" customWidth="1"/>
    <col min="5" max="5" width="14.85546875" hidden="1" customWidth="1"/>
    <col min="6" max="6" width="10.140625" hidden="1" customWidth="1"/>
    <col min="7" max="7" width="8.5703125" hidden="1" customWidth="1"/>
    <col min="8" max="8" width="6.5703125" hidden="1" customWidth="1"/>
    <col min="9" max="9" width="17.7109375" customWidth="1"/>
    <col min="10" max="10" width="11.7109375" hidden="1" customWidth="1"/>
    <col min="11" max="15" width="14.85546875" hidden="1" customWidth="1"/>
    <col min="16" max="16" width="12" hidden="1" customWidth="1"/>
  </cols>
  <sheetData>
    <row r="1" spans="1:16" x14ac:dyDescent="0.2">
      <c r="A1" t="s">
        <v>122</v>
      </c>
      <c r="B1" t="s">
        <v>124</v>
      </c>
      <c r="C1" t="s">
        <v>123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140</v>
      </c>
    </row>
    <row r="2" spans="1:16" hidden="1" x14ac:dyDescent="0.2">
      <c r="A2" t="s">
        <v>137</v>
      </c>
      <c r="B2">
        <v>2</v>
      </c>
      <c r="C2">
        <v>20</v>
      </c>
      <c r="D2" s="55" t="s">
        <v>142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0</v>
      </c>
    </row>
    <row r="3" spans="1:16" hidden="1" x14ac:dyDescent="0.2">
      <c r="A3" t="s">
        <v>137</v>
      </c>
      <c r="B3">
        <v>2</v>
      </c>
      <c r="C3">
        <v>20</v>
      </c>
      <c r="D3" s="55" t="s">
        <v>143</v>
      </c>
      <c r="E3" s="55">
        <v>36839838</v>
      </c>
      <c r="F3">
        <v>10</v>
      </c>
      <c r="G3">
        <v>375000</v>
      </c>
      <c r="H3">
        <v>3000</v>
      </c>
      <c r="I3">
        <v>4906.22</v>
      </c>
      <c r="J3">
        <v>4</v>
      </c>
      <c r="K3">
        <v>370488.85</v>
      </c>
      <c r="L3">
        <v>352339.25</v>
      </c>
      <c r="M3">
        <v>7784.28</v>
      </c>
      <c r="N3">
        <v>52324.58</v>
      </c>
      <c r="O3">
        <v>8012.43</v>
      </c>
    </row>
    <row r="4" spans="1:16" hidden="1" x14ac:dyDescent="0.2">
      <c r="A4" t="s">
        <v>137</v>
      </c>
      <c r="B4">
        <v>2</v>
      </c>
      <c r="C4">
        <v>20</v>
      </c>
      <c r="D4" s="55" t="s">
        <v>144</v>
      </c>
      <c r="E4">
        <v>0.48943786952899998</v>
      </c>
      <c r="F4">
        <v>0</v>
      </c>
      <c r="G4">
        <v>0</v>
      </c>
      <c r="H4">
        <v>0</v>
      </c>
      <c r="I4" s="55">
        <v>196497902937</v>
      </c>
      <c r="J4">
        <v>0</v>
      </c>
      <c r="K4" s="55">
        <v>191912646572</v>
      </c>
      <c r="L4" s="55">
        <v>461157428229</v>
      </c>
      <c r="M4" s="55">
        <v>138354313911</v>
      </c>
      <c r="N4" s="55">
        <v>709355254728</v>
      </c>
      <c r="O4" s="55">
        <v>98631214203</v>
      </c>
    </row>
    <row r="5" spans="1:16" hidden="1" x14ac:dyDescent="0.2">
      <c r="A5" t="s">
        <v>137</v>
      </c>
      <c r="B5">
        <v>2</v>
      </c>
      <c r="C5">
        <v>20</v>
      </c>
      <c r="D5" s="55" t="s">
        <v>145</v>
      </c>
      <c r="E5" s="55">
        <v>2611</v>
      </c>
      <c r="F5">
        <v>10</v>
      </c>
      <c r="G5">
        <v>375000</v>
      </c>
      <c r="H5">
        <v>3000</v>
      </c>
      <c r="I5">
        <v>4463</v>
      </c>
      <c r="J5">
        <v>4</v>
      </c>
      <c r="K5">
        <v>366610</v>
      </c>
      <c r="L5">
        <v>333880</v>
      </c>
      <c r="M5">
        <v>4961</v>
      </c>
      <c r="N5">
        <v>36294</v>
      </c>
      <c r="O5">
        <v>5825</v>
      </c>
    </row>
    <row r="6" spans="1:16" hidden="1" x14ac:dyDescent="0.2">
      <c r="A6" t="s">
        <v>137</v>
      </c>
      <c r="B6">
        <v>2</v>
      </c>
      <c r="C6">
        <v>20</v>
      </c>
      <c r="D6" s="55">
        <v>0.25</v>
      </c>
      <c r="E6" s="55">
        <v>3302935</v>
      </c>
      <c r="F6">
        <v>10</v>
      </c>
      <c r="G6">
        <v>375000</v>
      </c>
      <c r="H6">
        <v>3000</v>
      </c>
      <c r="I6">
        <v>4768.5</v>
      </c>
      <c r="J6">
        <v>4</v>
      </c>
      <c r="K6">
        <v>369262.5</v>
      </c>
      <c r="L6">
        <v>349946.25</v>
      </c>
      <c r="M6">
        <v>6698</v>
      </c>
      <c r="N6">
        <v>47110.5</v>
      </c>
      <c r="O6">
        <v>7227</v>
      </c>
    </row>
    <row r="7" spans="1:16" hidden="1" x14ac:dyDescent="0.2">
      <c r="A7" t="s">
        <v>137</v>
      </c>
      <c r="B7">
        <v>2</v>
      </c>
      <c r="C7">
        <v>20</v>
      </c>
      <c r="D7" s="55">
        <v>0.5</v>
      </c>
      <c r="E7" s="55">
        <v>37019</v>
      </c>
      <c r="F7">
        <v>10</v>
      </c>
      <c r="G7">
        <v>375000</v>
      </c>
      <c r="H7">
        <v>3000</v>
      </c>
      <c r="I7">
        <v>4897.5</v>
      </c>
      <c r="J7">
        <v>4</v>
      </c>
      <c r="K7">
        <v>370060</v>
      </c>
      <c r="L7">
        <v>352487.5</v>
      </c>
      <c r="M7">
        <v>7507</v>
      </c>
      <c r="N7">
        <v>52895</v>
      </c>
      <c r="O7">
        <v>7967</v>
      </c>
    </row>
    <row r="8" spans="1:16" hidden="1" x14ac:dyDescent="0.2">
      <c r="A8" t="s">
        <v>137</v>
      </c>
      <c r="B8">
        <v>2</v>
      </c>
      <c r="C8">
        <v>20</v>
      </c>
      <c r="D8" s="55">
        <v>0.75</v>
      </c>
      <c r="E8" s="55">
        <v>39896975</v>
      </c>
      <c r="F8">
        <v>10</v>
      </c>
      <c r="G8">
        <v>375000</v>
      </c>
      <c r="H8">
        <v>3000</v>
      </c>
      <c r="I8">
        <v>5027.25</v>
      </c>
      <c r="J8">
        <v>4</v>
      </c>
      <c r="K8">
        <v>370983.75</v>
      </c>
      <c r="L8">
        <v>355863.75</v>
      </c>
      <c r="M8">
        <v>8730.5</v>
      </c>
      <c r="N8">
        <v>56846.25</v>
      </c>
      <c r="O8">
        <v>8717.75</v>
      </c>
    </row>
    <row r="9" spans="1:16" hidden="1" x14ac:dyDescent="0.2">
      <c r="A9" t="s">
        <v>137</v>
      </c>
      <c r="B9">
        <v>2</v>
      </c>
      <c r="C9">
        <v>20</v>
      </c>
      <c r="D9" s="55" t="s">
        <v>146</v>
      </c>
      <c r="E9" s="55">
        <v>480947</v>
      </c>
      <c r="F9">
        <v>10</v>
      </c>
      <c r="G9">
        <v>375000</v>
      </c>
      <c r="H9">
        <v>3000</v>
      </c>
      <c r="I9">
        <v>5381</v>
      </c>
      <c r="J9">
        <v>4</v>
      </c>
      <c r="K9">
        <v>374865</v>
      </c>
      <c r="L9">
        <v>360065</v>
      </c>
      <c r="M9">
        <v>11068</v>
      </c>
      <c r="N9">
        <v>68743</v>
      </c>
      <c r="O9">
        <v>10247</v>
      </c>
    </row>
    <row r="10" spans="1:16" hidden="1" x14ac:dyDescent="0.2">
      <c r="A10" t="s">
        <v>137</v>
      </c>
      <c r="B10">
        <v>4</v>
      </c>
      <c r="C10">
        <v>20</v>
      </c>
      <c r="D10" s="55" t="s">
        <v>142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0</v>
      </c>
    </row>
    <row r="11" spans="1:16" hidden="1" x14ac:dyDescent="0.2">
      <c r="A11" t="s">
        <v>137</v>
      </c>
      <c r="B11">
        <v>4</v>
      </c>
      <c r="C11">
        <v>20</v>
      </c>
      <c r="D11" s="55" t="s">
        <v>143</v>
      </c>
      <c r="E11" s="55">
        <v>71291585</v>
      </c>
      <c r="F11">
        <v>10</v>
      </c>
      <c r="G11">
        <v>375000</v>
      </c>
      <c r="H11">
        <v>3000</v>
      </c>
      <c r="I11">
        <v>5664.6</v>
      </c>
      <c r="J11">
        <v>4</v>
      </c>
      <c r="K11">
        <v>365765.55</v>
      </c>
      <c r="L11">
        <v>333495.09999999998</v>
      </c>
      <c r="M11">
        <v>22544.34</v>
      </c>
      <c r="N11">
        <v>96392.02</v>
      </c>
      <c r="O11">
        <v>8012.43</v>
      </c>
    </row>
    <row r="12" spans="1:16" hidden="1" x14ac:dyDescent="0.2">
      <c r="A12" t="s">
        <v>137</v>
      </c>
      <c r="B12">
        <v>4</v>
      </c>
      <c r="C12">
        <v>20</v>
      </c>
      <c r="D12" s="55" t="s">
        <v>144</v>
      </c>
      <c r="E12">
        <v>0.99085769112599997</v>
      </c>
      <c r="F12">
        <v>0</v>
      </c>
      <c r="G12">
        <v>0</v>
      </c>
      <c r="H12">
        <v>0</v>
      </c>
      <c r="I12" s="55">
        <v>179098415471</v>
      </c>
      <c r="J12">
        <v>0</v>
      </c>
      <c r="K12" s="55">
        <v>190238418926</v>
      </c>
      <c r="L12" s="55">
        <v>869835848847</v>
      </c>
      <c r="M12" s="55">
        <v>715948679841</v>
      </c>
      <c r="N12" s="55">
        <v>151008822754</v>
      </c>
      <c r="O12" s="55">
        <v>98631214203</v>
      </c>
    </row>
    <row r="13" spans="1:16" hidden="1" x14ac:dyDescent="0.2">
      <c r="A13" t="s">
        <v>137</v>
      </c>
      <c r="B13">
        <v>4</v>
      </c>
      <c r="C13">
        <v>20</v>
      </c>
      <c r="D13" s="55" t="s">
        <v>145</v>
      </c>
      <c r="E13" s="55">
        <v>506633</v>
      </c>
      <c r="F13">
        <v>10</v>
      </c>
      <c r="G13">
        <v>375000</v>
      </c>
      <c r="H13">
        <v>3000</v>
      </c>
      <c r="I13">
        <v>5305</v>
      </c>
      <c r="J13">
        <v>4</v>
      </c>
      <c r="K13">
        <v>359420</v>
      </c>
      <c r="L13">
        <v>304715</v>
      </c>
      <c r="M13">
        <v>3178</v>
      </c>
      <c r="N13">
        <v>63893</v>
      </c>
      <c r="O13">
        <v>5825</v>
      </c>
    </row>
    <row r="14" spans="1:16" hidden="1" x14ac:dyDescent="0.2">
      <c r="A14" t="s">
        <v>137</v>
      </c>
      <c r="B14">
        <v>4</v>
      </c>
      <c r="C14">
        <v>20</v>
      </c>
      <c r="D14" s="55">
        <v>0.25</v>
      </c>
      <c r="E14" s="55">
        <v>6360015</v>
      </c>
      <c r="F14">
        <v>10</v>
      </c>
      <c r="G14">
        <v>375000</v>
      </c>
      <c r="H14">
        <v>3000</v>
      </c>
      <c r="I14">
        <v>5527.25</v>
      </c>
      <c r="J14">
        <v>4</v>
      </c>
      <c r="K14">
        <v>364496.25</v>
      </c>
      <c r="L14">
        <v>329082.5</v>
      </c>
      <c r="M14">
        <v>17414.75</v>
      </c>
      <c r="N14">
        <v>85010.25</v>
      </c>
      <c r="O14">
        <v>7227</v>
      </c>
    </row>
    <row r="15" spans="1:16" hidden="1" x14ac:dyDescent="0.2">
      <c r="A15" t="s">
        <v>137</v>
      </c>
      <c r="B15">
        <v>4</v>
      </c>
      <c r="C15">
        <v>20</v>
      </c>
      <c r="D15" s="55">
        <v>0.5</v>
      </c>
      <c r="E15" s="55">
        <v>7200035</v>
      </c>
      <c r="F15">
        <v>10</v>
      </c>
      <c r="G15">
        <v>375000</v>
      </c>
      <c r="H15">
        <v>3000</v>
      </c>
      <c r="I15">
        <v>5673.5</v>
      </c>
      <c r="J15">
        <v>4</v>
      </c>
      <c r="K15">
        <v>365855</v>
      </c>
      <c r="L15">
        <v>334467.5</v>
      </c>
      <c r="M15">
        <v>23509.5</v>
      </c>
      <c r="N15">
        <v>96668.5</v>
      </c>
      <c r="O15">
        <v>7967</v>
      </c>
    </row>
    <row r="16" spans="1:16" hidden="1" x14ac:dyDescent="0.2">
      <c r="A16" t="s">
        <v>137</v>
      </c>
      <c r="B16">
        <v>4</v>
      </c>
      <c r="C16">
        <v>20</v>
      </c>
      <c r="D16" s="55">
        <v>0.75</v>
      </c>
      <c r="E16" s="55">
        <v>79199325</v>
      </c>
      <c r="F16">
        <v>10</v>
      </c>
      <c r="G16">
        <v>375000</v>
      </c>
      <c r="H16">
        <v>3000</v>
      </c>
      <c r="I16">
        <v>5800.25</v>
      </c>
      <c r="J16">
        <v>4</v>
      </c>
      <c r="K16">
        <v>367090</v>
      </c>
      <c r="L16">
        <v>339808.75</v>
      </c>
      <c r="M16">
        <v>28032</v>
      </c>
      <c r="N16">
        <v>108049</v>
      </c>
      <c r="O16">
        <v>8717.75</v>
      </c>
    </row>
    <row r="17" spans="1:16" hidden="1" x14ac:dyDescent="0.2">
      <c r="A17" t="s">
        <v>137</v>
      </c>
      <c r="B17">
        <v>4</v>
      </c>
      <c r="C17">
        <v>20</v>
      </c>
      <c r="D17" s="55" t="s">
        <v>146</v>
      </c>
      <c r="E17" s="55">
        <v>945607</v>
      </c>
      <c r="F17">
        <v>10</v>
      </c>
      <c r="G17">
        <v>375000</v>
      </c>
      <c r="H17">
        <v>3000</v>
      </c>
      <c r="I17">
        <v>6123</v>
      </c>
      <c r="J17">
        <v>4</v>
      </c>
      <c r="K17">
        <v>369870</v>
      </c>
      <c r="L17">
        <v>348495</v>
      </c>
      <c r="M17">
        <v>40304</v>
      </c>
      <c r="N17">
        <v>135230</v>
      </c>
      <c r="O17">
        <v>10247</v>
      </c>
    </row>
    <row r="18" spans="1:16" hidden="1" x14ac:dyDescent="0.2">
      <c r="A18" t="s">
        <v>137</v>
      </c>
      <c r="B18">
        <v>8</v>
      </c>
      <c r="C18">
        <v>20</v>
      </c>
      <c r="D18" s="55" t="s">
        <v>142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0</v>
      </c>
    </row>
    <row r="19" spans="1:16" hidden="1" x14ac:dyDescent="0.2">
      <c r="A19" t="s">
        <v>137</v>
      </c>
      <c r="B19">
        <v>8</v>
      </c>
      <c r="C19">
        <v>20</v>
      </c>
      <c r="D19" s="55" t="s">
        <v>143</v>
      </c>
      <c r="E19" s="55">
        <v>140764977</v>
      </c>
      <c r="F19">
        <v>10</v>
      </c>
      <c r="G19">
        <v>375000</v>
      </c>
      <c r="H19">
        <v>3000</v>
      </c>
      <c r="I19">
        <v>6939.4</v>
      </c>
      <c r="J19">
        <v>4</v>
      </c>
      <c r="K19">
        <v>356650.3</v>
      </c>
      <c r="L19">
        <v>296340.05</v>
      </c>
      <c r="M19">
        <v>27657.47</v>
      </c>
      <c r="N19">
        <v>188244.01</v>
      </c>
      <c r="O19">
        <v>8012.43</v>
      </c>
    </row>
    <row r="20" spans="1:16" hidden="1" x14ac:dyDescent="0.2">
      <c r="A20" t="s">
        <v>137</v>
      </c>
      <c r="B20">
        <v>8</v>
      </c>
      <c r="C20">
        <v>20</v>
      </c>
      <c r="D20" s="55" t="s">
        <v>144</v>
      </c>
      <c r="E20" s="55">
        <v>198387379893</v>
      </c>
      <c r="F20">
        <v>0</v>
      </c>
      <c r="G20">
        <v>0</v>
      </c>
      <c r="H20">
        <v>0</v>
      </c>
      <c r="I20" s="55">
        <v>260940141749</v>
      </c>
      <c r="J20">
        <v>0</v>
      </c>
      <c r="K20" s="55">
        <v>357313833847</v>
      </c>
      <c r="L20" s="55">
        <v>15593332062</v>
      </c>
      <c r="M20" s="55">
        <v>649904390708</v>
      </c>
      <c r="N20" s="55">
        <v>307249211821</v>
      </c>
      <c r="O20" s="55">
        <v>98631214203</v>
      </c>
    </row>
    <row r="21" spans="1:16" hidden="1" x14ac:dyDescent="0.2">
      <c r="A21" t="s">
        <v>137</v>
      </c>
      <c r="B21">
        <v>8</v>
      </c>
      <c r="C21">
        <v>20</v>
      </c>
      <c r="D21" s="55" t="s">
        <v>145</v>
      </c>
      <c r="E21" s="55">
        <v>1023527</v>
      </c>
      <c r="F21">
        <v>10</v>
      </c>
      <c r="G21">
        <v>375000</v>
      </c>
      <c r="H21">
        <v>3000</v>
      </c>
      <c r="I21">
        <v>6362</v>
      </c>
      <c r="J21">
        <v>4</v>
      </c>
      <c r="K21">
        <v>346790</v>
      </c>
      <c r="L21">
        <v>240315</v>
      </c>
      <c r="M21">
        <v>13920</v>
      </c>
      <c r="N21">
        <v>104551</v>
      </c>
      <c r="O21">
        <v>5825</v>
      </c>
    </row>
    <row r="22" spans="1:16" hidden="1" x14ac:dyDescent="0.2">
      <c r="A22" t="s">
        <v>137</v>
      </c>
      <c r="B22">
        <v>8</v>
      </c>
      <c r="C22">
        <v>20</v>
      </c>
      <c r="D22" s="55">
        <v>0.25</v>
      </c>
      <c r="E22" s="55">
        <v>126514825</v>
      </c>
      <c r="F22">
        <v>10</v>
      </c>
      <c r="G22">
        <v>375000</v>
      </c>
      <c r="H22">
        <v>3000</v>
      </c>
      <c r="I22">
        <v>6757.5</v>
      </c>
      <c r="J22">
        <v>4</v>
      </c>
      <c r="K22">
        <v>354442.5</v>
      </c>
      <c r="L22">
        <v>289061.25</v>
      </c>
      <c r="M22">
        <v>23363</v>
      </c>
      <c r="N22">
        <v>164442.75</v>
      </c>
      <c r="O22">
        <v>7227</v>
      </c>
    </row>
    <row r="23" spans="1:16" hidden="1" x14ac:dyDescent="0.2">
      <c r="A23" t="s">
        <v>137</v>
      </c>
      <c r="B23">
        <v>8</v>
      </c>
      <c r="C23">
        <v>20</v>
      </c>
      <c r="D23" s="55">
        <v>0.5</v>
      </c>
      <c r="E23" s="55">
        <v>140042</v>
      </c>
      <c r="F23">
        <v>10</v>
      </c>
      <c r="G23">
        <v>375000</v>
      </c>
      <c r="H23">
        <v>3000</v>
      </c>
      <c r="I23">
        <v>6940.5</v>
      </c>
      <c r="J23">
        <v>4</v>
      </c>
      <c r="K23">
        <v>356940</v>
      </c>
      <c r="L23">
        <v>297707.5</v>
      </c>
      <c r="M23">
        <v>26431.5</v>
      </c>
      <c r="N23">
        <v>188078</v>
      </c>
      <c r="O23">
        <v>7967</v>
      </c>
    </row>
    <row r="24" spans="1:16" hidden="1" x14ac:dyDescent="0.2">
      <c r="A24" t="s">
        <v>137</v>
      </c>
      <c r="B24">
        <v>8</v>
      </c>
      <c r="C24">
        <v>20</v>
      </c>
      <c r="D24" s="55">
        <v>0.75</v>
      </c>
      <c r="E24" s="55">
        <v>1562808</v>
      </c>
      <c r="F24">
        <v>10</v>
      </c>
      <c r="G24">
        <v>375000</v>
      </c>
      <c r="H24">
        <v>3000</v>
      </c>
      <c r="I24">
        <v>7118.5</v>
      </c>
      <c r="J24">
        <v>4</v>
      </c>
      <c r="K24">
        <v>359198.75</v>
      </c>
      <c r="L24">
        <v>308658.75</v>
      </c>
      <c r="M24">
        <v>29941.5</v>
      </c>
      <c r="N24">
        <v>209469.5</v>
      </c>
      <c r="O24">
        <v>8717.75</v>
      </c>
    </row>
    <row r="25" spans="1:16" hidden="1" x14ac:dyDescent="0.2">
      <c r="A25" t="s">
        <v>137</v>
      </c>
      <c r="B25">
        <v>8</v>
      </c>
      <c r="C25">
        <v>20</v>
      </c>
      <c r="D25" s="55" t="s">
        <v>146</v>
      </c>
      <c r="E25" s="55">
        <v>1912027</v>
      </c>
      <c r="F25">
        <v>10</v>
      </c>
      <c r="G25">
        <v>375000</v>
      </c>
      <c r="H25">
        <v>3000</v>
      </c>
      <c r="I25">
        <v>7529</v>
      </c>
      <c r="J25">
        <v>4</v>
      </c>
      <c r="K25">
        <v>363790</v>
      </c>
      <c r="L25">
        <v>324455</v>
      </c>
      <c r="M25">
        <v>55969</v>
      </c>
      <c r="N25">
        <v>272611</v>
      </c>
      <c r="O25">
        <v>10247</v>
      </c>
    </row>
    <row r="26" spans="1:16" hidden="1" x14ac:dyDescent="0.2">
      <c r="A26" t="s">
        <v>137</v>
      </c>
      <c r="B26">
        <v>16</v>
      </c>
      <c r="C26">
        <v>20</v>
      </c>
      <c r="D26" s="55" t="s">
        <v>142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0</v>
      </c>
    </row>
    <row r="27" spans="1:16" hidden="1" x14ac:dyDescent="0.2">
      <c r="A27" t="s">
        <v>137</v>
      </c>
      <c r="B27">
        <v>16</v>
      </c>
      <c r="C27">
        <v>20</v>
      </c>
      <c r="D27" s="55" t="s">
        <v>143</v>
      </c>
      <c r="E27" s="55">
        <v>277700007</v>
      </c>
      <c r="F27">
        <v>10</v>
      </c>
      <c r="G27">
        <v>375000</v>
      </c>
      <c r="H27">
        <v>3000</v>
      </c>
      <c r="I27">
        <v>9182.7999999999993</v>
      </c>
      <c r="J27">
        <v>4</v>
      </c>
      <c r="K27">
        <v>333291.7</v>
      </c>
      <c r="L27">
        <v>222508.55</v>
      </c>
      <c r="M27">
        <v>30804.67</v>
      </c>
      <c r="N27">
        <v>365323.13</v>
      </c>
      <c r="O27">
        <v>8012.43</v>
      </c>
    </row>
    <row r="28" spans="1:16" hidden="1" x14ac:dyDescent="0.2">
      <c r="A28" t="s">
        <v>137</v>
      </c>
      <c r="B28">
        <v>16</v>
      </c>
      <c r="C28">
        <v>20</v>
      </c>
      <c r="D28" s="55" t="s">
        <v>144</v>
      </c>
      <c r="E28" s="55">
        <v>394604161875</v>
      </c>
      <c r="F28">
        <v>0</v>
      </c>
      <c r="G28">
        <v>0</v>
      </c>
      <c r="H28">
        <v>0</v>
      </c>
      <c r="I28" s="55">
        <v>310584753149</v>
      </c>
      <c r="J28">
        <v>0</v>
      </c>
      <c r="K28" s="55">
        <v>974943684517</v>
      </c>
      <c r="L28" s="55">
        <v>301210522229</v>
      </c>
      <c r="M28" s="55">
        <v>603107968969</v>
      </c>
      <c r="N28" s="55">
        <v>587635380124</v>
      </c>
      <c r="O28" s="55">
        <v>98631214203</v>
      </c>
    </row>
    <row r="29" spans="1:16" hidden="1" x14ac:dyDescent="0.2">
      <c r="A29" t="s">
        <v>137</v>
      </c>
      <c r="B29">
        <v>16</v>
      </c>
      <c r="C29">
        <v>20</v>
      </c>
      <c r="D29" s="55" t="s">
        <v>145</v>
      </c>
      <c r="E29" s="55">
        <v>2005447</v>
      </c>
      <c r="F29">
        <v>10</v>
      </c>
      <c r="G29">
        <v>375000</v>
      </c>
      <c r="H29">
        <v>3000</v>
      </c>
      <c r="I29">
        <v>8605</v>
      </c>
      <c r="J29">
        <v>4</v>
      </c>
      <c r="K29">
        <v>296480</v>
      </c>
      <c r="L29">
        <v>128130</v>
      </c>
      <c r="M29">
        <v>18069</v>
      </c>
      <c r="N29">
        <v>222188</v>
      </c>
      <c r="O29">
        <v>5825</v>
      </c>
    </row>
    <row r="30" spans="1:16" hidden="1" x14ac:dyDescent="0.2">
      <c r="A30" t="s">
        <v>137</v>
      </c>
      <c r="B30">
        <v>16</v>
      </c>
      <c r="C30">
        <v>20</v>
      </c>
      <c r="D30" s="55">
        <v>0.25</v>
      </c>
      <c r="E30" s="55">
        <v>24807115</v>
      </c>
      <c r="F30">
        <v>10</v>
      </c>
      <c r="G30">
        <v>375000</v>
      </c>
      <c r="H30">
        <v>3000</v>
      </c>
      <c r="I30">
        <v>8962</v>
      </c>
      <c r="J30">
        <v>4</v>
      </c>
      <c r="K30">
        <v>326651.25</v>
      </c>
      <c r="L30">
        <v>207581.25</v>
      </c>
      <c r="M30">
        <v>26786.75</v>
      </c>
      <c r="N30">
        <v>318878</v>
      </c>
      <c r="O30">
        <v>7227</v>
      </c>
    </row>
    <row r="31" spans="1:16" hidden="1" x14ac:dyDescent="0.2">
      <c r="A31" t="s">
        <v>137</v>
      </c>
      <c r="B31">
        <v>16</v>
      </c>
      <c r="C31">
        <v>20</v>
      </c>
      <c r="D31" s="55">
        <v>0.5</v>
      </c>
      <c r="E31" s="55">
        <v>274901</v>
      </c>
      <c r="F31">
        <v>10</v>
      </c>
      <c r="G31">
        <v>375000</v>
      </c>
      <c r="H31">
        <v>3000</v>
      </c>
      <c r="I31">
        <v>9124.5</v>
      </c>
      <c r="J31">
        <v>4</v>
      </c>
      <c r="K31">
        <v>335267.5</v>
      </c>
      <c r="L31">
        <v>225175</v>
      </c>
      <c r="M31">
        <v>29639</v>
      </c>
      <c r="N31">
        <v>366593.5</v>
      </c>
      <c r="O31">
        <v>7967</v>
      </c>
    </row>
    <row r="32" spans="1:16" hidden="1" x14ac:dyDescent="0.2">
      <c r="A32" t="s">
        <v>137</v>
      </c>
      <c r="B32">
        <v>16</v>
      </c>
      <c r="C32">
        <v>20</v>
      </c>
      <c r="D32" s="55">
        <v>0.75</v>
      </c>
      <c r="E32" s="55">
        <v>307991975</v>
      </c>
      <c r="F32">
        <v>10</v>
      </c>
      <c r="G32">
        <v>375000</v>
      </c>
      <c r="H32">
        <v>3000</v>
      </c>
      <c r="I32">
        <v>9370.25</v>
      </c>
      <c r="J32">
        <v>4</v>
      </c>
      <c r="K32">
        <v>339753.75</v>
      </c>
      <c r="L32">
        <v>245652.5</v>
      </c>
      <c r="M32">
        <v>34323</v>
      </c>
      <c r="N32">
        <v>410064</v>
      </c>
      <c r="O32">
        <v>8717.75</v>
      </c>
    </row>
    <row r="33" spans="1:16" hidden="1" x14ac:dyDescent="0.2">
      <c r="A33" t="s">
        <v>137</v>
      </c>
      <c r="B33">
        <v>16</v>
      </c>
      <c r="C33">
        <v>20</v>
      </c>
      <c r="D33" s="55" t="s">
        <v>146</v>
      </c>
      <c r="E33" s="55">
        <v>3868053</v>
      </c>
      <c r="F33">
        <v>10</v>
      </c>
      <c r="G33">
        <v>375000</v>
      </c>
      <c r="H33">
        <v>3000</v>
      </c>
      <c r="I33">
        <v>10254</v>
      </c>
      <c r="J33">
        <v>4</v>
      </c>
      <c r="K33">
        <v>349000</v>
      </c>
      <c r="L33">
        <v>273950</v>
      </c>
      <c r="M33">
        <v>51849</v>
      </c>
      <c r="N33">
        <v>509155</v>
      </c>
      <c r="O33">
        <v>10247</v>
      </c>
    </row>
    <row r="34" spans="1:16" hidden="1" x14ac:dyDescent="0.2">
      <c r="A34" t="s">
        <v>136</v>
      </c>
      <c r="B34">
        <v>2</v>
      </c>
      <c r="C34">
        <v>20</v>
      </c>
      <c r="D34" s="55" t="s">
        <v>142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0</v>
      </c>
    </row>
    <row r="35" spans="1:16" hidden="1" x14ac:dyDescent="0.2">
      <c r="A35" t="s">
        <v>136</v>
      </c>
      <c r="B35">
        <v>2</v>
      </c>
      <c r="C35">
        <v>20</v>
      </c>
      <c r="D35" s="55" t="s">
        <v>143</v>
      </c>
      <c r="E35" s="55">
        <v>32681766</v>
      </c>
      <c r="F35">
        <v>10</v>
      </c>
      <c r="G35">
        <v>375000</v>
      </c>
      <c r="H35">
        <v>3000</v>
      </c>
      <c r="I35">
        <v>132524.07999999999</v>
      </c>
      <c r="J35">
        <v>4</v>
      </c>
      <c r="K35">
        <v>363229.55</v>
      </c>
      <c r="L35">
        <v>361876.6</v>
      </c>
      <c r="M35">
        <v>4543.1899999999996</v>
      </c>
      <c r="N35">
        <v>46780.69</v>
      </c>
      <c r="O35">
        <v>8161.55</v>
      </c>
    </row>
    <row r="36" spans="1:16" hidden="1" x14ac:dyDescent="0.2">
      <c r="A36" t="s">
        <v>136</v>
      </c>
      <c r="B36">
        <v>2</v>
      </c>
      <c r="C36">
        <v>20</v>
      </c>
      <c r="D36" s="55" t="s">
        <v>144</v>
      </c>
      <c r="E36">
        <v>0.29394166538799998</v>
      </c>
      <c r="F36">
        <v>0</v>
      </c>
      <c r="G36">
        <v>0</v>
      </c>
      <c r="H36">
        <v>0</v>
      </c>
      <c r="I36" s="55">
        <v>240872210822</v>
      </c>
      <c r="J36">
        <v>0</v>
      </c>
      <c r="K36" s="55">
        <v>108731508239</v>
      </c>
      <c r="L36" s="55">
        <v>18135483217</v>
      </c>
      <c r="M36" s="55">
        <v>765748128211</v>
      </c>
      <c r="N36" s="55">
        <v>427114435189</v>
      </c>
      <c r="O36" s="55">
        <v>856628549736</v>
      </c>
    </row>
    <row r="37" spans="1:16" hidden="1" x14ac:dyDescent="0.2">
      <c r="A37" t="s">
        <v>136</v>
      </c>
      <c r="B37">
        <v>2</v>
      </c>
      <c r="C37">
        <v>20</v>
      </c>
      <c r="D37" s="55" t="s">
        <v>145</v>
      </c>
      <c r="E37" s="55">
        <v>218687</v>
      </c>
      <c r="F37">
        <v>10</v>
      </c>
      <c r="G37">
        <v>375000</v>
      </c>
      <c r="H37">
        <v>3000</v>
      </c>
      <c r="I37">
        <v>8426</v>
      </c>
      <c r="J37">
        <v>4</v>
      </c>
      <c r="K37">
        <v>360785</v>
      </c>
      <c r="L37">
        <v>353455</v>
      </c>
      <c r="M37">
        <v>2684</v>
      </c>
      <c r="N37">
        <v>31350</v>
      </c>
      <c r="O37">
        <v>6704</v>
      </c>
    </row>
    <row r="38" spans="1:16" hidden="1" x14ac:dyDescent="0.2">
      <c r="A38" t="s">
        <v>136</v>
      </c>
      <c r="B38">
        <v>2</v>
      </c>
      <c r="C38">
        <v>20</v>
      </c>
      <c r="D38" s="55">
        <v>0.25</v>
      </c>
      <c r="E38" s="55">
        <v>31717325</v>
      </c>
      <c r="F38">
        <v>10</v>
      </c>
      <c r="G38">
        <v>375000</v>
      </c>
      <c r="H38">
        <v>3000</v>
      </c>
      <c r="I38">
        <v>21502.25</v>
      </c>
      <c r="J38">
        <v>4</v>
      </c>
      <c r="K38">
        <v>362637.5</v>
      </c>
      <c r="L38">
        <v>361463.75</v>
      </c>
      <c r="M38">
        <v>4084.5</v>
      </c>
      <c r="N38">
        <v>45207.5</v>
      </c>
      <c r="O38">
        <v>7660.25</v>
      </c>
    </row>
    <row r="39" spans="1:16" hidden="1" x14ac:dyDescent="0.2">
      <c r="A39" t="s">
        <v>136</v>
      </c>
      <c r="B39">
        <v>2</v>
      </c>
      <c r="C39">
        <v>20</v>
      </c>
      <c r="D39" s="55">
        <v>0.5</v>
      </c>
      <c r="E39" s="55">
        <v>328483</v>
      </c>
      <c r="F39">
        <v>10</v>
      </c>
      <c r="G39">
        <v>375000</v>
      </c>
      <c r="H39">
        <v>3000</v>
      </c>
      <c r="I39">
        <v>49139.5</v>
      </c>
      <c r="J39">
        <v>4</v>
      </c>
      <c r="K39">
        <v>363187.5</v>
      </c>
      <c r="L39">
        <v>362077.5</v>
      </c>
      <c r="M39">
        <v>4364.5</v>
      </c>
      <c r="N39">
        <v>46929.5</v>
      </c>
      <c r="O39">
        <v>8019</v>
      </c>
    </row>
    <row r="40" spans="1:16" hidden="1" x14ac:dyDescent="0.2">
      <c r="A40" t="s">
        <v>136</v>
      </c>
      <c r="B40">
        <v>2</v>
      </c>
      <c r="C40">
        <v>20</v>
      </c>
      <c r="D40" s="55">
        <v>0.75</v>
      </c>
      <c r="E40" s="55">
        <v>34257025</v>
      </c>
      <c r="F40">
        <v>10</v>
      </c>
      <c r="G40">
        <v>375000</v>
      </c>
      <c r="H40">
        <v>3000</v>
      </c>
      <c r="I40">
        <v>136909</v>
      </c>
      <c r="J40">
        <v>4</v>
      </c>
      <c r="K40">
        <v>363588.75</v>
      </c>
      <c r="L40">
        <v>362598.75</v>
      </c>
      <c r="M40">
        <v>4854.25</v>
      </c>
      <c r="N40">
        <v>49153</v>
      </c>
      <c r="O40">
        <v>8516.75</v>
      </c>
    </row>
    <row r="41" spans="1:16" hidden="1" x14ac:dyDescent="0.2">
      <c r="A41" t="s">
        <v>136</v>
      </c>
      <c r="B41">
        <v>2</v>
      </c>
      <c r="C41">
        <v>20</v>
      </c>
      <c r="D41" s="55" t="s">
        <v>146</v>
      </c>
      <c r="E41" s="55">
        <v>394227</v>
      </c>
      <c r="F41">
        <v>10</v>
      </c>
      <c r="G41">
        <v>375000</v>
      </c>
      <c r="H41">
        <v>3000</v>
      </c>
      <c r="I41">
        <v>1918805</v>
      </c>
      <c r="J41">
        <v>4</v>
      </c>
      <c r="K41">
        <v>367165</v>
      </c>
      <c r="L41">
        <v>366330</v>
      </c>
      <c r="M41">
        <v>7579</v>
      </c>
      <c r="N41">
        <v>56590</v>
      </c>
      <c r="O41">
        <v>12730</v>
      </c>
    </row>
    <row r="42" spans="1:16" hidden="1" x14ac:dyDescent="0.2">
      <c r="A42" t="s">
        <v>136</v>
      </c>
      <c r="B42">
        <v>4</v>
      </c>
      <c r="C42">
        <v>20</v>
      </c>
      <c r="D42" s="55" t="s">
        <v>142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0</v>
      </c>
    </row>
    <row r="43" spans="1:16" hidden="1" x14ac:dyDescent="0.2">
      <c r="A43" t="s">
        <v>136</v>
      </c>
      <c r="B43">
        <v>4</v>
      </c>
      <c r="C43">
        <v>20</v>
      </c>
      <c r="D43" s="55" t="s">
        <v>143</v>
      </c>
      <c r="E43" s="55">
        <v>65824756</v>
      </c>
      <c r="F43">
        <v>10</v>
      </c>
      <c r="G43">
        <v>375000</v>
      </c>
      <c r="H43">
        <v>3000</v>
      </c>
      <c r="I43">
        <v>135545.91</v>
      </c>
      <c r="J43">
        <v>4</v>
      </c>
      <c r="K43">
        <v>351188.15</v>
      </c>
      <c r="L43">
        <v>348502</v>
      </c>
      <c r="M43">
        <v>4511.5600000000004</v>
      </c>
      <c r="N43">
        <v>94247.11</v>
      </c>
      <c r="O43">
        <v>8033.37</v>
      </c>
    </row>
    <row r="44" spans="1:16" hidden="1" x14ac:dyDescent="0.2">
      <c r="A44" t="s">
        <v>136</v>
      </c>
      <c r="B44">
        <v>4</v>
      </c>
      <c r="C44">
        <v>20</v>
      </c>
      <c r="D44" s="55" t="s">
        <v>144</v>
      </c>
      <c r="E44">
        <v>0.54267423738200005</v>
      </c>
      <c r="F44">
        <v>0</v>
      </c>
      <c r="G44">
        <v>0</v>
      </c>
      <c r="H44">
        <v>0</v>
      </c>
      <c r="I44" s="55">
        <v>246899800765</v>
      </c>
      <c r="J44">
        <v>0</v>
      </c>
      <c r="K44" s="55">
        <v>198633204104</v>
      </c>
      <c r="L44" s="55">
        <v>405334828546</v>
      </c>
      <c r="M44" s="55">
        <v>723773533418</v>
      </c>
      <c r="N44" s="55">
        <v>78743781334</v>
      </c>
      <c r="O44" s="55">
        <v>627624584679</v>
      </c>
    </row>
    <row r="45" spans="1:16" hidden="1" x14ac:dyDescent="0.2">
      <c r="A45" t="s">
        <v>136</v>
      </c>
      <c r="B45">
        <v>4</v>
      </c>
      <c r="C45">
        <v>20</v>
      </c>
      <c r="D45" s="55" t="s">
        <v>145</v>
      </c>
      <c r="E45" s="55">
        <v>51728</v>
      </c>
      <c r="F45">
        <v>10</v>
      </c>
      <c r="G45">
        <v>375000</v>
      </c>
      <c r="H45">
        <v>3000</v>
      </c>
      <c r="I45">
        <v>8685</v>
      </c>
      <c r="J45">
        <v>4</v>
      </c>
      <c r="K45">
        <v>345410</v>
      </c>
      <c r="L45">
        <v>330425</v>
      </c>
      <c r="M45">
        <v>2929</v>
      </c>
      <c r="N45">
        <v>73364</v>
      </c>
      <c r="O45">
        <v>6552</v>
      </c>
    </row>
    <row r="46" spans="1:16" hidden="1" x14ac:dyDescent="0.2">
      <c r="A46" t="s">
        <v>136</v>
      </c>
      <c r="B46">
        <v>4</v>
      </c>
      <c r="C46">
        <v>20</v>
      </c>
      <c r="D46" s="55">
        <v>0.25</v>
      </c>
      <c r="E46" s="55">
        <v>628485</v>
      </c>
      <c r="F46">
        <v>10</v>
      </c>
      <c r="G46">
        <v>375000</v>
      </c>
      <c r="H46">
        <v>3000</v>
      </c>
      <c r="I46">
        <v>22753.25</v>
      </c>
      <c r="J46">
        <v>4</v>
      </c>
      <c r="K46">
        <v>350117.5</v>
      </c>
      <c r="L46">
        <v>348113.75</v>
      </c>
      <c r="M46">
        <v>4100</v>
      </c>
      <c r="N46">
        <v>89798.25</v>
      </c>
      <c r="O46">
        <v>7585.25</v>
      </c>
    </row>
    <row r="47" spans="1:16" hidden="1" x14ac:dyDescent="0.2">
      <c r="A47" t="s">
        <v>136</v>
      </c>
      <c r="B47">
        <v>4</v>
      </c>
      <c r="C47">
        <v>20</v>
      </c>
      <c r="D47" s="55">
        <v>0.5</v>
      </c>
      <c r="E47" s="55">
        <v>6528365</v>
      </c>
      <c r="F47">
        <v>10</v>
      </c>
      <c r="G47">
        <v>375000</v>
      </c>
      <c r="H47">
        <v>3000</v>
      </c>
      <c r="I47">
        <v>45952.5</v>
      </c>
      <c r="J47">
        <v>4</v>
      </c>
      <c r="K47">
        <v>351322.5</v>
      </c>
      <c r="L47">
        <v>349237.5</v>
      </c>
      <c r="M47">
        <v>4338</v>
      </c>
      <c r="N47">
        <v>93595</v>
      </c>
      <c r="O47">
        <v>7957.5</v>
      </c>
    </row>
    <row r="48" spans="1:16" hidden="1" x14ac:dyDescent="0.2">
      <c r="A48" t="s">
        <v>136</v>
      </c>
      <c r="B48">
        <v>4</v>
      </c>
      <c r="C48">
        <v>20</v>
      </c>
      <c r="D48" s="55">
        <v>0.75</v>
      </c>
      <c r="E48" s="55">
        <v>68549175</v>
      </c>
      <c r="F48">
        <v>10</v>
      </c>
      <c r="G48">
        <v>375000</v>
      </c>
      <c r="H48">
        <v>3000</v>
      </c>
      <c r="I48">
        <v>137795.75</v>
      </c>
      <c r="J48">
        <v>4</v>
      </c>
      <c r="K48">
        <v>352301.25</v>
      </c>
      <c r="L48">
        <v>350690</v>
      </c>
      <c r="M48">
        <v>4886.75</v>
      </c>
      <c r="N48">
        <v>98294.75</v>
      </c>
      <c r="O48">
        <v>8456</v>
      </c>
    </row>
    <row r="49" spans="1:16" hidden="1" x14ac:dyDescent="0.2">
      <c r="A49" t="s">
        <v>136</v>
      </c>
      <c r="B49">
        <v>4</v>
      </c>
      <c r="C49">
        <v>20</v>
      </c>
      <c r="D49" s="55" t="s">
        <v>146</v>
      </c>
      <c r="E49" s="55">
        <v>811073</v>
      </c>
      <c r="F49">
        <v>10</v>
      </c>
      <c r="G49">
        <v>375000</v>
      </c>
      <c r="H49">
        <v>3000</v>
      </c>
      <c r="I49">
        <v>1924394</v>
      </c>
      <c r="J49">
        <v>4</v>
      </c>
      <c r="K49">
        <v>356230</v>
      </c>
      <c r="L49">
        <v>354990</v>
      </c>
      <c r="M49">
        <v>6833</v>
      </c>
      <c r="N49">
        <v>116208</v>
      </c>
      <c r="O49">
        <v>9882</v>
      </c>
    </row>
    <row r="50" spans="1:16" hidden="1" x14ac:dyDescent="0.2">
      <c r="A50" t="s">
        <v>136</v>
      </c>
      <c r="B50">
        <v>8</v>
      </c>
      <c r="C50">
        <v>20</v>
      </c>
      <c r="D50" s="55" t="s">
        <v>142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0</v>
      </c>
    </row>
    <row r="51" spans="1:16" hidden="1" x14ac:dyDescent="0.2">
      <c r="A51" t="s">
        <v>136</v>
      </c>
      <c r="B51">
        <v>8</v>
      </c>
      <c r="C51">
        <v>20</v>
      </c>
      <c r="D51" s="55" t="s">
        <v>143</v>
      </c>
      <c r="E51" s="55">
        <v>131014911</v>
      </c>
      <c r="F51">
        <v>10</v>
      </c>
      <c r="G51">
        <v>375000</v>
      </c>
      <c r="H51">
        <v>3000</v>
      </c>
      <c r="I51">
        <v>134183.45000000001</v>
      </c>
      <c r="J51">
        <v>4</v>
      </c>
      <c r="K51">
        <v>327491.84999999998</v>
      </c>
      <c r="L51">
        <v>322415.8</v>
      </c>
      <c r="M51">
        <v>4582.67</v>
      </c>
      <c r="N51">
        <v>187514.17</v>
      </c>
      <c r="O51">
        <v>8081.08</v>
      </c>
    </row>
    <row r="52" spans="1:16" hidden="1" x14ac:dyDescent="0.2">
      <c r="A52" t="s">
        <v>136</v>
      </c>
      <c r="B52">
        <v>8</v>
      </c>
      <c r="C52">
        <v>20</v>
      </c>
      <c r="D52" s="55" t="s">
        <v>144</v>
      </c>
      <c r="E52" s="55">
        <v>112416202728</v>
      </c>
      <c r="F52">
        <v>0</v>
      </c>
      <c r="G52">
        <v>0</v>
      </c>
      <c r="H52">
        <v>0</v>
      </c>
      <c r="I52" s="55">
        <v>22987419204</v>
      </c>
      <c r="J52">
        <v>0</v>
      </c>
      <c r="K52" s="55">
        <v>414866752705</v>
      </c>
      <c r="L52" s="55">
        <v>768672871535</v>
      </c>
      <c r="M52" s="55">
        <v>791602990166</v>
      </c>
      <c r="N52" s="55">
        <v>163699931805</v>
      </c>
      <c r="O52" s="55">
        <v>712140062265</v>
      </c>
    </row>
    <row r="53" spans="1:16" hidden="1" x14ac:dyDescent="0.2">
      <c r="A53" t="s">
        <v>136</v>
      </c>
      <c r="B53">
        <v>8</v>
      </c>
      <c r="C53">
        <v>20</v>
      </c>
      <c r="D53" s="55" t="s">
        <v>145</v>
      </c>
      <c r="E53" s="55">
        <v>967613</v>
      </c>
      <c r="F53">
        <v>10</v>
      </c>
      <c r="G53">
        <v>375000</v>
      </c>
      <c r="H53">
        <v>3000</v>
      </c>
      <c r="I53">
        <v>10193</v>
      </c>
      <c r="J53">
        <v>4</v>
      </c>
      <c r="K53">
        <v>317710</v>
      </c>
      <c r="L53">
        <v>290260</v>
      </c>
      <c r="M53">
        <v>2922</v>
      </c>
      <c r="N53">
        <v>137688</v>
      </c>
      <c r="O53">
        <v>6581</v>
      </c>
    </row>
    <row r="54" spans="1:16" hidden="1" x14ac:dyDescent="0.2">
      <c r="A54" t="s">
        <v>136</v>
      </c>
      <c r="B54">
        <v>8</v>
      </c>
      <c r="C54">
        <v>20</v>
      </c>
      <c r="D54" s="55">
        <v>0.25</v>
      </c>
      <c r="E54" s="55">
        <v>125949175</v>
      </c>
      <c r="F54">
        <v>10</v>
      </c>
      <c r="G54">
        <v>375000</v>
      </c>
      <c r="H54">
        <v>3000</v>
      </c>
      <c r="I54">
        <v>22880.5</v>
      </c>
      <c r="J54">
        <v>4</v>
      </c>
      <c r="K54">
        <v>325188.75</v>
      </c>
      <c r="L54">
        <v>321263.75</v>
      </c>
      <c r="M54">
        <v>4121.75</v>
      </c>
      <c r="N54">
        <v>180163.25</v>
      </c>
      <c r="O54">
        <v>7628</v>
      </c>
    </row>
    <row r="55" spans="1:16" hidden="1" x14ac:dyDescent="0.2">
      <c r="A55" t="s">
        <v>136</v>
      </c>
      <c r="B55">
        <v>8</v>
      </c>
      <c r="C55">
        <v>20</v>
      </c>
      <c r="D55" s="55">
        <v>0.5</v>
      </c>
      <c r="E55" s="55">
        <v>131528</v>
      </c>
      <c r="F55">
        <v>10</v>
      </c>
      <c r="G55">
        <v>375000</v>
      </c>
      <c r="H55">
        <v>3000</v>
      </c>
      <c r="I55">
        <v>47904</v>
      </c>
      <c r="J55">
        <v>4</v>
      </c>
      <c r="K55">
        <v>327300</v>
      </c>
      <c r="L55">
        <v>323537.5</v>
      </c>
      <c r="M55">
        <v>4500</v>
      </c>
      <c r="N55">
        <v>188095</v>
      </c>
      <c r="O55">
        <v>8036.5</v>
      </c>
    </row>
    <row r="56" spans="1:16" hidden="1" x14ac:dyDescent="0.2">
      <c r="A56" t="s">
        <v>136</v>
      </c>
      <c r="B56">
        <v>8</v>
      </c>
      <c r="C56">
        <v>20</v>
      </c>
      <c r="D56" s="55">
        <v>0.75</v>
      </c>
      <c r="E56" s="55">
        <v>1371208</v>
      </c>
      <c r="F56">
        <v>10</v>
      </c>
      <c r="G56">
        <v>375000</v>
      </c>
      <c r="H56">
        <v>3000</v>
      </c>
      <c r="I56">
        <v>138385.25</v>
      </c>
      <c r="J56">
        <v>4</v>
      </c>
      <c r="K56">
        <v>329246.25</v>
      </c>
      <c r="L56">
        <v>326022.5</v>
      </c>
      <c r="M56">
        <v>4846</v>
      </c>
      <c r="N56">
        <v>196304.25</v>
      </c>
      <c r="O56">
        <v>8461.5</v>
      </c>
    </row>
    <row r="57" spans="1:16" hidden="1" x14ac:dyDescent="0.2">
      <c r="A57" t="s">
        <v>136</v>
      </c>
      <c r="B57">
        <v>8</v>
      </c>
      <c r="C57">
        <v>20</v>
      </c>
      <c r="D57" s="55" t="s">
        <v>146</v>
      </c>
      <c r="E57" s="55">
        <v>1577847</v>
      </c>
      <c r="F57">
        <v>10</v>
      </c>
      <c r="G57">
        <v>375000</v>
      </c>
      <c r="H57">
        <v>3000</v>
      </c>
      <c r="I57">
        <v>1680601</v>
      </c>
      <c r="J57">
        <v>4</v>
      </c>
      <c r="K57">
        <v>339935</v>
      </c>
      <c r="L57">
        <v>337330</v>
      </c>
      <c r="M57">
        <v>7663</v>
      </c>
      <c r="N57">
        <v>226363</v>
      </c>
      <c r="O57">
        <v>10752</v>
      </c>
    </row>
    <row r="58" spans="1:16" hidden="1" x14ac:dyDescent="0.2">
      <c r="A58" t="s">
        <v>136</v>
      </c>
      <c r="B58">
        <v>16</v>
      </c>
      <c r="C58">
        <v>20</v>
      </c>
      <c r="D58" s="55" t="s">
        <v>142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0</v>
      </c>
    </row>
    <row r="59" spans="1:16" hidden="1" x14ac:dyDescent="0.2">
      <c r="A59" t="s">
        <v>136</v>
      </c>
      <c r="B59">
        <v>16</v>
      </c>
      <c r="C59">
        <v>20</v>
      </c>
      <c r="D59" s="55" t="s">
        <v>143</v>
      </c>
      <c r="E59" s="55">
        <v>259268027</v>
      </c>
      <c r="F59">
        <v>10</v>
      </c>
      <c r="G59">
        <v>375000</v>
      </c>
      <c r="H59">
        <v>3000</v>
      </c>
      <c r="I59">
        <v>139000.84</v>
      </c>
      <c r="J59">
        <v>4</v>
      </c>
      <c r="K59">
        <v>280748</v>
      </c>
      <c r="L59">
        <v>272179.5</v>
      </c>
      <c r="M59">
        <v>4677.26</v>
      </c>
      <c r="N59">
        <v>371009.95</v>
      </c>
      <c r="O59">
        <v>8090.56</v>
      </c>
    </row>
    <row r="60" spans="1:16" hidden="1" x14ac:dyDescent="0.2">
      <c r="A60" t="s">
        <v>136</v>
      </c>
      <c r="B60">
        <v>16</v>
      </c>
      <c r="C60">
        <v>20</v>
      </c>
      <c r="D60" s="55" t="s">
        <v>144</v>
      </c>
      <c r="E60" s="55">
        <v>245150751291</v>
      </c>
      <c r="F60">
        <v>0</v>
      </c>
      <c r="G60">
        <v>0</v>
      </c>
      <c r="H60">
        <v>0</v>
      </c>
      <c r="I60" s="55">
        <v>244191568447</v>
      </c>
      <c r="J60">
        <v>0</v>
      </c>
      <c r="K60" s="55">
        <v>919528461174</v>
      </c>
      <c r="L60" s="55">
        <v>124429385171</v>
      </c>
      <c r="M60" s="55">
        <v>841968420195</v>
      </c>
      <c r="N60" s="55">
        <v>35775746898</v>
      </c>
      <c r="O60" s="55">
        <v>762204926446</v>
      </c>
    </row>
    <row r="61" spans="1:16" hidden="1" x14ac:dyDescent="0.2">
      <c r="A61" t="s">
        <v>136</v>
      </c>
      <c r="B61">
        <v>16</v>
      </c>
      <c r="C61">
        <v>20</v>
      </c>
      <c r="D61" s="55" t="s">
        <v>145</v>
      </c>
      <c r="E61" s="55">
        <v>1822887</v>
      </c>
      <c r="F61">
        <v>10</v>
      </c>
      <c r="G61">
        <v>375000</v>
      </c>
      <c r="H61">
        <v>3000</v>
      </c>
      <c r="I61">
        <v>12212</v>
      </c>
      <c r="J61">
        <v>4</v>
      </c>
      <c r="K61">
        <v>258660</v>
      </c>
      <c r="L61">
        <v>225270</v>
      </c>
      <c r="M61">
        <v>2925</v>
      </c>
      <c r="N61">
        <v>257440</v>
      </c>
      <c r="O61">
        <v>6514</v>
      </c>
    </row>
    <row r="62" spans="1:16" hidden="1" x14ac:dyDescent="0.2">
      <c r="A62" t="s">
        <v>136</v>
      </c>
      <c r="B62">
        <v>16</v>
      </c>
      <c r="C62">
        <v>20</v>
      </c>
      <c r="D62" s="55">
        <v>0.25</v>
      </c>
      <c r="E62" s="55">
        <v>245773325</v>
      </c>
      <c r="F62">
        <v>10</v>
      </c>
      <c r="G62">
        <v>375000</v>
      </c>
      <c r="H62">
        <v>3000</v>
      </c>
      <c r="I62">
        <v>25034</v>
      </c>
      <c r="J62">
        <v>4</v>
      </c>
      <c r="K62">
        <v>275078.75</v>
      </c>
      <c r="L62">
        <v>267310</v>
      </c>
      <c r="M62">
        <v>4092.5</v>
      </c>
      <c r="N62">
        <v>351617.75</v>
      </c>
      <c r="O62">
        <v>7578</v>
      </c>
    </row>
    <row r="63" spans="1:16" hidden="1" x14ac:dyDescent="0.2">
      <c r="A63" t="s">
        <v>136</v>
      </c>
      <c r="B63">
        <v>16</v>
      </c>
      <c r="C63">
        <v>20</v>
      </c>
      <c r="D63" s="55">
        <v>0.5</v>
      </c>
      <c r="E63" s="55">
        <v>260099</v>
      </c>
      <c r="F63">
        <v>10</v>
      </c>
      <c r="G63">
        <v>375000</v>
      </c>
      <c r="H63">
        <v>3000</v>
      </c>
      <c r="I63">
        <v>54917</v>
      </c>
      <c r="J63">
        <v>4</v>
      </c>
      <c r="K63">
        <v>280240</v>
      </c>
      <c r="L63">
        <v>274082.5</v>
      </c>
      <c r="M63">
        <v>4572</v>
      </c>
      <c r="N63">
        <v>372730</v>
      </c>
      <c r="O63">
        <v>8047.5</v>
      </c>
    </row>
    <row r="64" spans="1:16" hidden="1" x14ac:dyDescent="0.2">
      <c r="A64" t="s">
        <v>136</v>
      </c>
      <c r="B64">
        <v>16</v>
      </c>
      <c r="C64">
        <v>20</v>
      </c>
      <c r="D64" s="55">
        <v>0.75</v>
      </c>
      <c r="E64" s="55">
        <v>2748133</v>
      </c>
      <c r="F64">
        <v>10</v>
      </c>
      <c r="G64">
        <v>375000</v>
      </c>
      <c r="H64">
        <v>3000</v>
      </c>
      <c r="I64">
        <v>133970.75</v>
      </c>
      <c r="J64">
        <v>4</v>
      </c>
      <c r="K64">
        <v>286480</v>
      </c>
      <c r="L64">
        <v>278707.5</v>
      </c>
      <c r="M64">
        <v>5093.25</v>
      </c>
      <c r="N64">
        <v>393800.5</v>
      </c>
      <c r="O64">
        <v>8539.25</v>
      </c>
    </row>
    <row r="65" spans="1:16" hidden="1" x14ac:dyDescent="0.2">
      <c r="A65" t="s">
        <v>136</v>
      </c>
      <c r="B65">
        <v>16</v>
      </c>
      <c r="C65">
        <v>20</v>
      </c>
      <c r="D65" s="55" t="s">
        <v>146</v>
      </c>
      <c r="E65" s="55">
        <v>32046</v>
      </c>
      <c r="F65">
        <v>10</v>
      </c>
      <c r="G65">
        <v>375000</v>
      </c>
      <c r="H65">
        <v>3000</v>
      </c>
      <c r="I65">
        <v>1847825</v>
      </c>
      <c r="J65">
        <v>4</v>
      </c>
      <c r="K65">
        <v>309500</v>
      </c>
      <c r="L65">
        <v>296970</v>
      </c>
      <c r="M65">
        <v>7101</v>
      </c>
      <c r="N65">
        <v>459345</v>
      </c>
      <c r="O65">
        <v>10032</v>
      </c>
    </row>
    <row r="66" spans="1:16" hidden="1" x14ac:dyDescent="0.2">
      <c r="A66" t="s">
        <v>139</v>
      </c>
      <c r="B66">
        <v>2</v>
      </c>
      <c r="C66">
        <v>20</v>
      </c>
      <c r="D66" s="55" t="s">
        <v>142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0</v>
      </c>
    </row>
    <row r="67" spans="1:16" hidden="1" x14ac:dyDescent="0.2">
      <c r="A67" t="s">
        <v>139</v>
      </c>
      <c r="B67">
        <v>2</v>
      </c>
      <c r="C67">
        <v>20</v>
      </c>
      <c r="D67" s="55" t="s">
        <v>143</v>
      </c>
      <c r="E67" s="55">
        <v>36049524</v>
      </c>
      <c r="F67">
        <v>10</v>
      </c>
      <c r="G67">
        <v>375000</v>
      </c>
      <c r="H67">
        <v>3000</v>
      </c>
      <c r="I67">
        <v>5016.95</v>
      </c>
      <c r="J67">
        <v>4</v>
      </c>
      <c r="K67">
        <v>368366.3</v>
      </c>
      <c r="L67">
        <v>358029.05</v>
      </c>
      <c r="M67">
        <v>6193.95</v>
      </c>
      <c r="N67">
        <v>51366.06</v>
      </c>
      <c r="O67">
        <v>8012.43</v>
      </c>
    </row>
    <row r="68" spans="1:16" hidden="1" x14ac:dyDescent="0.2">
      <c r="A68" t="s">
        <v>139</v>
      </c>
      <c r="B68">
        <v>2</v>
      </c>
      <c r="C68">
        <v>20</v>
      </c>
      <c r="D68" s="55" t="s">
        <v>144</v>
      </c>
      <c r="E68">
        <v>0.43406320041200003</v>
      </c>
      <c r="F68">
        <v>0</v>
      </c>
      <c r="G68">
        <v>0</v>
      </c>
      <c r="H68">
        <v>0</v>
      </c>
      <c r="I68" s="55">
        <v>254016995176</v>
      </c>
      <c r="J68">
        <v>0</v>
      </c>
      <c r="K68" s="55">
        <v>831637553386</v>
      </c>
      <c r="L68" s="55">
        <v>270722216786</v>
      </c>
      <c r="M68" s="55">
        <v>677899256169</v>
      </c>
      <c r="N68" s="55">
        <v>630186546667</v>
      </c>
      <c r="O68" s="55">
        <v>98631214203</v>
      </c>
    </row>
    <row r="69" spans="1:16" hidden="1" x14ac:dyDescent="0.2">
      <c r="A69" t="s">
        <v>139</v>
      </c>
      <c r="B69">
        <v>2</v>
      </c>
      <c r="C69">
        <v>20</v>
      </c>
      <c r="D69" s="55" t="s">
        <v>145</v>
      </c>
      <c r="E69" s="55">
        <v>275353</v>
      </c>
      <c r="F69">
        <v>10</v>
      </c>
      <c r="G69">
        <v>375000</v>
      </c>
      <c r="H69">
        <v>3000</v>
      </c>
      <c r="I69">
        <v>4383</v>
      </c>
      <c r="J69">
        <v>4</v>
      </c>
      <c r="K69">
        <v>366270</v>
      </c>
      <c r="L69">
        <v>349895</v>
      </c>
      <c r="M69">
        <v>4287</v>
      </c>
      <c r="N69">
        <v>38433</v>
      </c>
      <c r="O69">
        <v>5825</v>
      </c>
    </row>
    <row r="70" spans="1:16" hidden="1" x14ac:dyDescent="0.2">
      <c r="A70" t="s">
        <v>139</v>
      </c>
      <c r="B70">
        <v>2</v>
      </c>
      <c r="C70">
        <v>20</v>
      </c>
      <c r="D70" s="55">
        <v>0.25</v>
      </c>
      <c r="E70" s="55">
        <v>3262915</v>
      </c>
      <c r="F70">
        <v>10</v>
      </c>
      <c r="G70">
        <v>375000</v>
      </c>
      <c r="H70">
        <v>3000</v>
      </c>
      <c r="I70">
        <v>4828.75</v>
      </c>
      <c r="J70">
        <v>4</v>
      </c>
      <c r="K70">
        <v>367858.75</v>
      </c>
      <c r="L70">
        <v>356583.75</v>
      </c>
      <c r="M70">
        <v>5709.25</v>
      </c>
      <c r="N70">
        <v>46573</v>
      </c>
      <c r="O70">
        <v>7227</v>
      </c>
    </row>
    <row r="71" spans="1:16" hidden="1" x14ac:dyDescent="0.2">
      <c r="A71" t="s">
        <v>139</v>
      </c>
      <c r="B71">
        <v>2</v>
      </c>
      <c r="C71">
        <v>20</v>
      </c>
      <c r="D71" s="55">
        <v>0.5</v>
      </c>
      <c r="E71" s="55">
        <v>361863</v>
      </c>
      <c r="F71">
        <v>10</v>
      </c>
      <c r="G71">
        <v>375000</v>
      </c>
      <c r="H71">
        <v>3000</v>
      </c>
      <c r="I71">
        <v>4988.5</v>
      </c>
      <c r="J71">
        <v>4</v>
      </c>
      <c r="K71">
        <v>368427.5</v>
      </c>
      <c r="L71">
        <v>358292.5</v>
      </c>
      <c r="M71">
        <v>6270.5</v>
      </c>
      <c r="N71">
        <v>51167.5</v>
      </c>
      <c r="O71">
        <v>7967</v>
      </c>
    </row>
    <row r="72" spans="1:16" hidden="1" x14ac:dyDescent="0.2">
      <c r="A72" t="s">
        <v>139</v>
      </c>
      <c r="B72">
        <v>2</v>
      </c>
      <c r="C72">
        <v>20</v>
      </c>
      <c r="D72" s="55">
        <v>0.75</v>
      </c>
      <c r="E72" s="55">
        <v>39114525</v>
      </c>
      <c r="F72">
        <v>10</v>
      </c>
      <c r="G72">
        <v>375000</v>
      </c>
      <c r="H72">
        <v>3000</v>
      </c>
      <c r="I72">
        <v>5207.25</v>
      </c>
      <c r="J72">
        <v>4</v>
      </c>
      <c r="K72">
        <v>368937.5</v>
      </c>
      <c r="L72">
        <v>360137.5</v>
      </c>
      <c r="M72">
        <v>6617</v>
      </c>
      <c r="N72">
        <v>55852.25</v>
      </c>
      <c r="O72">
        <v>8717.75</v>
      </c>
    </row>
    <row r="73" spans="1:16" hidden="1" x14ac:dyDescent="0.2">
      <c r="A73" t="s">
        <v>139</v>
      </c>
      <c r="B73">
        <v>2</v>
      </c>
      <c r="C73">
        <v>20</v>
      </c>
      <c r="D73" s="55" t="s">
        <v>146</v>
      </c>
      <c r="E73" s="55">
        <v>482433</v>
      </c>
      <c r="F73">
        <v>10</v>
      </c>
      <c r="G73">
        <v>375000</v>
      </c>
      <c r="H73">
        <v>3000</v>
      </c>
      <c r="I73">
        <v>5806</v>
      </c>
      <c r="J73">
        <v>4</v>
      </c>
      <c r="K73">
        <v>370005</v>
      </c>
      <c r="L73">
        <v>362600</v>
      </c>
      <c r="M73">
        <v>7658</v>
      </c>
      <c r="N73">
        <v>69470</v>
      </c>
      <c r="O73">
        <v>10247</v>
      </c>
    </row>
    <row r="74" spans="1:16" hidden="1" x14ac:dyDescent="0.2">
      <c r="A74" t="s">
        <v>139</v>
      </c>
      <c r="B74">
        <v>4</v>
      </c>
      <c r="C74">
        <v>20</v>
      </c>
      <c r="D74" s="55" t="s">
        <v>142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0</v>
      </c>
    </row>
    <row r="75" spans="1:16" hidden="1" x14ac:dyDescent="0.2">
      <c r="A75" t="s">
        <v>139</v>
      </c>
      <c r="B75">
        <v>4</v>
      </c>
      <c r="C75">
        <v>20</v>
      </c>
      <c r="D75" s="55" t="s">
        <v>143</v>
      </c>
      <c r="E75" s="55">
        <v>71633728</v>
      </c>
      <c r="F75">
        <v>10</v>
      </c>
      <c r="G75">
        <v>375000</v>
      </c>
      <c r="H75">
        <v>3000</v>
      </c>
      <c r="I75">
        <v>5755.63</v>
      </c>
      <c r="J75">
        <v>4</v>
      </c>
      <c r="K75">
        <v>361624.35</v>
      </c>
      <c r="L75">
        <v>341275.55</v>
      </c>
      <c r="M75">
        <v>5345.9</v>
      </c>
      <c r="N75">
        <v>102288.05</v>
      </c>
      <c r="O75">
        <v>8012.43</v>
      </c>
    </row>
    <row r="76" spans="1:16" hidden="1" x14ac:dyDescent="0.2">
      <c r="A76" t="s">
        <v>139</v>
      </c>
      <c r="B76">
        <v>4</v>
      </c>
      <c r="C76">
        <v>20</v>
      </c>
      <c r="D76" s="55" t="s">
        <v>144</v>
      </c>
      <c r="E76">
        <v>0.86832496248900004</v>
      </c>
      <c r="F76">
        <v>0</v>
      </c>
      <c r="G76">
        <v>0</v>
      </c>
      <c r="H76">
        <v>0</v>
      </c>
      <c r="I76" s="55">
        <v>229343316159</v>
      </c>
      <c r="J76">
        <v>0</v>
      </c>
      <c r="K76" s="55">
        <v>166942312286</v>
      </c>
      <c r="L76" s="55">
        <v>546516072638</v>
      </c>
      <c r="M76" s="55">
        <v>596408450983</v>
      </c>
      <c r="N76" s="55">
        <v>125796774624</v>
      </c>
      <c r="O76" s="55">
        <v>98631214203</v>
      </c>
    </row>
    <row r="77" spans="1:16" hidden="1" x14ac:dyDescent="0.2">
      <c r="A77" t="s">
        <v>139</v>
      </c>
      <c r="B77">
        <v>4</v>
      </c>
      <c r="C77">
        <v>20</v>
      </c>
      <c r="D77" s="55" t="s">
        <v>145</v>
      </c>
      <c r="E77" s="55">
        <v>552693</v>
      </c>
      <c r="F77">
        <v>10</v>
      </c>
      <c r="G77">
        <v>375000</v>
      </c>
      <c r="H77">
        <v>3000</v>
      </c>
      <c r="I77">
        <v>5285</v>
      </c>
      <c r="J77">
        <v>4</v>
      </c>
      <c r="K77">
        <v>356780</v>
      </c>
      <c r="L77">
        <v>324170</v>
      </c>
      <c r="M77">
        <v>3661</v>
      </c>
      <c r="N77">
        <v>77459</v>
      </c>
      <c r="O77">
        <v>5825</v>
      </c>
    </row>
    <row r="78" spans="1:16" hidden="1" x14ac:dyDescent="0.2">
      <c r="A78" t="s">
        <v>139</v>
      </c>
      <c r="B78">
        <v>4</v>
      </c>
      <c r="C78">
        <v>20</v>
      </c>
      <c r="D78" s="55">
        <v>0.25</v>
      </c>
      <c r="E78" s="55">
        <v>64544825</v>
      </c>
      <c r="F78">
        <v>10</v>
      </c>
      <c r="G78">
        <v>375000</v>
      </c>
      <c r="H78">
        <v>3000</v>
      </c>
      <c r="I78">
        <v>5618.25</v>
      </c>
      <c r="J78">
        <v>4</v>
      </c>
      <c r="K78">
        <v>360525</v>
      </c>
      <c r="L78">
        <v>338546.25</v>
      </c>
      <c r="M78">
        <v>4902.5</v>
      </c>
      <c r="N78">
        <v>92592.75</v>
      </c>
      <c r="O78">
        <v>7227</v>
      </c>
    </row>
    <row r="79" spans="1:16" hidden="1" x14ac:dyDescent="0.2">
      <c r="A79" t="s">
        <v>139</v>
      </c>
      <c r="B79">
        <v>4</v>
      </c>
      <c r="C79">
        <v>20</v>
      </c>
      <c r="D79" s="55">
        <v>0.5</v>
      </c>
      <c r="E79" s="55">
        <v>71624</v>
      </c>
      <c r="F79">
        <v>10</v>
      </c>
      <c r="G79">
        <v>375000</v>
      </c>
      <c r="H79">
        <v>3000</v>
      </c>
      <c r="I79">
        <v>5749</v>
      </c>
      <c r="J79">
        <v>4</v>
      </c>
      <c r="K79">
        <v>361660</v>
      </c>
      <c r="L79">
        <v>342107.5</v>
      </c>
      <c r="M79">
        <v>5356</v>
      </c>
      <c r="N79">
        <v>102434</v>
      </c>
      <c r="O79">
        <v>7967</v>
      </c>
    </row>
    <row r="80" spans="1:16" hidden="1" x14ac:dyDescent="0.2">
      <c r="A80" t="s">
        <v>139</v>
      </c>
      <c r="B80">
        <v>4</v>
      </c>
      <c r="C80">
        <v>20</v>
      </c>
      <c r="D80" s="55">
        <v>0.75</v>
      </c>
      <c r="E80" s="55">
        <v>7776185</v>
      </c>
      <c r="F80">
        <v>10</v>
      </c>
      <c r="G80">
        <v>375000</v>
      </c>
      <c r="H80">
        <v>3000</v>
      </c>
      <c r="I80">
        <v>5879.5</v>
      </c>
      <c r="J80">
        <v>4</v>
      </c>
      <c r="K80">
        <v>362948.75</v>
      </c>
      <c r="L80">
        <v>345280</v>
      </c>
      <c r="M80">
        <v>5714.5</v>
      </c>
      <c r="N80">
        <v>111394</v>
      </c>
      <c r="O80">
        <v>8717.75</v>
      </c>
    </row>
    <row r="81" spans="1:16" hidden="1" x14ac:dyDescent="0.2">
      <c r="A81" t="s">
        <v>139</v>
      </c>
      <c r="B81">
        <v>4</v>
      </c>
      <c r="C81">
        <v>20</v>
      </c>
      <c r="D81" s="55" t="s">
        <v>146</v>
      </c>
      <c r="E81" s="55">
        <v>957793</v>
      </c>
      <c r="F81">
        <v>10</v>
      </c>
      <c r="G81">
        <v>375000</v>
      </c>
      <c r="H81">
        <v>3000</v>
      </c>
      <c r="I81">
        <v>6269</v>
      </c>
      <c r="J81">
        <v>4</v>
      </c>
      <c r="K81">
        <v>364905</v>
      </c>
      <c r="L81">
        <v>350610</v>
      </c>
      <c r="M81">
        <v>6600</v>
      </c>
      <c r="N81">
        <v>137112</v>
      </c>
      <c r="O81">
        <v>10247</v>
      </c>
    </row>
    <row r="82" spans="1:16" x14ac:dyDescent="0.2">
      <c r="A82" t="s">
        <v>139</v>
      </c>
      <c r="B82">
        <v>8</v>
      </c>
      <c r="C82">
        <v>20</v>
      </c>
      <c r="D82" s="55" t="s">
        <v>142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0</v>
      </c>
    </row>
    <row r="83" spans="1:16" x14ac:dyDescent="0.2">
      <c r="A83" t="s">
        <v>139</v>
      </c>
      <c r="B83">
        <v>8</v>
      </c>
      <c r="C83">
        <v>20</v>
      </c>
      <c r="D83" s="55" t="s">
        <v>143</v>
      </c>
      <c r="E83" s="55">
        <v>142400448</v>
      </c>
      <c r="F83">
        <v>10</v>
      </c>
      <c r="G83">
        <v>375000</v>
      </c>
      <c r="H83">
        <v>3000</v>
      </c>
      <c r="I83">
        <v>7091.86</v>
      </c>
      <c r="J83">
        <v>4</v>
      </c>
      <c r="K83">
        <v>348307.5</v>
      </c>
      <c r="L83">
        <v>307099.75</v>
      </c>
      <c r="M83">
        <v>5126.13</v>
      </c>
      <c r="N83">
        <v>200858.12</v>
      </c>
      <c r="O83">
        <v>8012.43</v>
      </c>
    </row>
    <row r="84" spans="1:16" x14ac:dyDescent="0.2">
      <c r="A84" t="s">
        <v>139</v>
      </c>
      <c r="B84">
        <v>8</v>
      </c>
      <c r="C84">
        <v>20</v>
      </c>
      <c r="D84" s="55" t="s">
        <v>144</v>
      </c>
      <c r="E84" s="55">
        <v>18618377222</v>
      </c>
      <c r="F84">
        <v>0</v>
      </c>
      <c r="G84">
        <v>0</v>
      </c>
      <c r="H84">
        <v>0</v>
      </c>
      <c r="I84" s="55">
        <v>277362105879</v>
      </c>
      <c r="J84">
        <v>0</v>
      </c>
      <c r="K84" s="55">
        <v>341522959431</v>
      </c>
      <c r="L84" s="55">
        <v>330897060298</v>
      </c>
      <c r="M84" s="55">
        <v>822663850678</v>
      </c>
      <c r="N84" s="55">
        <v>247403704096</v>
      </c>
      <c r="O84" s="55">
        <v>98631214203</v>
      </c>
    </row>
    <row r="85" spans="1:16" x14ac:dyDescent="0.2">
      <c r="A85" t="s">
        <v>139</v>
      </c>
      <c r="B85">
        <v>8</v>
      </c>
      <c r="C85">
        <v>20</v>
      </c>
      <c r="D85" s="55" t="s">
        <v>145</v>
      </c>
      <c r="E85" s="55">
        <v>1086987</v>
      </c>
      <c r="F85">
        <v>10</v>
      </c>
      <c r="G85">
        <v>375000</v>
      </c>
      <c r="H85">
        <v>3000</v>
      </c>
      <c r="I85">
        <v>6634</v>
      </c>
      <c r="J85">
        <v>4</v>
      </c>
      <c r="K85">
        <v>338955</v>
      </c>
      <c r="L85">
        <v>0</v>
      </c>
      <c r="M85">
        <v>3533</v>
      </c>
      <c r="N85">
        <v>148163</v>
      </c>
      <c r="O85">
        <v>5825</v>
      </c>
    </row>
    <row r="86" spans="1:16" x14ac:dyDescent="0.2">
      <c r="A86" t="s">
        <v>139</v>
      </c>
      <c r="B86">
        <v>8</v>
      </c>
      <c r="C86">
        <v>20</v>
      </c>
      <c r="D86" s="55">
        <v>0.25</v>
      </c>
      <c r="E86" s="55">
        <v>12841165</v>
      </c>
      <c r="F86">
        <v>10</v>
      </c>
      <c r="G86">
        <v>375000</v>
      </c>
      <c r="H86">
        <v>3000</v>
      </c>
      <c r="I86">
        <v>6901</v>
      </c>
      <c r="J86">
        <v>4</v>
      </c>
      <c r="K86">
        <v>346028.75</v>
      </c>
      <c r="L86">
        <v>303726.25</v>
      </c>
      <c r="M86">
        <v>4595</v>
      </c>
      <c r="N86">
        <v>183584.5</v>
      </c>
      <c r="O86">
        <v>7227</v>
      </c>
    </row>
    <row r="87" spans="1:16" x14ac:dyDescent="0.2">
      <c r="A87" t="s">
        <v>139</v>
      </c>
      <c r="B87">
        <v>8</v>
      </c>
      <c r="C87">
        <v>20</v>
      </c>
      <c r="D87" s="55">
        <v>0.5</v>
      </c>
      <c r="E87" s="55">
        <v>14170435</v>
      </c>
      <c r="F87">
        <v>10</v>
      </c>
      <c r="G87">
        <v>375000</v>
      </c>
      <c r="H87">
        <v>3000</v>
      </c>
      <c r="I87">
        <v>7047.5</v>
      </c>
      <c r="J87">
        <v>4</v>
      </c>
      <c r="K87">
        <v>348240</v>
      </c>
      <c r="L87">
        <v>311870</v>
      </c>
      <c r="M87">
        <v>5003</v>
      </c>
      <c r="N87">
        <v>200371</v>
      </c>
      <c r="O87">
        <v>7967</v>
      </c>
    </row>
    <row r="88" spans="1:16" x14ac:dyDescent="0.2">
      <c r="A88" t="s">
        <v>139</v>
      </c>
      <c r="B88">
        <v>8</v>
      </c>
      <c r="C88">
        <v>20</v>
      </c>
      <c r="D88" s="55">
        <v>0.75</v>
      </c>
      <c r="E88" s="55">
        <v>1544085</v>
      </c>
      <c r="F88">
        <v>10</v>
      </c>
      <c r="G88">
        <v>375000</v>
      </c>
      <c r="H88">
        <v>3000</v>
      </c>
      <c r="I88">
        <v>7274.75</v>
      </c>
      <c r="J88">
        <v>4</v>
      </c>
      <c r="K88">
        <v>350991.25</v>
      </c>
      <c r="L88">
        <v>319182.5</v>
      </c>
      <c r="M88">
        <v>5441.5</v>
      </c>
      <c r="N88">
        <v>218400.75</v>
      </c>
      <c r="O88">
        <v>8717.75</v>
      </c>
    </row>
    <row r="89" spans="1:16" x14ac:dyDescent="0.2">
      <c r="A89" t="s">
        <v>139</v>
      </c>
      <c r="B89">
        <v>8</v>
      </c>
      <c r="C89">
        <v>20</v>
      </c>
      <c r="D89" s="55" t="s">
        <v>146</v>
      </c>
      <c r="E89" s="55">
        <v>217062</v>
      </c>
      <c r="F89">
        <v>10</v>
      </c>
      <c r="G89">
        <v>375000</v>
      </c>
      <c r="H89">
        <v>3000</v>
      </c>
      <c r="I89">
        <v>8607</v>
      </c>
      <c r="J89">
        <v>4</v>
      </c>
      <c r="K89">
        <v>355045</v>
      </c>
      <c r="L89">
        <v>330025</v>
      </c>
      <c r="M89">
        <v>7878</v>
      </c>
      <c r="N89">
        <v>271661</v>
      </c>
      <c r="O89">
        <v>10247</v>
      </c>
    </row>
    <row r="90" spans="1:16" hidden="1" x14ac:dyDescent="0.2">
      <c r="A90" t="s">
        <v>139</v>
      </c>
      <c r="B90">
        <v>16</v>
      </c>
      <c r="C90">
        <v>20</v>
      </c>
      <c r="D90" s="55" t="s">
        <v>142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0</v>
      </c>
    </row>
    <row r="91" spans="1:16" hidden="1" x14ac:dyDescent="0.2">
      <c r="A91" t="s">
        <v>139</v>
      </c>
      <c r="B91">
        <v>16</v>
      </c>
      <c r="C91">
        <v>20</v>
      </c>
      <c r="D91" s="55" t="s">
        <v>143</v>
      </c>
      <c r="E91" s="55">
        <v>280164139</v>
      </c>
      <c r="F91">
        <v>10</v>
      </c>
      <c r="G91">
        <v>375000</v>
      </c>
      <c r="H91">
        <v>3000</v>
      </c>
      <c r="I91">
        <v>10266.709999999999</v>
      </c>
      <c r="J91">
        <v>4</v>
      </c>
      <c r="K91">
        <v>322112.7</v>
      </c>
      <c r="L91">
        <v>253189.35</v>
      </c>
      <c r="M91">
        <v>4745.62</v>
      </c>
      <c r="N91">
        <v>392562.18</v>
      </c>
      <c r="O91">
        <v>8012.43</v>
      </c>
    </row>
    <row r="92" spans="1:16" hidden="1" x14ac:dyDescent="0.2">
      <c r="A92" t="s">
        <v>139</v>
      </c>
      <c r="B92">
        <v>16</v>
      </c>
      <c r="C92">
        <v>20</v>
      </c>
      <c r="D92" s="55" t="s">
        <v>144</v>
      </c>
      <c r="E92" s="55">
        <v>335248779101</v>
      </c>
      <c r="F92">
        <v>0</v>
      </c>
      <c r="G92">
        <v>0</v>
      </c>
      <c r="H92">
        <v>0</v>
      </c>
      <c r="I92" s="55">
        <v>425659708896</v>
      </c>
      <c r="J92">
        <v>0</v>
      </c>
      <c r="K92" s="55">
        <v>727224606558</v>
      </c>
      <c r="L92" s="55">
        <v>243176146164</v>
      </c>
      <c r="M92" s="55">
        <v>103048062514</v>
      </c>
      <c r="N92" s="55">
        <v>570433244231</v>
      </c>
      <c r="O92" s="55">
        <v>98631214203</v>
      </c>
    </row>
    <row r="93" spans="1:16" hidden="1" x14ac:dyDescent="0.2">
      <c r="A93" t="s">
        <v>139</v>
      </c>
      <c r="B93">
        <v>16</v>
      </c>
      <c r="C93">
        <v>20</v>
      </c>
      <c r="D93" s="55" t="s">
        <v>145</v>
      </c>
      <c r="E93" s="55">
        <v>215172</v>
      </c>
      <c r="F93">
        <v>10</v>
      </c>
      <c r="G93">
        <v>375000</v>
      </c>
      <c r="H93">
        <v>3000</v>
      </c>
      <c r="I93">
        <v>9404</v>
      </c>
      <c r="J93">
        <v>4</v>
      </c>
      <c r="K93">
        <v>302870</v>
      </c>
      <c r="L93">
        <v>189845</v>
      </c>
      <c r="M93">
        <v>2873</v>
      </c>
      <c r="N93">
        <v>87145</v>
      </c>
      <c r="O93">
        <v>5825</v>
      </c>
    </row>
    <row r="94" spans="1:16" hidden="1" x14ac:dyDescent="0.2">
      <c r="A94" t="s">
        <v>139</v>
      </c>
      <c r="B94">
        <v>16</v>
      </c>
      <c r="C94">
        <v>20</v>
      </c>
      <c r="D94" s="55">
        <v>0.25</v>
      </c>
      <c r="E94" s="55">
        <v>254549175</v>
      </c>
      <c r="F94">
        <v>10</v>
      </c>
      <c r="G94">
        <v>375000</v>
      </c>
      <c r="H94">
        <v>3000</v>
      </c>
      <c r="I94">
        <v>9965.25</v>
      </c>
      <c r="J94">
        <v>4</v>
      </c>
      <c r="K94">
        <v>317090</v>
      </c>
      <c r="L94">
        <v>243133.75</v>
      </c>
      <c r="M94">
        <v>4194.25</v>
      </c>
      <c r="N94">
        <v>359721.75</v>
      </c>
      <c r="O94">
        <v>7227</v>
      </c>
    </row>
    <row r="95" spans="1:16" hidden="1" x14ac:dyDescent="0.2">
      <c r="A95" t="s">
        <v>139</v>
      </c>
      <c r="B95">
        <v>16</v>
      </c>
      <c r="C95">
        <v>20</v>
      </c>
      <c r="D95" s="55">
        <v>0.5</v>
      </c>
      <c r="E95" s="55">
        <v>279412</v>
      </c>
      <c r="F95">
        <v>10</v>
      </c>
      <c r="G95">
        <v>375000</v>
      </c>
      <c r="H95">
        <v>3000</v>
      </c>
      <c r="I95">
        <v>10270</v>
      </c>
      <c r="J95">
        <v>4</v>
      </c>
      <c r="K95">
        <v>322007.5</v>
      </c>
      <c r="L95">
        <v>258505</v>
      </c>
      <c r="M95">
        <v>4678.5</v>
      </c>
      <c r="N95">
        <v>394492.5</v>
      </c>
      <c r="O95">
        <v>7967</v>
      </c>
    </row>
    <row r="96" spans="1:16" hidden="1" x14ac:dyDescent="0.2">
      <c r="A96" t="s">
        <v>139</v>
      </c>
      <c r="B96">
        <v>16</v>
      </c>
      <c r="C96">
        <v>20</v>
      </c>
      <c r="D96" s="55">
        <v>0.75</v>
      </c>
      <c r="E96" s="55">
        <v>3046165</v>
      </c>
      <c r="F96">
        <v>10</v>
      </c>
      <c r="G96">
        <v>375000</v>
      </c>
      <c r="H96">
        <v>3000</v>
      </c>
      <c r="I96">
        <v>10588.25</v>
      </c>
      <c r="J96">
        <v>4</v>
      </c>
      <c r="K96">
        <v>326843.75</v>
      </c>
      <c r="L96">
        <v>271427.5</v>
      </c>
      <c r="M96">
        <v>4980.5</v>
      </c>
      <c r="N96">
        <v>429157.5</v>
      </c>
      <c r="O96">
        <v>8717.75</v>
      </c>
    </row>
    <row r="97" spans="1:16" hidden="1" x14ac:dyDescent="0.2">
      <c r="A97" t="s">
        <v>139</v>
      </c>
      <c r="B97">
        <v>16</v>
      </c>
      <c r="C97">
        <v>20</v>
      </c>
      <c r="D97" s="55" t="s">
        <v>146</v>
      </c>
      <c r="E97" s="55">
        <v>3726493</v>
      </c>
      <c r="F97">
        <v>10</v>
      </c>
      <c r="G97">
        <v>375000</v>
      </c>
      <c r="H97">
        <v>3000</v>
      </c>
      <c r="I97">
        <v>11334</v>
      </c>
      <c r="J97">
        <v>4</v>
      </c>
      <c r="K97">
        <v>349785</v>
      </c>
      <c r="L97">
        <v>288120</v>
      </c>
      <c r="M97">
        <v>12404</v>
      </c>
      <c r="N97">
        <v>527875</v>
      </c>
      <c r="O97">
        <v>10247</v>
      </c>
    </row>
    <row r="98" spans="1:16" hidden="1" x14ac:dyDescent="0.2">
      <c r="A98" t="s">
        <v>138</v>
      </c>
      <c r="B98">
        <v>2</v>
      </c>
      <c r="C98">
        <v>20</v>
      </c>
      <c r="D98" s="55" t="s">
        <v>142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0</v>
      </c>
    </row>
    <row r="99" spans="1:16" hidden="1" x14ac:dyDescent="0.2">
      <c r="A99" t="s">
        <v>138</v>
      </c>
      <c r="B99">
        <v>2</v>
      </c>
      <c r="C99">
        <v>20</v>
      </c>
      <c r="D99" s="55" t="s">
        <v>143</v>
      </c>
      <c r="E99" s="55">
        <v>12521443</v>
      </c>
      <c r="F99">
        <v>10</v>
      </c>
      <c r="G99">
        <v>375000</v>
      </c>
      <c r="H99">
        <v>3000</v>
      </c>
      <c r="I99">
        <v>4606.03</v>
      </c>
      <c r="J99">
        <v>4</v>
      </c>
      <c r="K99">
        <v>372753.8</v>
      </c>
      <c r="L99">
        <v>367784.85</v>
      </c>
      <c r="M99">
        <v>19916.32</v>
      </c>
      <c r="N99">
        <v>17229.82</v>
      </c>
      <c r="O99">
        <v>24443.33</v>
      </c>
    </row>
    <row r="100" spans="1:16" hidden="1" x14ac:dyDescent="0.2">
      <c r="A100" t="s">
        <v>138</v>
      </c>
      <c r="B100">
        <v>2</v>
      </c>
      <c r="C100">
        <v>20</v>
      </c>
      <c r="D100" s="55" t="s">
        <v>144</v>
      </c>
      <c r="E100">
        <v>0.163438241672</v>
      </c>
      <c r="F100">
        <v>0</v>
      </c>
      <c r="G100">
        <v>0</v>
      </c>
      <c r="H100">
        <v>0</v>
      </c>
      <c r="I100" s="55">
        <v>195987087546</v>
      </c>
      <c r="J100">
        <v>0</v>
      </c>
      <c r="K100" s="55">
        <v>579227158384</v>
      </c>
      <c r="L100" s="55">
        <v>158932446341</v>
      </c>
      <c r="M100" s="55">
        <v>259035493407</v>
      </c>
      <c r="N100" s="55">
        <v>237099178149</v>
      </c>
      <c r="O100" s="55">
        <v>304040556856</v>
      </c>
    </row>
    <row r="101" spans="1:16" hidden="1" x14ac:dyDescent="0.2">
      <c r="A101" t="s">
        <v>138</v>
      </c>
      <c r="B101">
        <v>2</v>
      </c>
      <c r="C101">
        <v>20</v>
      </c>
      <c r="D101" s="55" t="s">
        <v>145</v>
      </c>
      <c r="E101">
        <v>0.88287000000000004</v>
      </c>
      <c r="F101">
        <v>10</v>
      </c>
      <c r="G101">
        <v>375000</v>
      </c>
      <c r="H101">
        <v>3000</v>
      </c>
      <c r="I101">
        <v>4252</v>
      </c>
      <c r="J101">
        <v>4</v>
      </c>
      <c r="K101">
        <v>370395</v>
      </c>
      <c r="L101">
        <v>363060</v>
      </c>
      <c r="M101">
        <v>14833</v>
      </c>
      <c r="N101">
        <v>11779</v>
      </c>
      <c r="O101">
        <v>18515</v>
      </c>
    </row>
    <row r="102" spans="1:16" hidden="1" x14ac:dyDescent="0.2">
      <c r="A102" t="s">
        <v>138</v>
      </c>
      <c r="B102">
        <v>2</v>
      </c>
      <c r="C102">
        <v>20</v>
      </c>
      <c r="D102" s="55">
        <v>0.25</v>
      </c>
      <c r="E102" s="55">
        <v>11471475</v>
      </c>
      <c r="F102">
        <v>10</v>
      </c>
      <c r="G102">
        <v>375000</v>
      </c>
      <c r="H102">
        <v>3000</v>
      </c>
      <c r="I102">
        <v>4454</v>
      </c>
      <c r="J102">
        <v>4</v>
      </c>
      <c r="K102">
        <v>372628.75</v>
      </c>
      <c r="L102">
        <v>366843.75</v>
      </c>
      <c r="M102">
        <v>17966.25</v>
      </c>
      <c r="N102">
        <v>15686.5</v>
      </c>
      <c r="O102">
        <v>22218.5</v>
      </c>
    </row>
    <row r="103" spans="1:16" hidden="1" x14ac:dyDescent="0.2">
      <c r="A103" t="s">
        <v>138</v>
      </c>
      <c r="B103">
        <v>2</v>
      </c>
      <c r="C103">
        <v>20</v>
      </c>
      <c r="D103" s="55">
        <v>0.5</v>
      </c>
      <c r="E103" s="55">
        <v>1241835</v>
      </c>
      <c r="F103">
        <v>10</v>
      </c>
      <c r="G103">
        <v>375000</v>
      </c>
      <c r="H103">
        <v>3000</v>
      </c>
      <c r="I103">
        <v>4572</v>
      </c>
      <c r="J103">
        <v>4</v>
      </c>
      <c r="K103">
        <v>372882.5</v>
      </c>
      <c r="L103">
        <v>367855</v>
      </c>
      <c r="M103">
        <v>19589</v>
      </c>
      <c r="N103">
        <v>17135</v>
      </c>
      <c r="O103">
        <v>24104.5</v>
      </c>
    </row>
    <row r="104" spans="1:16" hidden="1" x14ac:dyDescent="0.2">
      <c r="A104" t="s">
        <v>138</v>
      </c>
      <c r="B104">
        <v>2</v>
      </c>
      <c r="C104">
        <v>20</v>
      </c>
      <c r="D104" s="55">
        <v>0.75</v>
      </c>
      <c r="E104" s="55">
        <v>13487</v>
      </c>
      <c r="F104">
        <v>10</v>
      </c>
      <c r="G104">
        <v>375000</v>
      </c>
      <c r="H104">
        <v>3000</v>
      </c>
      <c r="I104">
        <v>4707</v>
      </c>
      <c r="J104">
        <v>4</v>
      </c>
      <c r="K104">
        <v>373080</v>
      </c>
      <c r="L104">
        <v>369026.25</v>
      </c>
      <c r="M104">
        <v>21513.25</v>
      </c>
      <c r="N104">
        <v>18766</v>
      </c>
      <c r="O104">
        <v>26312.25</v>
      </c>
    </row>
    <row r="105" spans="1:16" hidden="1" x14ac:dyDescent="0.2">
      <c r="A105" t="s">
        <v>138</v>
      </c>
      <c r="B105">
        <v>2</v>
      </c>
      <c r="C105">
        <v>20</v>
      </c>
      <c r="D105" s="55" t="s">
        <v>146</v>
      </c>
      <c r="E105" s="55">
        <v>162453</v>
      </c>
      <c r="F105">
        <v>10</v>
      </c>
      <c r="G105">
        <v>375000</v>
      </c>
      <c r="H105">
        <v>3000</v>
      </c>
      <c r="I105">
        <v>5340</v>
      </c>
      <c r="J105">
        <v>4</v>
      </c>
      <c r="K105">
        <v>373550</v>
      </c>
      <c r="L105">
        <v>370695</v>
      </c>
      <c r="M105">
        <v>27416</v>
      </c>
      <c r="N105">
        <v>23118</v>
      </c>
      <c r="O105">
        <v>33245</v>
      </c>
    </row>
    <row r="106" spans="1:16" hidden="1" x14ac:dyDescent="0.2">
      <c r="A106" t="s">
        <v>138</v>
      </c>
      <c r="B106">
        <v>4</v>
      </c>
      <c r="C106">
        <v>20</v>
      </c>
      <c r="D106" s="55" t="s">
        <v>142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0</v>
      </c>
    </row>
    <row r="107" spans="1:16" hidden="1" x14ac:dyDescent="0.2">
      <c r="A107" t="s">
        <v>138</v>
      </c>
      <c r="B107">
        <v>4</v>
      </c>
      <c r="C107">
        <v>20</v>
      </c>
      <c r="D107" s="55" t="s">
        <v>143</v>
      </c>
      <c r="E107" s="55">
        <v>24798464</v>
      </c>
      <c r="F107">
        <v>10</v>
      </c>
      <c r="G107">
        <v>375000</v>
      </c>
      <c r="H107">
        <v>3000</v>
      </c>
      <c r="I107">
        <v>5224.3100000000004</v>
      </c>
      <c r="J107">
        <v>4</v>
      </c>
      <c r="K107">
        <v>370293.9</v>
      </c>
      <c r="L107">
        <v>360689.35</v>
      </c>
      <c r="M107">
        <v>17742.400000000001</v>
      </c>
      <c r="N107">
        <v>34279.870000000003</v>
      </c>
      <c r="O107">
        <v>24443.33</v>
      </c>
    </row>
    <row r="108" spans="1:16" hidden="1" x14ac:dyDescent="0.2">
      <c r="A108" t="s">
        <v>138</v>
      </c>
      <c r="B108">
        <v>4</v>
      </c>
      <c r="C108">
        <v>20</v>
      </c>
      <c r="D108" s="55" t="s">
        <v>144</v>
      </c>
      <c r="E108">
        <v>0.32256476386600003</v>
      </c>
      <c r="F108">
        <v>0</v>
      </c>
      <c r="G108">
        <v>0</v>
      </c>
      <c r="H108">
        <v>0</v>
      </c>
      <c r="I108" s="55">
        <v>220709082026</v>
      </c>
      <c r="J108">
        <v>0</v>
      </c>
      <c r="K108" s="55">
        <v>139424712315</v>
      </c>
      <c r="L108" s="55">
        <v>318458571707</v>
      </c>
      <c r="M108" s="55">
        <v>234724022347</v>
      </c>
      <c r="N108" s="55">
        <v>467202590248</v>
      </c>
      <c r="O108" s="55">
        <v>304040556856</v>
      </c>
    </row>
    <row r="109" spans="1:16" hidden="1" x14ac:dyDescent="0.2">
      <c r="A109" t="s">
        <v>138</v>
      </c>
      <c r="B109">
        <v>4</v>
      </c>
      <c r="C109">
        <v>20</v>
      </c>
      <c r="D109" s="55" t="s">
        <v>145</v>
      </c>
      <c r="E109" s="55">
        <v>175547</v>
      </c>
      <c r="F109">
        <v>10</v>
      </c>
      <c r="G109">
        <v>375000</v>
      </c>
      <c r="H109">
        <v>3000</v>
      </c>
      <c r="I109">
        <v>4819</v>
      </c>
      <c r="J109">
        <v>4</v>
      </c>
      <c r="K109">
        <v>364905</v>
      </c>
      <c r="L109">
        <v>351120</v>
      </c>
      <c r="M109">
        <v>13348</v>
      </c>
      <c r="N109">
        <v>23807</v>
      </c>
      <c r="O109">
        <v>18515</v>
      </c>
    </row>
    <row r="110" spans="1:16" hidden="1" x14ac:dyDescent="0.2">
      <c r="A110" t="s">
        <v>138</v>
      </c>
      <c r="B110">
        <v>4</v>
      </c>
      <c r="C110">
        <v>20</v>
      </c>
      <c r="D110" s="55">
        <v>0.25</v>
      </c>
      <c r="E110" s="55">
        <v>22680975</v>
      </c>
      <c r="F110">
        <v>10</v>
      </c>
      <c r="G110">
        <v>375000</v>
      </c>
      <c r="H110">
        <v>3000</v>
      </c>
      <c r="I110">
        <v>5065.75</v>
      </c>
      <c r="J110">
        <v>4</v>
      </c>
      <c r="K110">
        <v>370273.75</v>
      </c>
      <c r="L110">
        <v>358790</v>
      </c>
      <c r="M110">
        <v>16125.5</v>
      </c>
      <c r="N110">
        <v>31019</v>
      </c>
      <c r="O110">
        <v>22218.5</v>
      </c>
    </row>
    <row r="111" spans="1:16" hidden="1" x14ac:dyDescent="0.2">
      <c r="A111" t="s">
        <v>138</v>
      </c>
      <c r="B111">
        <v>4</v>
      </c>
      <c r="C111">
        <v>20</v>
      </c>
      <c r="D111" s="55">
        <v>0.5</v>
      </c>
      <c r="E111" s="55">
        <v>2468</v>
      </c>
      <c r="F111">
        <v>10</v>
      </c>
      <c r="G111">
        <v>375000</v>
      </c>
      <c r="H111">
        <v>3000</v>
      </c>
      <c r="I111">
        <v>5209</v>
      </c>
      <c r="J111">
        <v>4</v>
      </c>
      <c r="K111">
        <v>370620</v>
      </c>
      <c r="L111">
        <v>361070</v>
      </c>
      <c r="M111">
        <v>17520.5</v>
      </c>
      <c r="N111">
        <v>33880.5</v>
      </c>
      <c r="O111">
        <v>24104.5</v>
      </c>
    </row>
    <row r="112" spans="1:16" hidden="1" x14ac:dyDescent="0.2">
      <c r="A112" t="s">
        <v>138</v>
      </c>
      <c r="B112">
        <v>4</v>
      </c>
      <c r="C112">
        <v>20</v>
      </c>
      <c r="D112" s="55">
        <v>0.75</v>
      </c>
      <c r="E112" s="55">
        <v>267442</v>
      </c>
      <c r="F112">
        <v>10</v>
      </c>
      <c r="G112">
        <v>375000</v>
      </c>
      <c r="H112">
        <v>3000</v>
      </c>
      <c r="I112">
        <v>5350</v>
      </c>
      <c r="J112">
        <v>4</v>
      </c>
      <c r="K112">
        <v>370990</v>
      </c>
      <c r="L112">
        <v>363245</v>
      </c>
      <c r="M112">
        <v>18835.25</v>
      </c>
      <c r="N112">
        <v>37333</v>
      </c>
      <c r="O112">
        <v>26312.25</v>
      </c>
    </row>
    <row r="113" spans="1:16" hidden="1" x14ac:dyDescent="0.2">
      <c r="A113" t="s">
        <v>138</v>
      </c>
      <c r="B113">
        <v>4</v>
      </c>
      <c r="C113">
        <v>20</v>
      </c>
      <c r="D113" s="55" t="s">
        <v>146</v>
      </c>
      <c r="E113" s="55">
        <v>32188</v>
      </c>
      <c r="F113">
        <v>10</v>
      </c>
      <c r="G113">
        <v>375000</v>
      </c>
      <c r="H113">
        <v>3000</v>
      </c>
      <c r="I113">
        <v>5999</v>
      </c>
      <c r="J113">
        <v>4</v>
      </c>
      <c r="K113">
        <v>371965</v>
      </c>
      <c r="L113">
        <v>366825</v>
      </c>
      <c r="M113">
        <v>24651</v>
      </c>
      <c r="N113">
        <v>45419</v>
      </c>
      <c r="O113">
        <v>33245</v>
      </c>
    </row>
    <row r="114" spans="1:16" hidden="1" x14ac:dyDescent="0.2">
      <c r="A114" t="s">
        <v>138</v>
      </c>
      <c r="B114">
        <v>8</v>
      </c>
      <c r="C114">
        <v>20</v>
      </c>
      <c r="D114" s="55" t="s">
        <v>142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0</v>
      </c>
    </row>
    <row r="115" spans="1:16" hidden="1" x14ac:dyDescent="0.2">
      <c r="A115" t="s">
        <v>138</v>
      </c>
      <c r="B115">
        <v>8</v>
      </c>
      <c r="C115">
        <v>20</v>
      </c>
      <c r="D115" s="55" t="s">
        <v>143</v>
      </c>
      <c r="E115" s="55">
        <v>49067033</v>
      </c>
      <c r="F115">
        <v>10</v>
      </c>
      <c r="G115">
        <v>375000</v>
      </c>
      <c r="H115">
        <v>3000</v>
      </c>
      <c r="I115">
        <v>6361.48</v>
      </c>
      <c r="J115">
        <v>4</v>
      </c>
      <c r="K115">
        <v>365696.45</v>
      </c>
      <c r="L115">
        <v>346831.7</v>
      </c>
      <c r="M115">
        <v>16898.89</v>
      </c>
      <c r="N115">
        <v>67690.929999999993</v>
      </c>
      <c r="O115">
        <v>24443.33</v>
      </c>
    </row>
    <row r="116" spans="1:16" hidden="1" x14ac:dyDescent="0.2">
      <c r="A116" t="s">
        <v>138</v>
      </c>
      <c r="B116">
        <v>8</v>
      </c>
      <c r="C116">
        <v>20</v>
      </c>
      <c r="D116" s="55" t="s">
        <v>144</v>
      </c>
      <c r="E116">
        <v>0.64312726364700001</v>
      </c>
      <c r="F116">
        <v>0</v>
      </c>
      <c r="G116">
        <v>0</v>
      </c>
      <c r="H116">
        <v>0</v>
      </c>
      <c r="I116" s="55">
        <v>19624384337</v>
      </c>
      <c r="J116">
        <v>0</v>
      </c>
      <c r="K116" s="55">
        <v>276529715054</v>
      </c>
      <c r="L116" s="55">
        <v>631654358319</v>
      </c>
      <c r="M116" s="55">
        <v>246852173854</v>
      </c>
      <c r="N116" s="55">
        <v>932730047693</v>
      </c>
      <c r="O116" s="55">
        <v>304040556856</v>
      </c>
    </row>
    <row r="117" spans="1:16" hidden="1" x14ac:dyDescent="0.2">
      <c r="A117" t="s">
        <v>138</v>
      </c>
      <c r="B117">
        <v>8</v>
      </c>
      <c r="C117">
        <v>20</v>
      </c>
      <c r="D117" s="55" t="s">
        <v>145</v>
      </c>
      <c r="E117" s="55">
        <v>34948</v>
      </c>
      <c r="F117">
        <v>10</v>
      </c>
      <c r="G117">
        <v>375000</v>
      </c>
      <c r="H117">
        <v>3000</v>
      </c>
      <c r="I117">
        <v>5908</v>
      </c>
      <c r="J117">
        <v>4</v>
      </c>
      <c r="K117">
        <v>354700</v>
      </c>
      <c r="L117">
        <v>327925</v>
      </c>
      <c r="M117">
        <v>11222</v>
      </c>
      <c r="N117">
        <v>47635</v>
      </c>
      <c r="O117">
        <v>18515</v>
      </c>
    </row>
    <row r="118" spans="1:16" hidden="1" x14ac:dyDescent="0.2">
      <c r="A118" t="s">
        <v>138</v>
      </c>
      <c r="B118">
        <v>8</v>
      </c>
      <c r="C118">
        <v>20</v>
      </c>
      <c r="D118" s="55">
        <v>0.25</v>
      </c>
      <c r="E118" s="55">
        <v>4509565</v>
      </c>
      <c r="F118">
        <v>10</v>
      </c>
      <c r="G118">
        <v>375000</v>
      </c>
      <c r="H118">
        <v>3000</v>
      </c>
      <c r="I118">
        <v>6231.75</v>
      </c>
      <c r="J118">
        <v>4</v>
      </c>
      <c r="K118">
        <v>365451.25</v>
      </c>
      <c r="L118">
        <v>342843.75</v>
      </c>
      <c r="M118">
        <v>15222.75</v>
      </c>
      <c r="N118">
        <v>61864.5</v>
      </c>
      <c r="O118">
        <v>22218.5</v>
      </c>
    </row>
    <row r="119" spans="1:16" hidden="1" x14ac:dyDescent="0.2">
      <c r="A119" t="s">
        <v>138</v>
      </c>
      <c r="B119">
        <v>8</v>
      </c>
      <c r="C119">
        <v>20</v>
      </c>
      <c r="D119" s="55">
        <v>0.5</v>
      </c>
      <c r="E119" s="55">
        <v>48844</v>
      </c>
      <c r="F119">
        <v>10</v>
      </c>
      <c r="G119">
        <v>375000</v>
      </c>
      <c r="H119">
        <v>3000</v>
      </c>
      <c r="I119">
        <v>6365</v>
      </c>
      <c r="J119">
        <v>4</v>
      </c>
      <c r="K119">
        <v>366382.5</v>
      </c>
      <c r="L119">
        <v>347227.5</v>
      </c>
      <c r="M119">
        <v>16464.5</v>
      </c>
      <c r="N119">
        <v>66517</v>
      </c>
      <c r="O119">
        <v>24104.5</v>
      </c>
    </row>
    <row r="120" spans="1:16" hidden="1" x14ac:dyDescent="0.2">
      <c r="A120" t="s">
        <v>138</v>
      </c>
      <c r="B120">
        <v>8</v>
      </c>
      <c r="C120">
        <v>20</v>
      </c>
      <c r="D120" s="55">
        <v>0.75</v>
      </c>
      <c r="E120" s="55">
        <v>53042825</v>
      </c>
      <c r="F120">
        <v>10</v>
      </c>
      <c r="G120">
        <v>375000</v>
      </c>
      <c r="H120">
        <v>3000</v>
      </c>
      <c r="I120">
        <v>6478</v>
      </c>
      <c r="J120">
        <v>4</v>
      </c>
      <c r="K120">
        <v>367426.25</v>
      </c>
      <c r="L120">
        <v>351080</v>
      </c>
      <c r="M120">
        <v>18737</v>
      </c>
      <c r="N120">
        <v>74091.5</v>
      </c>
      <c r="O120">
        <v>26312.25</v>
      </c>
    </row>
    <row r="121" spans="1:16" hidden="1" x14ac:dyDescent="0.2">
      <c r="A121" t="s">
        <v>138</v>
      </c>
      <c r="B121">
        <v>8</v>
      </c>
      <c r="C121">
        <v>20</v>
      </c>
      <c r="D121" s="55" t="s">
        <v>146</v>
      </c>
      <c r="E121" s="55">
        <v>637333</v>
      </c>
      <c r="F121">
        <v>10</v>
      </c>
      <c r="G121">
        <v>375000</v>
      </c>
      <c r="H121">
        <v>3000</v>
      </c>
      <c r="I121">
        <v>6907</v>
      </c>
      <c r="J121">
        <v>4</v>
      </c>
      <c r="K121">
        <v>368730</v>
      </c>
      <c r="L121">
        <v>358700</v>
      </c>
      <c r="M121">
        <v>23476</v>
      </c>
      <c r="N121">
        <v>88458</v>
      </c>
      <c r="O121">
        <v>33245</v>
      </c>
    </row>
    <row r="122" spans="1:16" hidden="1" x14ac:dyDescent="0.2">
      <c r="A122" t="s">
        <v>138</v>
      </c>
      <c r="B122">
        <v>16</v>
      </c>
      <c r="C122">
        <v>20</v>
      </c>
      <c r="D122" s="55" t="s">
        <v>142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0</v>
      </c>
    </row>
    <row r="123" spans="1:16" hidden="1" x14ac:dyDescent="0.2">
      <c r="A123" t="s">
        <v>138</v>
      </c>
      <c r="B123">
        <v>16</v>
      </c>
      <c r="C123">
        <v>20</v>
      </c>
      <c r="D123" s="55" t="s">
        <v>143</v>
      </c>
      <c r="E123" s="55">
        <v>97214514</v>
      </c>
      <c r="F123">
        <v>10</v>
      </c>
      <c r="G123">
        <v>375000</v>
      </c>
      <c r="H123">
        <v>3000</v>
      </c>
      <c r="I123">
        <v>8982.99</v>
      </c>
      <c r="J123">
        <v>4</v>
      </c>
      <c r="K123">
        <v>356796.5</v>
      </c>
      <c r="L123">
        <v>319317.65000000002</v>
      </c>
      <c r="M123">
        <v>17342.82</v>
      </c>
      <c r="N123">
        <v>132817.76</v>
      </c>
      <c r="O123">
        <v>24443.33</v>
      </c>
    </row>
    <row r="124" spans="1:16" hidden="1" x14ac:dyDescent="0.2">
      <c r="A124" t="s">
        <v>138</v>
      </c>
      <c r="B124">
        <v>16</v>
      </c>
      <c r="C124">
        <v>20</v>
      </c>
      <c r="D124" s="55" t="s">
        <v>144</v>
      </c>
      <c r="E124" s="55">
        <v>128048045674</v>
      </c>
      <c r="F124">
        <v>0</v>
      </c>
      <c r="G124">
        <v>0</v>
      </c>
      <c r="H124">
        <v>0</v>
      </c>
      <c r="I124" s="55">
        <v>313497877331</v>
      </c>
      <c r="J124">
        <v>0</v>
      </c>
      <c r="K124" s="55">
        <v>597281410504</v>
      </c>
      <c r="L124" s="55">
        <v>131769491007</v>
      </c>
      <c r="M124" s="55">
        <v>295531062607</v>
      </c>
      <c r="N124" s="55">
        <v>179153257731</v>
      </c>
      <c r="O124" s="55">
        <v>304040556856</v>
      </c>
    </row>
    <row r="125" spans="1:16" hidden="1" x14ac:dyDescent="0.2">
      <c r="A125" t="s">
        <v>138</v>
      </c>
      <c r="B125">
        <v>16</v>
      </c>
      <c r="C125">
        <v>20</v>
      </c>
      <c r="D125" s="55" t="s">
        <v>145</v>
      </c>
      <c r="E125" s="55">
        <v>691647</v>
      </c>
      <c r="F125">
        <v>10</v>
      </c>
      <c r="G125">
        <v>375000</v>
      </c>
      <c r="H125">
        <v>3000</v>
      </c>
      <c r="I125">
        <v>8556</v>
      </c>
      <c r="J125">
        <v>4</v>
      </c>
      <c r="K125">
        <v>334120</v>
      </c>
      <c r="L125">
        <v>281660</v>
      </c>
      <c r="M125">
        <v>12237</v>
      </c>
      <c r="N125">
        <v>92716</v>
      </c>
      <c r="O125">
        <v>18515</v>
      </c>
    </row>
    <row r="126" spans="1:16" hidden="1" x14ac:dyDescent="0.2">
      <c r="A126" t="s">
        <v>138</v>
      </c>
      <c r="B126">
        <v>16</v>
      </c>
      <c r="C126">
        <v>20</v>
      </c>
      <c r="D126" s="55">
        <v>0.25</v>
      </c>
      <c r="E126" s="55">
        <v>89149</v>
      </c>
      <c r="F126">
        <v>10</v>
      </c>
      <c r="G126">
        <v>375000</v>
      </c>
      <c r="H126">
        <v>3000</v>
      </c>
      <c r="I126">
        <v>8786.75</v>
      </c>
      <c r="J126">
        <v>4</v>
      </c>
      <c r="K126">
        <v>355973.75</v>
      </c>
      <c r="L126">
        <v>310722.5</v>
      </c>
      <c r="M126">
        <v>15388.25</v>
      </c>
      <c r="N126">
        <v>121504.25</v>
      </c>
      <c r="O126">
        <v>22218.5</v>
      </c>
    </row>
    <row r="127" spans="1:16" hidden="1" x14ac:dyDescent="0.2">
      <c r="A127" t="s">
        <v>138</v>
      </c>
      <c r="B127">
        <v>16</v>
      </c>
      <c r="C127">
        <v>20</v>
      </c>
      <c r="D127" s="55">
        <v>0.5</v>
      </c>
      <c r="E127" s="55">
        <v>96489</v>
      </c>
      <c r="F127">
        <v>10</v>
      </c>
      <c r="G127">
        <v>375000</v>
      </c>
      <c r="H127">
        <v>3000</v>
      </c>
      <c r="I127">
        <v>8938</v>
      </c>
      <c r="J127">
        <v>4</v>
      </c>
      <c r="K127">
        <v>358342.5</v>
      </c>
      <c r="L127">
        <v>320322.5</v>
      </c>
      <c r="M127">
        <v>16449</v>
      </c>
      <c r="N127">
        <v>132995</v>
      </c>
      <c r="O127">
        <v>24104.5</v>
      </c>
    </row>
    <row r="128" spans="1:16" hidden="1" x14ac:dyDescent="0.2">
      <c r="A128" t="s">
        <v>138</v>
      </c>
      <c r="B128">
        <v>16</v>
      </c>
      <c r="C128">
        <v>20</v>
      </c>
      <c r="D128" s="55">
        <v>0.75</v>
      </c>
      <c r="E128" s="55">
        <v>1051953</v>
      </c>
      <c r="F128">
        <v>10</v>
      </c>
      <c r="G128">
        <v>375000</v>
      </c>
      <c r="H128">
        <v>3000</v>
      </c>
      <c r="I128">
        <v>9119</v>
      </c>
      <c r="J128">
        <v>4</v>
      </c>
      <c r="K128">
        <v>360145</v>
      </c>
      <c r="L128">
        <v>328498.75</v>
      </c>
      <c r="M128">
        <v>18970</v>
      </c>
      <c r="N128">
        <v>145137</v>
      </c>
      <c r="O128">
        <v>26312.25</v>
      </c>
    </row>
    <row r="129" spans="1:15" hidden="1" x14ac:dyDescent="0.2">
      <c r="A129" t="s">
        <v>138</v>
      </c>
      <c r="B129">
        <v>16</v>
      </c>
      <c r="C129">
        <v>20</v>
      </c>
      <c r="D129" s="55" t="s">
        <v>146</v>
      </c>
      <c r="E129" s="55">
        <v>12696</v>
      </c>
      <c r="F129">
        <v>10</v>
      </c>
      <c r="G129">
        <v>375000</v>
      </c>
      <c r="H129">
        <v>3000</v>
      </c>
      <c r="I129">
        <v>11164</v>
      </c>
      <c r="J129">
        <v>4</v>
      </c>
      <c r="K129">
        <v>363640</v>
      </c>
      <c r="L129">
        <v>343530</v>
      </c>
      <c r="M129">
        <v>27027</v>
      </c>
      <c r="N129">
        <v>176229</v>
      </c>
      <c r="O129">
        <v>33245</v>
      </c>
    </row>
    <row r="130" spans="1:15" x14ac:dyDescent="0.2">
      <c r="D130" s="55"/>
    </row>
    <row r="131" spans="1:15" x14ac:dyDescent="0.2">
      <c r="D131" s="55"/>
    </row>
    <row r="132" spans="1:15" x14ac:dyDescent="0.2">
      <c r="D132" s="55"/>
    </row>
    <row r="133" spans="1:15" x14ac:dyDescent="0.2">
      <c r="D133" s="55"/>
    </row>
    <row r="134" spans="1:15" x14ac:dyDescent="0.2">
      <c r="D134" s="55"/>
    </row>
    <row r="135" spans="1:15" x14ac:dyDescent="0.2">
      <c r="D135" s="55"/>
    </row>
    <row r="136" spans="1:15" x14ac:dyDescent="0.2">
      <c r="D136" s="55"/>
    </row>
    <row r="137" spans="1:15" x14ac:dyDescent="0.2">
      <c r="D137" s="55"/>
    </row>
    <row r="138" spans="1:15" x14ac:dyDescent="0.2">
      <c r="D138" s="55"/>
    </row>
    <row r="139" spans="1:15" x14ac:dyDescent="0.2">
      <c r="D139" s="55"/>
    </row>
    <row r="140" spans="1:15" x14ac:dyDescent="0.2">
      <c r="D140" s="55"/>
    </row>
    <row r="141" spans="1:15" x14ac:dyDescent="0.2">
      <c r="D141" s="55"/>
    </row>
    <row r="142" spans="1:15" x14ac:dyDescent="0.2">
      <c r="D142" s="55"/>
    </row>
    <row r="143" spans="1:15" x14ac:dyDescent="0.2">
      <c r="D143" s="55"/>
    </row>
    <row r="144" spans="1:15" x14ac:dyDescent="0.2">
      <c r="D144" s="55"/>
    </row>
    <row r="145" spans="4:4" x14ac:dyDescent="0.2">
      <c r="D145" s="55"/>
    </row>
    <row r="146" spans="4:4" x14ac:dyDescent="0.2">
      <c r="D146" s="55"/>
    </row>
    <row r="147" spans="4:4" x14ac:dyDescent="0.2">
      <c r="D147" s="55"/>
    </row>
    <row r="148" spans="4:4" x14ac:dyDescent="0.2">
      <c r="D148" s="55"/>
    </row>
    <row r="149" spans="4:4" x14ac:dyDescent="0.2">
      <c r="D149" s="55"/>
    </row>
    <row r="150" spans="4:4" x14ac:dyDescent="0.2">
      <c r="D150" s="55"/>
    </row>
    <row r="151" spans="4:4" x14ac:dyDescent="0.2">
      <c r="D151" s="55"/>
    </row>
    <row r="152" spans="4:4" x14ac:dyDescent="0.2">
      <c r="D152" s="55"/>
    </row>
    <row r="153" spans="4:4" x14ac:dyDescent="0.2">
      <c r="D153" s="55"/>
    </row>
    <row r="154" spans="4:4" x14ac:dyDescent="0.2">
      <c r="D154" s="55"/>
    </row>
    <row r="155" spans="4:4" x14ac:dyDescent="0.2">
      <c r="D155" s="55"/>
    </row>
    <row r="156" spans="4:4" x14ac:dyDescent="0.2">
      <c r="D156" s="55"/>
    </row>
    <row r="157" spans="4:4" x14ac:dyDescent="0.2">
      <c r="D157" s="55"/>
    </row>
    <row r="158" spans="4:4" x14ac:dyDescent="0.2">
      <c r="D158" s="55"/>
    </row>
    <row r="159" spans="4:4" x14ac:dyDescent="0.2">
      <c r="D159" s="55"/>
    </row>
    <row r="160" spans="4:4" x14ac:dyDescent="0.2">
      <c r="D160" s="55"/>
    </row>
    <row r="161" spans="4:4" x14ac:dyDescent="0.2">
      <c r="D161" s="55"/>
    </row>
    <row r="162" spans="4:4" x14ac:dyDescent="0.2">
      <c r="D162" s="55"/>
    </row>
    <row r="163" spans="4:4" x14ac:dyDescent="0.2">
      <c r="D163" s="55"/>
    </row>
    <row r="164" spans="4:4" x14ac:dyDescent="0.2">
      <c r="D164" s="55"/>
    </row>
    <row r="165" spans="4:4" x14ac:dyDescent="0.2">
      <c r="D165" s="55"/>
    </row>
    <row r="166" spans="4:4" x14ac:dyDescent="0.2">
      <c r="D166" s="55"/>
    </row>
    <row r="167" spans="4:4" x14ac:dyDescent="0.2">
      <c r="D167" s="55"/>
    </row>
    <row r="168" spans="4:4" x14ac:dyDescent="0.2">
      <c r="D168" s="55"/>
    </row>
    <row r="169" spans="4:4" x14ac:dyDescent="0.2">
      <c r="D169" s="55"/>
    </row>
    <row r="170" spans="4:4" x14ac:dyDescent="0.2">
      <c r="D170" s="55"/>
    </row>
    <row r="171" spans="4:4" x14ac:dyDescent="0.2">
      <c r="D171" s="55"/>
    </row>
    <row r="172" spans="4:4" x14ac:dyDescent="0.2">
      <c r="D172" s="55"/>
    </row>
    <row r="173" spans="4:4" x14ac:dyDescent="0.2">
      <c r="D173" s="55"/>
    </row>
    <row r="174" spans="4:4" x14ac:dyDescent="0.2">
      <c r="D174" s="55"/>
    </row>
    <row r="175" spans="4:4" x14ac:dyDescent="0.2">
      <c r="D175" s="55"/>
    </row>
    <row r="176" spans="4:4" x14ac:dyDescent="0.2">
      <c r="D176" s="55"/>
    </row>
    <row r="177" spans="4:4" x14ac:dyDescent="0.2">
      <c r="D177" s="55"/>
    </row>
    <row r="178" spans="4:4" x14ac:dyDescent="0.2">
      <c r="D178" s="55"/>
    </row>
    <row r="179" spans="4:4" x14ac:dyDescent="0.2">
      <c r="D179" s="55"/>
    </row>
    <row r="180" spans="4:4" x14ac:dyDescent="0.2">
      <c r="D180" s="55"/>
    </row>
    <row r="181" spans="4:4" x14ac:dyDescent="0.2">
      <c r="D181" s="55"/>
    </row>
    <row r="182" spans="4:4" x14ac:dyDescent="0.2">
      <c r="D182" s="55"/>
    </row>
    <row r="183" spans="4:4" x14ac:dyDescent="0.2">
      <c r="D183" s="55"/>
    </row>
    <row r="184" spans="4:4" x14ac:dyDescent="0.2">
      <c r="D184" s="55"/>
    </row>
    <row r="185" spans="4:4" x14ac:dyDescent="0.2">
      <c r="D185" s="55"/>
    </row>
    <row r="186" spans="4:4" x14ac:dyDescent="0.2">
      <c r="D186" s="55"/>
    </row>
    <row r="187" spans="4:4" x14ac:dyDescent="0.2">
      <c r="D187" s="55"/>
    </row>
    <row r="188" spans="4:4" x14ac:dyDescent="0.2">
      <c r="D188" s="55"/>
    </row>
    <row r="189" spans="4:4" x14ac:dyDescent="0.2">
      <c r="D189" s="55"/>
    </row>
    <row r="190" spans="4:4" x14ac:dyDescent="0.2">
      <c r="D190" s="55"/>
    </row>
    <row r="191" spans="4:4" x14ac:dyDescent="0.2">
      <c r="D191" s="55"/>
    </row>
    <row r="192" spans="4:4" x14ac:dyDescent="0.2">
      <c r="D192" s="55"/>
    </row>
    <row r="193" spans="4:4" x14ac:dyDescent="0.2">
      <c r="D193" s="55"/>
    </row>
    <row r="194" spans="4:4" x14ac:dyDescent="0.2">
      <c r="D194" s="55"/>
    </row>
    <row r="195" spans="4:4" x14ac:dyDescent="0.2">
      <c r="D195" s="55"/>
    </row>
    <row r="196" spans="4:4" x14ac:dyDescent="0.2">
      <c r="D196" s="55"/>
    </row>
    <row r="197" spans="4:4" x14ac:dyDescent="0.2">
      <c r="D197" s="55"/>
    </row>
    <row r="198" spans="4:4" x14ac:dyDescent="0.2">
      <c r="D198" s="55"/>
    </row>
    <row r="199" spans="4:4" x14ac:dyDescent="0.2">
      <c r="D199" s="55"/>
    </row>
    <row r="200" spans="4:4" x14ac:dyDescent="0.2">
      <c r="D200" s="55"/>
    </row>
    <row r="201" spans="4:4" x14ac:dyDescent="0.2">
      <c r="D201" s="55"/>
    </row>
    <row r="202" spans="4:4" x14ac:dyDescent="0.2">
      <c r="D202" s="55"/>
    </row>
    <row r="203" spans="4:4" x14ac:dyDescent="0.2">
      <c r="D203" s="55"/>
    </row>
    <row r="204" spans="4:4" x14ac:dyDescent="0.2">
      <c r="D204" s="55"/>
    </row>
    <row r="205" spans="4:4" x14ac:dyDescent="0.2">
      <c r="D205" s="55"/>
    </row>
    <row r="206" spans="4:4" x14ac:dyDescent="0.2">
      <c r="D206" s="55"/>
    </row>
    <row r="207" spans="4:4" x14ac:dyDescent="0.2">
      <c r="D207" s="55"/>
    </row>
    <row r="208" spans="4:4" x14ac:dyDescent="0.2">
      <c r="D208" s="55"/>
    </row>
    <row r="209" spans="4:4" x14ac:dyDescent="0.2">
      <c r="D209" s="55"/>
    </row>
    <row r="210" spans="4:4" x14ac:dyDescent="0.2">
      <c r="D210" s="55"/>
    </row>
    <row r="211" spans="4:4" x14ac:dyDescent="0.2">
      <c r="D211" s="55"/>
    </row>
    <row r="212" spans="4:4" x14ac:dyDescent="0.2">
      <c r="D212" s="55"/>
    </row>
    <row r="213" spans="4:4" x14ac:dyDescent="0.2">
      <c r="D213" s="55"/>
    </row>
    <row r="214" spans="4:4" x14ac:dyDescent="0.2">
      <c r="D214" s="55"/>
    </row>
    <row r="215" spans="4:4" x14ac:dyDescent="0.2">
      <c r="D215" s="55"/>
    </row>
    <row r="216" spans="4:4" x14ac:dyDescent="0.2">
      <c r="D216" s="55"/>
    </row>
    <row r="217" spans="4:4" x14ac:dyDescent="0.2">
      <c r="D217" s="55"/>
    </row>
    <row r="218" spans="4:4" x14ac:dyDescent="0.2">
      <c r="D218" s="55"/>
    </row>
    <row r="219" spans="4:4" x14ac:dyDescent="0.2">
      <c r="D219" s="55"/>
    </row>
    <row r="220" spans="4:4" x14ac:dyDescent="0.2">
      <c r="D220" s="55"/>
    </row>
    <row r="221" spans="4:4" x14ac:dyDescent="0.2">
      <c r="D221" s="55"/>
    </row>
    <row r="222" spans="4:4" x14ac:dyDescent="0.2">
      <c r="D222" s="55"/>
    </row>
    <row r="223" spans="4:4" x14ac:dyDescent="0.2">
      <c r="D223" s="55"/>
    </row>
    <row r="224" spans="4:4" x14ac:dyDescent="0.2">
      <c r="D224" s="55"/>
    </row>
    <row r="225" spans="4:4" x14ac:dyDescent="0.2">
      <c r="D225" s="55"/>
    </row>
    <row r="226" spans="4:4" x14ac:dyDescent="0.2">
      <c r="D226" s="55"/>
    </row>
    <row r="227" spans="4:4" x14ac:dyDescent="0.2">
      <c r="D227" s="55"/>
    </row>
    <row r="228" spans="4:4" x14ac:dyDescent="0.2">
      <c r="D228" s="55"/>
    </row>
    <row r="229" spans="4:4" x14ac:dyDescent="0.2">
      <c r="D229" s="55"/>
    </row>
    <row r="230" spans="4:4" x14ac:dyDescent="0.2">
      <c r="D230" s="55"/>
    </row>
    <row r="231" spans="4:4" x14ac:dyDescent="0.2">
      <c r="D231" s="55"/>
    </row>
    <row r="232" spans="4:4" x14ac:dyDescent="0.2">
      <c r="D232" s="55"/>
    </row>
    <row r="233" spans="4:4" x14ac:dyDescent="0.2">
      <c r="D233" s="55"/>
    </row>
    <row r="234" spans="4:4" x14ac:dyDescent="0.2">
      <c r="D234" s="55"/>
    </row>
    <row r="235" spans="4:4" x14ac:dyDescent="0.2">
      <c r="D235" s="55"/>
    </row>
    <row r="236" spans="4:4" x14ac:dyDescent="0.2">
      <c r="D236" s="55"/>
    </row>
    <row r="237" spans="4:4" x14ac:dyDescent="0.2">
      <c r="D237" s="55"/>
    </row>
    <row r="238" spans="4:4" x14ac:dyDescent="0.2">
      <c r="D238" s="55"/>
    </row>
    <row r="239" spans="4:4" x14ac:dyDescent="0.2">
      <c r="D239" s="55"/>
    </row>
    <row r="240" spans="4:4" x14ac:dyDescent="0.2">
      <c r="D240" s="55"/>
    </row>
    <row r="241" spans="4:4" x14ac:dyDescent="0.2">
      <c r="D241" s="55"/>
    </row>
    <row r="242" spans="4:4" x14ac:dyDescent="0.2">
      <c r="D242" s="55"/>
    </row>
    <row r="243" spans="4:4" x14ac:dyDescent="0.2">
      <c r="D243" s="55"/>
    </row>
    <row r="244" spans="4:4" x14ac:dyDescent="0.2">
      <c r="D244" s="55"/>
    </row>
    <row r="245" spans="4:4" x14ac:dyDescent="0.2">
      <c r="D245" s="55"/>
    </row>
    <row r="246" spans="4:4" x14ac:dyDescent="0.2">
      <c r="D246" s="55"/>
    </row>
    <row r="247" spans="4:4" x14ac:dyDescent="0.2">
      <c r="D247" s="55"/>
    </row>
    <row r="248" spans="4:4" x14ac:dyDescent="0.2">
      <c r="D248" s="55"/>
    </row>
    <row r="249" spans="4:4" x14ac:dyDescent="0.2">
      <c r="D249" s="55"/>
    </row>
    <row r="250" spans="4:4" x14ac:dyDescent="0.2">
      <c r="D250" s="55"/>
    </row>
    <row r="251" spans="4:4" x14ac:dyDescent="0.2">
      <c r="D251" s="55"/>
    </row>
    <row r="252" spans="4:4" x14ac:dyDescent="0.2">
      <c r="D252" s="55"/>
    </row>
    <row r="253" spans="4:4" x14ac:dyDescent="0.2">
      <c r="D253" s="55"/>
    </row>
    <row r="254" spans="4:4" x14ac:dyDescent="0.2">
      <c r="D254" s="55"/>
    </row>
    <row r="255" spans="4:4" x14ac:dyDescent="0.2">
      <c r="D255" s="55"/>
    </row>
    <row r="256" spans="4:4" x14ac:dyDescent="0.2">
      <c r="D256" s="55"/>
    </row>
    <row r="257" spans="4:4" x14ac:dyDescent="0.2">
      <c r="D257" s="55"/>
    </row>
    <row r="258" spans="4:4" x14ac:dyDescent="0.2">
      <c r="D258" s="55"/>
    </row>
    <row r="259" spans="4:4" x14ac:dyDescent="0.2">
      <c r="D259" s="55"/>
    </row>
    <row r="260" spans="4:4" x14ac:dyDescent="0.2">
      <c r="D260" s="55"/>
    </row>
    <row r="261" spans="4:4" x14ac:dyDescent="0.2">
      <c r="D261" s="55"/>
    </row>
    <row r="262" spans="4:4" x14ac:dyDescent="0.2">
      <c r="D262" s="55"/>
    </row>
    <row r="263" spans="4:4" x14ac:dyDescent="0.2">
      <c r="D263" s="55"/>
    </row>
    <row r="264" spans="4:4" x14ac:dyDescent="0.2">
      <c r="D264" s="55"/>
    </row>
    <row r="265" spans="4:4" x14ac:dyDescent="0.2">
      <c r="D265" s="55"/>
    </row>
    <row r="266" spans="4:4" x14ac:dyDescent="0.2">
      <c r="D266" s="55"/>
    </row>
    <row r="267" spans="4:4" x14ac:dyDescent="0.2">
      <c r="D267" s="55"/>
    </row>
    <row r="268" spans="4:4" x14ac:dyDescent="0.2">
      <c r="D268" s="55"/>
    </row>
    <row r="269" spans="4:4" x14ac:dyDescent="0.2">
      <c r="D269" s="55"/>
    </row>
    <row r="270" spans="4:4" x14ac:dyDescent="0.2">
      <c r="D270" s="55"/>
    </row>
    <row r="271" spans="4:4" x14ac:dyDescent="0.2">
      <c r="D271" s="55"/>
    </row>
    <row r="272" spans="4:4" x14ac:dyDescent="0.2">
      <c r="D272" s="55"/>
    </row>
    <row r="273" spans="4:4" x14ac:dyDescent="0.2">
      <c r="D273" s="55"/>
    </row>
    <row r="274" spans="4:4" x14ac:dyDescent="0.2">
      <c r="D274" s="55"/>
    </row>
    <row r="275" spans="4:4" x14ac:dyDescent="0.2">
      <c r="D275" s="55"/>
    </row>
    <row r="276" spans="4:4" x14ac:dyDescent="0.2">
      <c r="D276" s="55"/>
    </row>
    <row r="277" spans="4:4" x14ac:dyDescent="0.2">
      <c r="D277" s="55"/>
    </row>
    <row r="278" spans="4:4" x14ac:dyDescent="0.2">
      <c r="D278" s="55"/>
    </row>
    <row r="279" spans="4:4" x14ac:dyDescent="0.2">
      <c r="D279" s="55"/>
    </row>
    <row r="280" spans="4:4" x14ac:dyDescent="0.2">
      <c r="D280" s="55"/>
    </row>
    <row r="281" spans="4:4" x14ac:dyDescent="0.2">
      <c r="D281" s="55"/>
    </row>
    <row r="282" spans="4:4" x14ac:dyDescent="0.2">
      <c r="D282" s="55"/>
    </row>
    <row r="283" spans="4:4" x14ac:dyDescent="0.2">
      <c r="D283" s="55"/>
    </row>
    <row r="284" spans="4:4" x14ac:dyDescent="0.2">
      <c r="D284" s="55"/>
    </row>
    <row r="285" spans="4:4" x14ac:dyDescent="0.2">
      <c r="D285" s="55"/>
    </row>
    <row r="286" spans="4:4" x14ac:dyDescent="0.2">
      <c r="D286" s="55"/>
    </row>
    <row r="287" spans="4:4" x14ac:dyDescent="0.2">
      <c r="D287" s="55"/>
    </row>
    <row r="288" spans="4:4" x14ac:dyDescent="0.2">
      <c r="D288" s="55"/>
    </row>
    <row r="289" spans="4:4" x14ac:dyDescent="0.2">
      <c r="D289" s="55"/>
    </row>
    <row r="290" spans="4:4" x14ac:dyDescent="0.2">
      <c r="D290" s="55"/>
    </row>
    <row r="291" spans="4:4" x14ac:dyDescent="0.2">
      <c r="D291" s="55"/>
    </row>
    <row r="292" spans="4:4" x14ac:dyDescent="0.2">
      <c r="D292" s="55"/>
    </row>
    <row r="293" spans="4:4" x14ac:dyDescent="0.2">
      <c r="D293" s="55"/>
    </row>
    <row r="294" spans="4:4" x14ac:dyDescent="0.2">
      <c r="D294" s="55"/>
    </row>
    <row r="295" spans="4:4" x14ac:dyDescent="0.2">
      <c r="D295" s="55"/>
    </row>
    <row r="296" spans="4:4" x14ac:dyDescent="0.2">
      <c r="D296" s="55"/>
    </row>
    <row r="297" spans="4:4" x14ac:dyDescent="0.2">
      <c r="D297" s="55"/>
    </row>
    <row r="298" spans="4:4" x14ac:dyDescent="0.2">
      <c r="D298" s="55"/>
    </row>
    <row r="299" spans="4:4" x14ac:dyDescent="0.2">
      <c r="D299" s="55"/>
    </row>
    <row r="300" spans="4:4" x14ac:dyDescent="0.2">
      <c r="D300" s="55"/>
    </row>
    <row r="301" spans="4:4" x14ac:dyDescent="0.2">
      <c r="D301" s="55"/>
    </row>
    <row r="302" spans="4:4" x14ac:dyDescent="0.2">
      <c r="D302" s="55"/>
    </row>
    <row r="303" spans="4:4" x14ac:dyDescent="0.2">
      <c r="D303" s="55"/>
    </row>
    <row r="304" spans="4:4" x14ac:dyDescent="0.2">
      <c r="D304" s="55"/>
    </row>
    <row r="305" spans="4:4" x14ac:dyDescent="0.2">
      <c r="D305" s="55"/>
    </row>
    <row r="306" spans="4:4" x14ac:dyDescent="0.2">
      <c r="D306" s="55"/>
    </row>
    <row r="307" spans="4:4" x14ac:dyDescent="0.2">
      <c r="D307" s="55"/>
    </row>
    <row r="308" spans="4:4" x14ac:dyDescent="0.2">
      <c r="D308" s="55"/>
    </row>
    <row r="309" spans="4:4" x14ac:dyDescent="0.2">
      <c r="D309" s="55"/>
    </row>
    <row r="310" spans="4:4" x14ac:dyDescent="0.2">
      <c r="D310" s="55"/>
    </row>
    <row r="311" spans="4:4" x14ac:dyDescent="0.2">
      <c r="D311" s="55"/>
    </row>
    <row r="312" spans="4:4" x14ac:dyDescent="0.2">
      <c r="D312" s="55"/>
    </row>
    <row r="313" spans="4:4" x14ac:dyDescent="0.2">
      <c r="D313" s="55"/>
    </row>
    <row r="314" spans="4:4" x14ac:dyDescent="0.2">
      <c r="D314" s="55"/>
    </row>
    <row r="315" spans="4:4" x14ac:dyDescent="0.2">
      <c r="D315" s="55"/>
    </row>
    <row r="316" spans="4:4" x14ac:dyDescent="0.2">
      <c r="D316" s="55"/>
    </row>
    <row r="317" spans="4:4" x14ac:dyDescent="0.2">
      <c r="D317" s="55"/>
    </row>
    <row r="318" spans="4:4" x14ac:dyDescent="0.2">
      <c r="D318" s="55"/>
    </row>
    <row r="319" spans="4:4" x14ac:dyDescent="0.2">
      <c r="D319" s="55"/>
    </row>
    <row r="320" spans="4:4" x14ac:dyDescent="0.2">
      <c r="D320" s="55"/>
    </row>
    <row r="321" spans="4:4" x14ac:dyDescent="0.2">
      <c r="D321" s="55"/>
    </row>
    <row r="322" spans="4:4" x14ac:dyDescent="0.2">
      <c r="D322" s="55"/>
    </row>
    <row r="323" spans="4:4" x14ac:dyDescent="0.2">
      <c r="D323" s="55"/>
    </row>
    <row r="324" spans="4:4" x14ac:dyDescent="0.2">
      <c r="D324" s="55"/>
    </row>
    <row r="325" spans="4:4" x14ac:dyDescent="0.2">
      <c r="D325" s="55"/>
    </row>
    <row r="326" spans="4:4" x14ac:dyDescent="0.2">
      <c r="D326" s="55"/>
    </row>
    <row r="327" spans="4:4" x14ac:dyDescent="0.2">
      <c r="D327" s="55"/>
    </row>
    <row r="328" spans="4:4" x14ac:dyDescent="0.2">
      <c r="D328" s="55"/>
    </row>
    <row r="329" spans="4:4" x14ac:dyDescent="0.2">
      <c r="D329" s="55"/>
    </row>
    <row r="330" spans="4:4" x14ac:dyDescent="0.2">
      <c r="D330" s="55"/>
    </row>
    <row r="331" spans="4:4" x14ac:dyDescent="0.2">
      <c r="D331" s="55"/>
    </row>
    <row r="332" spans="4:4" x14ac:dyDescent="0.2">
      <c r="D332" s="55"/>
    </row>
    <row r="333" spans="4:4" x14ac:dyDescent="0.2">
      <c r="D333" s="55"/>
    </row>
    <row r="334" spans="4:4" x14ac:dyDescent="0.2">
      <c r="D334" s="55"/>
    </row>
    <row r="335" spans="4:4" x14ac:dyDescent="0.2">
      <c r="D335" s="55"/>
    </row>
    <row r="336" spans="4:4" x14ac:dyDescent="0.2">
      <c r="D336" s="55"/>
    </row>
    <row r="337" spans="4:4" x14ac:dyDescent="0.2">
      <c r="D337" s="55"/>
    </row>
    <row r="338" spans="4:4" x14ac:dyDescent="0.2">
      <c r="D338" s="55"/>
    </row>
    <row r="339" spans="4:4" x14ac:dyDescent="0.2">
      <c r="D339" s="55"/>
    </row>
    <row r="340" spans="4:4" x14ac:dyDescent="0.2">
      <c r="D340" s="55"/>
    </row>
    <row r="341" spans="4:4" x14ac:dyDescent="0.2">
      <c r="D341" s="55"/>
    </row>
    <row r="342" spans="4:4" x14ac:dyDescent="0.2">
      <c r="D342" s="55"/>
    </row>
    <row r="343" spans="4:4" x14ac:dyDescent="0.2">
      <c r="D343" s="55"/>
    </row>
    <row r="344" spans="4:4" x14ac:dyDescent="0.2">
      <c r="D344" s="55"/>
    </row>
    <row r="345" spans="4:4" x14ac:dyDescent="0.2">
      <c r="D345" s="55"/>
    </row>
    <row r="346" spans="4:4" x14ac:dyDescent="0.2">
      <c r="D346" s="55"/>
    </row>
    <row r="347" spans="4:4" x14ac:dyDescent="0.2">
      <c r="D347" s="55"/>
    </row>
    <row r="348" spans="4:4" x14ac:dyDescent="0.2">
      <c r="D348" s="55"/>
    </row>
    <row r="349" spans="4:4" x14ac:dyDescent="0.2">
      <c r="D349" s="55"/>
    </row>
    <row r="350" spans="4:4" x14ac:dyDescent="0.2">
      <c r="D350" s="55"/>
    </row>
    <row r="351" spans="4:4" x14ac:dyDescent="0.2">
      <c r="D351" s="55"/>
    </row>
    <row r="352" spans="4:4" x14ac:dyDescent="0.2">
      <c r="D352" s="55"/>
    </row>
    <row r="353" spans="4:4" x14ac:dyDescent="0.2">
      <c r="D353" s="55"/>
    </row>
    <row r="354" spans="4:4" x14ac:dyDescent="0.2">
      <c r="D354" s="55"/>
    </row>
    <row r="355" spans="4:4" x14ac:dyDescent="0.2">
      <c r="D355" s="55"/>
    </row>
    <row r="356" spans="4:4" x14ac:dyDescent="0.2">
      <c r="D356" s="55"/>
    </row>
    <row r="357" spans="4:4" x14ac:dyDescent="0.2">
      <c r="D357" s="55"/>
    </row>
    <row r="358" spans="4:4" x14ac:dyDescent="0.2">
      <c r="D358" s="55"/>
    </row>
    <row r="359" spans="4:4" x14ac:dyDescent="0.2">
      <c r="D359" s="55"/>
    </row>
    <row r="360" spans="4:4" x14ac:dyDescent="0.2">
      <c r="D360" s="55"/>
    </row>
    <row r="361" spans="4:4" x14ac:dyDescent="0.2">
      <c r="D361" s="55"/>
    </row>
    <row r="362" spans="4:4" x14ac:dyDescent="0.2">
      <c r="D362" s="55"/>
    </row>
    <row r="363" spans="4:4" x14ac:dyDescent="0.2">
      <c r="D363" s="55"/>
    </row>
    <row r="364" spans="4:4" x14ac:dyDescent="0.2">
      <c r="D364" s="55"/>
    </row>
    <row r="365" spans="4:4" x14ac:dyDescent="0.2">
      <c r="D365" s="55"/>
    </row>
    <row r="366" spans="4:4" x14ac:dyDescent="0.2">
      <c r="D366" s="55"/>
    </row>
    <row r="367" spans="4:4" x14ac:dyDescent="0.2">
      <c r="D367" s="55"/>
    </row>
    <row r="368" spans="4:4" x14ac:dyDescent="0.2">
      <c r="D368" s="55"/>
    </row>
    <row r="369" spans="4:4" x14ac:dyDescent="0.2">
      <c r="D369" s="55"/>
    </row>
    <row r="370" spans="4:4" x14ac:dyDescent="0.2">
      <c r="D370" s="55"/>
    </row>
    <row r="371" spans="4:4" x14ac:dyDescent="0.2">
      <c r="D371" s="55"/>
    </row>
    <row r="372" spans="4:4" x14ac:dyDescent="0.2">
      <c r="D372" s="55"/>
    </row>
    <row r="373" spans="4:4" x14ac:dyDescent="0.2">
      <c r="D373" s="55"/>
    </row>
    <row r="374" spans="4:4" x14ac:dyDescent="0.2">
      <c r="D374" s="55"/>
    </row>
    <row r="375" spans="4:4" x14ac:dyDescent="0.2">
      <c r="D375" s="55"/>
    </row>
    <row r="376" spans="4:4" x14ac:dyDescent="0.2">
      <c r="D376" s="55"/>
    </row>
    <row r="377" spans="4:4" x14ac:dyDescent="0.2">
      <c r="D377" s="55"/>
    </row>
    <row r="378" spans="4:4" x14ac:dyDescent="0.2">
      <c r="D378" s="55"/>
    </row>
    <row r="379" spans="4:4" x14ac:dyDescent="0.2">
      <c r="D379" s="55"/>
    </row>
    <row r="380" spans="4:4" x14ac:dyDescent="0.2">
      <c r="D380" s="55"/>
    </row>
    <row r="381" spans="4:4" x14ac:dyDescent="0.2">
      <c r="D381" s="55"/>
    </row>
    <row r="382" spans="4:4" x14ac:dyDescent="0.2">
      <c r="D382" s="55"/>
    </row>
    <row r="383" spans="4:4" x14ac:dyDescent="0.2">
      <c r="D383" s="55"/>
    </row>
    <row r="384" spans="4:4" x14ac:dyDescent="0.2">
      <c r="D384" s="55"/>
    </row>
    <row r="385" spans="4:4" x14ac:dyDescent="0.2">
      <c r="D385" s="55"/>
    </row>
    <row r="386" spans="4:4" x14ac:dyDescent="0.2">
      <c r="D386" s="55"/>
    </row>
    <row r="387" spans="4:4" x14ac:dyDescent="0.2">
      <c r="D387" s="55"/>
    </row>
    <row r="388" spans="4:4" x14ac:dyDescent="0.2">
      <c r="D388" s="55"/>
    </row>
    <row r="389" spans="4:4" x14ac:dyDescent="0.2">
      <c r="D389" s="55"/>
    </row>
    <row r="390" spans="4:4" x14ac:dyDescent="0.2">
      <c r="D390" s="55"/>
    </row>
    <row r="391" spans="4:4" x14ac:dyDescent="0.2">
      <c r="D391" s="55"/>
    </row>
    <row r="392" spans="4:4" x14ac:dyDescent="0.2">
      <c r="D392" s="55"/>
    </row>
    <row r="393" spans="4:4" x14ac:dyDescent="0.2">
      <c r="D393" s="55"/>
    </row>
    <row r="394" spans="4:4" x14ac:dyDescent="0.2">
      <c r="D394" s="55"/>
    </row>
    <row r="395" spans="4:4" x14ac:dyDescent="0.2">
      <c r="D395" s="55"/>
    </row>
    <row r="396" spans="4:4" x14ac:dyDescent="0.2">
      <c r="D396" s="55"/>
    </row>
    <row r="397" spans="4:4" x14ac:dyDescent="0.2">
      <c r="D397" s="55"/>
    </row>
    <row r="398" spans="4:4" x14ac:dyDescent="0.2">
      <c r="D398" s="55"/>
    </row>
    <row r="399" spans="4:4" x14ac:dyDescent="0.2">
      <c r="D399" s="55"/>
    </row>
    <row r="400" spans="4:4" x14ac:dyDescent="0.2">
      <c r="D400" s="55"/>
    </row>
    <row r="401" spans="4:4" x14ac:dyDescent="0.2">
      <c r="D401" s="55"/>
    </row>
    <row r="402" spans="4:4" x14ac:dyDescent="0.2">
      <c r="D402" s="55"/>
    </row>
    <row r="403" spans="4:4" x14ac:dyDescent="0.2">
      <c r="D403" s="55"/>
    </row>
    <row r="404" spans="4:4" x14ac:dyDescent="0.2">
      <c r="D404" s="55"/>
    </row>
    <row r="405" spans="4:4" x14ac:dyDescent="0.2">
      <c r="D405" s="55"/>
    </row>
    <row r="406" spans="4:4" x14ac:dyDescent="0.2">
      <c r="D406" s="55"/>
    </row>
    <row r="407" spans="4:4" x14ac:dyDescent="0.2">
      <c r="D407" s="55"/>
    </row>
    <row r="408" spans="4:4" x14ac:dyDescent="0.2">
      <c r="D408" s="55"/>
    </row>
    <row r="409" spans="4:4" x14ac:dyDescent="0.2">
      <c r="D409" s="55"/>
    </row>
    <row r="410" spans="4:4" x14ac:dyDescent="0.2">
      <c r="D410" s="55"/>
    </row>
    <row r="411" spans="4:4" x14ac:dyDescent="0.2">
      <c r="D411" s="55"/>
    </row>
    <row r="412" spans="4:4" x14ac:dyDescent="0.2">
      <c r="D412" s="55"/>
    </row>
    <row r="413" spans="4:4" x14ac:dyDescent="0.2">
      <c r="D413" s="55"/>
    </row>
    <row r="414" spans="4:4" x14ac:dyDescent="0.2">
      <c r="D414" s="55"/>
    </row>
    <row r="415" spans="4:4" x14ac:dyDescent="0.2">
      <c r="D415" s="55"/>
    </row>
    <row r="416" spans="4:4" x14ac:dyDescent="0.2">
      <c r="D416" s="55"/>
    </row>
    <row r="417" spans="4:4" x14ac:dyDescent="0.2">
      <c r="D417" s="55"/>
    </row>
    <row r="418" spans="4:4" x14ac:dyDescent="0.2">
      <c r="D418" s="55"/>
    </row>
    <row r="419" spans="4:4" x14ac:dyDescent="0.2">
      <c r="D419" s="55"/>
    </row>
    <row r="420" spans="4:4" x14ac:dyDescent="0.2">
      <c r="D420" s="55"/>
    </row>
    <row r="421" spans="4:4" x14ac:dyDescent="0.2">
      <c r="D421" s="55"/>
    </row>
    <row r="422" spans="4:4" x14ac:dyDescent="0.2">
      <c r="D422" s="55"/>
    </row>
    <row r="423" spans="4:4" x14ac:dyDescent="0.2">
      <c r="D423" s="55"/>
    </row>
    <row r="424" spans="4:4" x14ac:dyDescent="0.2">
      <c r="D424" s="55"/>
    </row>
    <row r="425" spans="4:4" x14ac:dyDescent="0.2">
      <c r="D425" s="55"/>
    </row>
    <row r="426" spans="4:4" x14ac:dyDescent="0.2">
      <c r="D426" s="55"/>
    </row>
    <row r="427" spans="4:4" x14ac:dyDescent="0.2">
      <c r="D427" s="55"/>
    </row>
    <row r="428" spans="4:4" x14ac:dyDescent="0.2">
      <c r="D428" s="55"/>
    </row>
    <row r="429" spans="4:4" x14ac:dyDescent="0.2">
      <c r="D429" s="55"/>
    </row>
    <row r="430" spans="4:4" x14ac:dyDescent="0.2">
      <c r="D430" s="55"/>
    </row>
    <row r="431" spans="4:4" x14ac:dyDescent="0.2">
      <c r="D431" s="55"/>
    </row>
    <row r="432" spans="4:4" x14ac:dyDescent="0.2">
      <c r="D432" s="55"/>
    </row>
    <row r="433" spans="4:4" x14ac:dyDescent="0.2">
      <c r="D433" s="55"/>
    </row>
    <row r="434" spans="4:4" x14ac:dyDescent="0.2">
      <c r="D434" s="55"/>
    </row>
    <row r="435" spans="4:4" x14ac:dyDescent="0.2">
      <c r="D435" s="55"/>
    </row>
    <row r="436" spans="4:4" x14ac:dyDescent="0.2">
      <c r="D436" s="55"/>
    </row>
    <row r="437" spans="4:4" x14ac:dyDescent="0.2">
      <c r="D437" s="55"/>
    </row>
    <row r="438" spans="4:4" x14ac:dyDescent="0.2">
      <c r="D438" s="55"/>
    </row>
    <row r="439" spans="4:4" x14ac:dyDescent="0.2">
      <c r="D439" s="55"/>
    </row>
    <row r="440" spans="4:4" x14ac:dyDescent="0.2">
      <c r="D440" s="55"/>
    </row>
    <row r="441" spans="4:4" x14ac:dyDescent="0.2">
      <c r="D441" s="55"/>
    </row>
    <row r="442" spans="4:4" x14ac:dyDescent="0.2">
      <c r="D442" s="55"/>
    </row>
    <row r="443" spans="4:4" x14ac:dyDescent="0.2">
      <c r="D443" s="55"/>
    </row>
    <row r="444" spans="4:4" x14ac:dyDescent="0.2">
      <c r="D444" s="55"/>
    </row>
    <row r="445" spans="4:4" x14ac:dyDescent="0.2">
      <c r="D445" s="55"/>
    </row>
    <row r="446" spans="4:4" x14ac:dyDescent="0.2">
      <c r="D446" s="55"/>
    </row>
    <row r="447" spans="4:4" x14ac:dyDescent="0.2">
      <c r="D447" s="55"/>
    </row>
    <row r="448" spans="4:4" x14ac:dyDescent="0.2">
      <c r="D448" s="55"/>
    </row>
    <row r="449" spans="4:4" x14ac:dyDescent="0.2">
      <c r="D449" s="55"/>
    </row>
    <row r="450" spans="4:4" x14ac:dyDescent="0.2">
      <c r="D450" s="55"/>
    </row>
    <row r="451" spans="4:4" x14ac:dyDescent="0.2">
      <c r="D451" s="55"/>
    </row>
    <row r="452" spans="4:4" x14ac:dyDescent="0.2">
      <c r="D452" s="55"/>
    </row>
    <row r="453" spans="4:4" x14ac:dyDescent="0.2">
      <c r="D453" s="55"/>
    </row>
    <row r="454" spans="4:4" x14ac:dyDescent="0.2">
      <c r="D454" s="55"/>
    </row>
    <row r="455" spans="4:4" x14ac:dyDescent="0.2">
      <c r="D455" s="55"/>
    </row>
    <row r="456" spans="4:4" x14ac:dyDescent="0.2">
      <c r="D456" s="55"/>
    </row>
    <row r="457" spans="4:4" x14ac:dyDescent="0.2">
      <c r="D457" s="55"/>
    </row>
    <row r="458" spans="4:4" x14ac:dyDescent="0.2">
      <c r="D458" s="55"/>
    </row>
    <row r="459" spans="4:4" x14ac:dyDescent="0.2">
      <c r="D459" s="55"/>
    </row>
    <row r="460" spans="4:4" x14ac:dyDescent="0.2">
      <c r="D460" s="55"/>
    </row>
    <row r="461" spans="4:4" x14ac:dyDescent="0.2">
      <c r="D461" s="55"/>
    </row>
    <row r="462" spans="4:4" x14ac:dyDescent="0.2">
      <c r="D462" s="55"/>
    </row>
    <row r="463" spans="4:4" x14ac:dyDescent="0.2">
      <c r="D463" s="55"/>
    </row>
    <row r="464" spans="4:4" x14ac:dyDescent="0.2">
      <c r="D464" s="55"/>
    </row>
    <row r="465" spans="4:4" x14ac:dyDescent="0.2">
      <c r="D465" s="55"/>
    </row>
    <row r="466" spans="4:4" x14ac:dyDescent="0.2">
      <c r="D466" s="55"/>
    </row>
    <row r="467" spans="4:4" x14ac:dyDescent="0.2">
      <c r="D467" s="55"/>
    </row>
    <row r="468" spans="4:4" x14ac:dyDescent="0.2">
      <c r="D468" s="55"/>
    </row>
    <row r="469" spans="4:4" x14ac:dyDescent="0.2">
      <c r="D469" s="55"/>
    </row>
    <row r="470" spans="4:4" x14ac:dyDescent="0.2">
      <c r="D470" s="55"/>
    </row>
    <row r="471" spans="4:4" x14ac:dyDescent="0.2">
      <c r="D471" s="55"/>
    </row>
    <row r="472" spans="4:4" x14ac:dyDescent="0.2">
      <c r="D472" s="55"/>
    </row>
    <row r="473" spans="4:4" x14ac:dyDescent="0.2">
      <c r="D473" s="55"/>
    </row>
    <row r="474" spans="4:4" x14ac:dyDescent="0.2">
      <c r="D474" s="55"/>
    </row>
    <row r="475" spans="4:4" x14ac:dyDescent="0.2">
      <c r="D475" s="55"/>
    </row>
    <row r="476" spans="4:4" x14ac:dyDescent="0.2">
      <c r="D476" s="55"/>
    </row>
    <row r="477" spans="4:4" x14ac:dyDescent="0.2">
      <c r="D477" s="55"/>
    </row>
    <row r="478" spans="4:4" x14ac:dyDescent="0.2">
      <c r="D478" s="55"/>
    </row>
    <row r="479" spans="4:4" x14ac:dyDescent="0.2">
      <c r="D479" s="55"/>
    </row>
    <row r="480" spans="4:4" x14ac:dyDescent="0.2">
      <c r="D480" s="55"/>
    </row>
    <row r="481" spans="4:4" x14ac:dyDescent="0.2">
      <c r="D481" s="55"/>
    </row>
    <row r="482" spans="4:4" x14ac:dyDescent="0.2">
      <c r="D482" s="55"/>
    </row>
    <row r="483" spans="4:4" x14ac:dyDescent="0.2">
      <c r="D483" s="55"/>
    </row>
    <row r="484" spans="4:4" x14ac:dyDescent="0.2">
      <c r="D484" s="55"/>
    </row>
    <row r="485" spans="4:4" x14ac:dyDescent="0.2">
      <c r="D485" s="55"/>
    </row>
    <row r="486" spans="4:4" x14ac:dyDescent="0.2">
      <c r="D486" s="55"/>
    </row>
    <row r="487" spans="4:4" x14ac:dyDescent="0.2">
      <c r="D487" s="55"/>
    </row>
    <row r="488" spans="4:4" x14ac:dyDescent="0.2">
      <c r="D488" s="55"/>
    </row>
    <row r="489" spans="4:4" x14ac:dyDescent="0.2">
      <c r="D489" s="55"/>
    </row>
    <row r="490" spans="4:4" x14ac:dyDescent="0.2">
      <c r="D490" s="55"/>
    </row>
    <row r="491" spans="4:4" x14ac:dyDescent="0.2">
      <c r="D491" s="55"/>
    </row>
    <row r="492" spans="4:4" x14ac:dyDescent="0.2">
      <c r="D492" s="55"/>
    </row>
    <row r="493" spans="4:4" x14ac:dyDescent="0.2">
      <c r="D493" s="55"/>
    </row>
    <row r="494" spans="4:4" x14ac:dyDescent="0.2">
      <c r="D494" s="55"/>
    </row>
    <row r="495" spans="4:4" x14ac:dyDescent="0.2">
      <c r="D495" s="55"/>
    </row>
    <row r="496" spans="4:4" x14ac:dyDescent="0.2">
      <c r="D496" s="55"/>
    </row>
    <row r="497" spans="4:4" x14ac:dyDescent="0.2">
      <c r="D497" s="55"/>
    </row>
    <row r="498" spans="4:4" x14ac:dyDescent="0.2">
      <c r="D498" s="55"/>
    </row>
    <row r="499" spans="4:4" x14ac:dyDescent="0.2">
      <c r="D499" s="55"/>
    </row>
    <row r="500" spans="4:4" x14ac:dyDescent="0.2">
      <c r="D500" s="55"/>
    </row>
    <row r="501" spans="4:4" x14ac:dyDescent="0.2">
      <c r="D501" s="55"/>
    </row>
    <row r="502" spans="4:4" x14ac:dyDescent="0.2">
      <c r="D502" s="55"/>
    </row>
    <row r="503" spans="4:4" x14ac:dyDescent="0.2">
      <c r="D503" s="55"/>
    </row>
    <row r="504" spans="4:4" x14ac:dyDescent="0.2">
      <c r="D504" s="55"/>
    </row>
    <row r="505" spans="4:4" x14ac:dyDescent="0.2">
      <c r="D505" s="55"/>
    </row>
    <row r="506" spans="4:4" x14ac:dyDescent="0.2">
      <c r="D506" s="55"/>
    </row>
    <row r="507" spans="4:4" x14ac:dyDescent="0.2">
      <c r="D507" s="55"/>
    </row>
    <row r="508" spans="4:4" x14ac:dyDescent="0.2">
      <c r="D508" s="55"/>
    </row>
    <row r="509" spans="4:4" x14ac:dyDescent="0.2">
      <c r="D509" s="55"/>
    </row>
    <row r="510" spans="4:4" x14ac:dyDescent="0.2">
      <c r="D510" s="55"/>
    </row>
    <row r="511" spans="4:4" x14ac:dyDescent="0.2">
      <c r="D511" s="55"/>
    </row>
    <row r="512" spans="4:4" x14ac:dyDescent="0.2">
      <c r="D512" s="55"/>
    </row>
    <row r="513" spans="4:4" x14ac:dyDescent="0.2">
      <c r="D513" s="55"/>
    </row>
    <row r="514" spans="4:4" x14ac:dyDescent="0.2">
      <c r="D514" s="55"/>
    </row>
    <row r="515" spans="4:4" x14ac:dyDescent="0.2">
      <c r="D515" s="55"/>
    </row>
    <row r="516" spans="4:4" x14ac:dyDescent="0.2">
      <c r="D516" s="55"/>
    </row>
    <row r="517" spans="4:4" x14ac:dyDescent="0.2">
      <c r="D517" s="55"/>
    </row>
    <row r="518" spans="4:4" x14ac:dyDescent="0.2">
      <c r="D518" s="55"/>
    </row>
    <row r="519" spans="4:4" x14ac:dyDescent="0.2">
      <c r="D519" s="55"/>
    </row>
    <row r="520" spans="4:4" x14ac:dyDescent="0.2">
      <c r="D520" s="55"/>
    </row>
    <row r="521" spans="4:4" x14ac:dyDescent="0.2">
      <c r="D521" s="55"/>
    </row>
    <row r="522" spans="4:4" x14ac:dyDescent="0.2">
      <c r="D522" s="55"/>
    </row>
    <row r="523" spans="4:4" x14ac:dyDescent="0.2">
      <c r="D523" s="55"/>
    </row>
    <row r="524" spans="4:4" x14ac:dyDescent="0.2">
      <c r="D524" s="55"/>
    </row>
    <row r="525" spans="4:4" x14ac:dyDescent="0.2">
      <c r="D525" s="55"/>
    </row>
    <row r="527" spans="4:4" x14ac:dyDescent="0.2">
      <c r="D527" s="55"/>
    </row>
    <row r="528" spans="4:4" x14ac:dyDescent="0.2">
      <c r="D528" s="55"/>
    </row>
    <row r="529" spans="4:4" x14ac:dyDescent="0.2">
      <c r="D529" s="55"/>
    </row>
    <row r="530" spans="4:4" x14ac:dyDescent="0.2">
      <c r="D530" s="55"/>
    </row>
    <row r="531" spans="4:4" x14ac:dyDescent="0.2">
      <c r="D531" s="55"/>
    </row>
    <row r="532" spans="4:4" x14ac:dyDescent="0.2">
      <c r="D532" s="55"/>
    </row>
    <row r="533" spans="4:4" x14ac:dyDescent="0.2">
      <c r="D533" s="55"/>
    </row>
    <row r="534" spans="4:4" x14ac:dyDescent="0.2">
      <c r="D534" s="55"/>
    </row>
    <row r="535" spans="4:4" x14ac:dyDescent="0.2">
      <c r="D535" s="55"/>
    </row>
    <row r="536" spans="4:4" x14ac:dyDescent="0.2">
      <c r="D536" s="55"/>
    </row>
    <row r="537" spans="4:4" x14ac:dyDescent="0.2">
      <c r="D537" s="55"/>
    </row>
    <row r="538" spans="4:4" x14ac:dyDescent="0.2">
      <c r="D538" s="55"/>
    </row>
    <row r="539" spans="4:4" x14ac:dyDescent="0.2">
      <c r="D539" s="55"/>
    </row>
    <row r="540" spans="4:4" x14ac:dyDescent="0.2">
      <c r="D540" s="55"/>
    </row>
    <row r="541" spans="4:4" x14ac:dyDescent="0.2">
      <c r="D541" s="55"/>
    </row>
    <row r="542" spans="4:4" x14ac:dyDescent="0.2">
      <c r="D542" s="55"/>
    </row>
    <row r="543" spans="4:4" x14ac:dyDescent="0.2">
      <c r="D543" s="55"/>
    </row>
    <row r="544" spans="4:4" x14ac:dyDescent="0.2">
      <c r="D544" s="55"/>
    </row>
    <row r="545" spans="4:4" x14ac:dyDescent="0.2">
      <c r="D545" s="55"/>
    </row>
    <row r="546" spans="4:4" x14ac:dyDescent="0.2">
      <c r="D546" s="55"/>
    </row>
    <row r="547" spans="4:4" x14ac:dyDescent="0.2">
      <c r="D547" s="55"/>
    </row>
    <row r="548" spans="4:4" x14ac:dyDescent="0.2">
      <c r="D548" s="55"/>
    </row>
    <row r="549" spans="4:4" x14ac:dyDescent="0.2">
      <c r="D549" s="55"/>
    </row>
    <row r="550" spans="4:4" x14ac:dyDescent="0.2">
      <c r="D550" s="55"/>
    </row>
    <row r="551" spans="4:4" x14ac:dyDescent="0.2">
      <c r="D551" s="55"/>
    </row>
    <row r="552" spans="4:4" x14ac:dyDescent="0.2">
      <c r="D552" s="55"/>
    </row>
    <row r="553" spans="4:4" x14ac:dyDescent="0.2">
      <c r="D553" s="55"/>
    </row>
    <row r="554" spans="4:4" x14ac:dyDescent="0.2">
      <c r="D554" s="55"/>
    </row>
    <row r="555" spans="4:4" x14ac:dyDescent="0.2">
      <c r="D555" s="55"/>
    </row>
    <row r="556" spans="4:4" x14ac:dyDescent="0.2">
      <c r="D556" s="55"/>
    </row>
    <row r="557" spans="4:4" x14ac:dyDescent="0.2">
      <c r="D557" s="55"/>
    </row>
    <row r="558" spans="4:4" x14ac:dyDescent="0.2">
      <c r="D558" s="55"/>
    </row>
    <row r="559" spans="4:4" x14ac:dyDescent="0.2">
      <c r="D559" s="55"/>
    </row>
    <row r="560" spans="4:4" x14ac:dyDescent="0.2">
      <c r="D560" s="55"/>
    </row>
    <row r="561" spans="4:4" x14ac:dyDescent="0.2">
      <c r="D561" s="55"/>
    </row>
    <row r="562" spans="4:4" x14ac:dyDescent="0.2">
      <c r="D562" s="55"/>
    </row>
    <row r="563" spans="4:4" x14ac:dyDescent="0.2">
      <c r="D563" s="55"/>
    </row>
    <row r="564" spans="4:4" x14ac:dyDescent="0.2">
      <c r="D564" s="55"/>
    </row>
    <row r="565" spans="4:4" x14ac:dyDescent="0.2">
      <c r="D565" s="55"/>
    </row>
    <row r="566" spans="4:4" x14ac:dyDescent="0.2">
      <c r="D566" s="55"/>
    </row>
    <row r="567" spans="4:4" x14ac:dyDescent="0.2">
      <c r="D567" s="55"/>
    </row>
    <row r="568" spans="4:4" x14ac:dyDescent="0.2">
      <c r="D568" s="55"/>
    </row>
    <row r="569" spans="4:4" x14ac:dyDescent="0.2">
      <c r="D569" s="55"/>
    </row>
    <row r="570" spans="4:4" x14ac:dyDescent="0.2">
      <c r="D570" s="55"/>
    </row>
    <row r="571" spans="4:4" x14ac:dyDescent="0.2">
      <c r="D571" s="55"/>
    </row>
    <row r="572" spans="4:4" x14ac:dyDescent="0.2">
      <c r="D572" s="55"/>
    </row>
    <row r="573" spans="4:4" x14ac:dyDescent="0.2">
      <c r="D573" s="55"/>
    </row>
    <row r="574" spans="4:4" x14ac:dyDescent="0.2">
      <c r="D574" s="55"/>
    </row>
    <row r="575" spans="4:4" x14ac:dyDescent="0.2">
      <c r="D575" s="55"/>
    </row>
    <row r="576" spans="4:4" x14ac:dyDescent="0.2">
      <c r="D576" s="55"/>
    </row>
    <row r="577" spans="4:4" x14ac:dyDescent="0.2">
      <c r="D577" s="55"/>
    </row>
    <row r="578" spans="4:4" x14ac:dyDescent="0.2">
      <c r="D578" s="55"/>
    </row>
    <row r="579" spans="4:4" x14ac:dyDescent="0.2">
      <c r="D579" s="55"/>
    </row>
    <row r="580" spans="4:4" x14ac:dyDescent="0.2">
      <c r="D580" s="55"/>
    </row>
    <row r="581" spans="4:4" x14ac:dyDescent="0.2">
      <c r="D581" s="55"/>
    </row>
    <row r="582" spans="4:4" x14ac:dyDescent="0.2">
      <c r="D582" s="55"/>
    </row>
    <row r="583" spans="4:4" x14ac:dyDescent="0.2">
      <c r="D583" s="55"/>
    </row>
    <row r="584" spans="4:4" x14ac:dyDescent="0.2">
      <c r="D584" s="55"/>
    </row>
    <row r="585" spans="4:4" x14ac:dyDescent="0.2">
      <c r="D585" s="55"/>
    </row>
    <row r="586" spans="4:4" x14ac:dyDescent="0.2">
      <c r="D586" s="55"/>
    </row>
    <row r="587" spans="4:4" x14ac:dyDescent="0.2">
      <c r="D587" s="55"/>
    </row>
    <row r="588" spans="4:4" x14ac:dyDescent="0.2">
      <c r="D588" s="55"/>
    </row>
    <row r="589" spans="4:4" x14ac:dyDescent="0.2">
      <c r="D589" s="55"/>
    </row>
    <row r="590" spans="4:4" x14ac:dyDescent="0.2">
      <c r="D590" s="55"/>
    </row>
    <row r="591" spans="4:4" x14ac:dyDescent="0.2">
      <c r="D591" s="55"/>
    </row>
    <row r="592" spans="4:4" x14ac:dyDescent="0.2">
      <c r="D592" s="55"/>
    </row>
    <row r="593" spans="4:4" x14ac:dyDescent="0.2">
      <c r="D593" s="55"/>
    </row>
    <row r="594" spans="4:4" x14ac:dyDescent="0.2">
      <c r="D594" s="55"/>
    </row>
    <row r="595" spans="4:4" x14ac:dyDescent="0.2">
      <c r="D595" s="55"/>
    </row>
    <row r="596" spans="4:4" x14ac:dyDescent="0.2">
      <c r="D596" s="55"/>
    </row>
    <row r="597" spans="4:4" x14ac:dyDescent="0.2">
      <c r="D597" s="55"/>
    </row>
    <row r="598" spans="4:4" x14ac:dyDescent="0.2">
      <c r="D598" s="55"/>
    </row>
    <row r="599" spans="4:4" x14ac:dyDescent="0.2">
      <c r="D599" s="55"/>
    </row>
    <row r="600" spans="4:4" x14ac:dyDescent="0.2">
      <c r="D600" s="55"/>
    </row>
    <row r="601" spans="4:4" x14ac:dyDescent="0.2">
      <c r="D601" s="55"/>
    </row>
    <row r="602" spans="4:4" x14ac:dyDescent="0.2">
      <c r="D602" s="55"/>
    </row>
    <row r="603" spans="4:4" x14ac:dyDescent="0.2">
      <c r="D603" s="55"/>
    </row>
    <row r="604" spans="4:4" x14ac:dyDescent="0.2">
      <c r="D604" s="55"/>
    </row>
    <row r="605" spans="4:4" x14ac:dyDescent="0.2">
      <c r="D605" s="55"/>
    </row>
    <row r="606" spans="4:4" x14ac:dyDescent="0.2">
      <c r="D606" s="55"/>
    </row>
    <row r="607" spans="4:4" x14ac:dyDescent="0.2">
      <c r="D607" s="55"/>
    </row>
    <row r="608" spans="4:4" x14ac:dyDescent="0.2">
      <c r="D608" s="55"/>
    </row>
    <row r="609" spans="4:4" x14ac:dyDescent="0.2">
      <c r="D609" s="55"/>
    </row>
    <row r="610" spans="4:4" x14ac:dyDescent="0.2">
      <c r="D610" s="55"/>
    </row>
    <row r="611" spans="4:4" x14ac:dyDescent="0.2">
      <c r="D611" s="55"/>
    </row>
    <row r="612" spans="4:4" x14ac:dyDescent="0.2">
      <c r="D612" s="55"/>
    </row>
    <row r="613" spans="4:4" x14ac:dyDescent="0.2">
      <c r="D613" s="55"/>
    </row>
    <row r="614" spans="4:4" x14ac:dyDescent="0.2">
      <c r="D614" s="55"/>
    </row>
    <row r="615" spans="4:4" x14ac:dyDescent="0.2">
      <c r="D615" s="55"/>
    </row>
    <row r="616" spans="4:4" x14ac:dyDescent="0.2">
      <c r="D616" s="55"/>
    </row>
    <row r="617" spans="4:4" x14ac:dyDescent="0.2">
      <c r="D617" s="55"/>
    </row>
    <row r="618" spans="4:4" x14ac:dyDescent="0.2">
      <c r="D618" s="55"/>
    </row>
    <row r="619" spans="4:4" x14ac:dyDescent="0.2">
      <c r="D619" s="55"/>
    </row>
    <row r="620" spans="4:4" x14ac:dyDescent="0.2">
      <c r="D620" s="55"/>
    </row>
    <row r="621" spans="4:4" x14ac:dyDescent="0.2">
      <c r="D621" s="55"/>
    </row>
    <row r="622" spans="4:4" x14ac:dyDescent="0.2">
      <c r="D622" s="55"/>
    </row>
    <row r="623" spans="4:4" x14ac:dyDescent="0.2">
      <c r="D623" s="55"/>
    </row>
    <row r="624" spans="4:4" x14ac:dyDescent="0.2">
      <c r="D624" s="55"/>
    </row>
    <row r="625" spans="4:4" x14ac:dyDescent="0.2">
      <c r="D625" s="55"/>
    </row>
    <row r="626" spans="4:4" x14ac:dyDescent="0.2">
      <c r="D626" s="55"/>
    </row>
    <row r="627" spans="4:4" x14ac:dyDescent="0.2">
      <c r="D627" s="55"/>
    </row>
    <row r="628" spans="4:4" x14ac:dyDescent="0.2">
      <c r="D628" s="55"/>
    </row>
    <row r="629" spans="4:4" x14ac:dyDescent="0.2">
      <c r="D629" s="55"/>
    </row>
    <row r="630" spans="4:4" x14ac:dyDescent="0.2">
      <c r="D630" s="55"/>
    </row>
    <row r="631" spans="4:4" x14ac:dyDescent="0.2">
      <c r="D631" s="55"/>
    </row>
    <row r="632" spans="4:4" x14ac:dyDescent="0.2">
      <c r="D632" s="55"/>
    </row>
    <row r="633" spans="4:4" x14ac:dyDescent="0.2">
      <c r="D633" s="55"/>
    </row>
    <row r="634" spans="4:4" x14ac:dyDescent="0.2">
      <c r="D634" s="55"/>
    </row>
    <row r="635" spans="4:4" x14ac:dyDescent="0.2">
      <c r="D635" s="55"/>
    </row>
    <row r="636" spans="4:4" x14ac:dyDescent="0.2">
      <c r="D636" s="55"/>
    </row>
    <row r="637" spans="4:4" x14ac:dyDescent="0.2">
      <c r="D637" s="55"/>
    </row>
    <row r="638" spans="4:4" x14ac:dyDescent="0.2">
      <c r="D638" s="55"/>
    </row>
    <row r="639" spans="4:4" x14ac:dyDescent="0.2">
      <c r="D639" s="55"/>
    </row>
    <row r="640" spans="4:4" x14ac:dyDescent="0.2">
      <c r="D640" s="55"/>
    </row>
    <row r="641" spans="4:4" x14ac:dyDescent="0.2">
      <c r="D641" s="55"/>
    </row>
    <row r="642" spans="4:4" x14ac:dyDescent="0.2">
      <c r="D642" s="55"/>
    </row>
    <row r="643" spans="4:4" x14ac:dyDescent="0.2">
      <c r="D643" s="55"/>
    </row>
    <row r="644" spans="4:4" x14ac:dyDescent="0.2">
      <c r="D644" s="55"/>
    </row>
    <row r="645" spans="4:4" x14ac:dyDescent="0.2">
      <c r="D645" s="55"/>
    </row>
    <row r="646" spans="4:4" x14ac:dyDescent="0.2">
      <c r="D646" s="55"/>
    </row>
    <row r="647" spans="4:4" x14ac:dyDescent="0.2">
      <c r="D647" s="55"/>
    </row>
    <row r="648" spans="4:4" x14ac:dyDescent="0.2">
      <c r="D648" s="55"/>
    </row>
    <row r="649" spans="4:4" x14ac:dyDescent="0.2">
      <c r="D649" s="55"/>
    </row>
    <row r="650" spans="4:4" x14ac:dyDescent="0.2">
      <c r="D650" s="55"/>
    </row>
    <row r="651" spans="4:4" x14ac:dyDescent="0.2">
      <c r="D651" s="55"/>
    </row>
    <row r="652" spans="4:4" x14ac:dyDescent="0.2">
      <c r="D652" s="55"/>
    </row>
    <row r="653" spans="4:4" x14ac:dyDescent="0.2">
      <c r="D653" s="55"/>
    </row>
    <row r="654" spans="4:4" x14ac:dyDescent="0.2">
      <c r="D654" s="55"/>
    </row>
    <row r="655" spans="4:4" x14ac:dyDescent="0.2">
      <c r="D655" s="55"/>
    </row>
    <row r="656" spans="4:4" x14ac:dyDescent="0.2">
      <c r="D656" s="55"/>
    </row>
    <row r="657" spans="4:4" x14ac:dyDescent="0.2">
      <c r="D657" s="55"/>
    </row>
    <row r="658" spans="4:4" x14ac:dyDescent="0.2">
      <c r="D658" s="55"/>
    </row>
    <row r="659" spans="4:4" x14ac:dyDescent="0.2">
      <c r="D659" s="55"/>
    </row>
    <row r="660" spans="4:4" x14ac:dyDescent="0.2">
      <c r="D660" s="55"/>
    </row>
    <row r="661" spans="4:4" x14ac:dyDescent="0.2">
      <c r="D661" s="55"/>
    </row>
    <row r="662" spans="4:4" x14ac:dyDescent="0.2">
      <c r="D662" s="55"/>
    </row>
    <row r="663" spans="4:4" x14ac:dyDescent="0.2">
      <c r="D663" s="55"/>
    </row>
    <row r="664" spans="4:4" x14ac:dyDescent="0.2">
      <c r="D664" s="55"/>
    </row>
    <row r="665" spans="4:4" x14ac:dyDescent="0.2">
      <c r="D665" s="55"/>
    </row>
    <row r="666" spans="4:4" x14ac:dyDescent="0.2">
      <c r="D666" s="55"/>
    </row>
    <row r="667" spans="4:4" x14ac:dyDescent="0.2">
      <c r="D667" s="55"/>
    </row>
    <row r="668" spans="4:4" x14ac:dyDescent="0.2">
      <c r="D668" s="55"/>
    </row>
    <row r="669" spans="4:4" x14ac:dyDescent="0.2">
      <c r="D669" s="55"/>
    </row>
    <row r="670" spans="4:4" x14ac:dyDescent="0.2">
      <c r="D670" s="55"/>
    </row>
    <row r="671" spans="4:4" x14ac:dyDescent="0.2">
      <c r="D671" s="55"/>
    </row>
    <row r="672" spans="4:4" x14ac:dyDescent="0.2">
      <c r="D672" s="55"/>
    </row>
    <row r="673" spans="4:4" x14ac:dyDescent="0.2">
      <c r="D673" s="55"/>
    </row>
    <row r="674" spans="4:4" x14ac:dyDescent="0.2">
      <c r="D674" s="55"/>
    </row>
    <row r="675" spans="4:4" x14ac:dyDescent="0.2">
      <c r="D675" s="55"/>
    </row>
    <row r="676" spans="4:4" x14ac:dyDescent="0.2">
      <c r="D676" s="55"/>
    </row>
    <row r="677" spans="4:4" x14ac:dyDescent="0.2">
      <c r="D677" s="55"/>
    </row>
    <row r="678" spans="4:4" x14ac:dyDescent="0.2">
      <c r="D678" s="55"/>
    </row>
    <row r="679" spans="4:4" x14ac:dyDescent="0.2">
      <c r="D679" s="55"/>
    </row>
    <row r="680" spans="4:4" x14ac:dyDescent="0.2">
      <c r="D680" s="55"/>
    </row>
    <row r="681" spans="4:4" x14ac:dyDescent="0.2">
      <c r="D681" s="55"/>
    </row>
    <row r="682" spans="4:4" x14ac:dyDescent="0.2">
      <c r="D682" s="55"/>
    </row>
    <row r="683" spans="4:4" x14ac:dyDescent="0.2">
      <c r="D683" s="55"/>
    </row>
    <row r="684" spans="4:4" x14ac:dyDescent="0.2">
      <c r="D684" s="55"/>
    </row>
    <row r="685" spans="4:4" x14ac:dyDescent="0.2">
      <c r="D685" s="55"/>
    </row>
    <row r="686" spans="4:4" x14ac:dyDescent="0.2">
      <c r="D686" s="55"/>
    </row>
    <row r="687" spans="4:4" x14ac:dyDescent="0.2">
      <c r="D687" s="55"/>
    </row>
    <row r="688" spans="4:4" x14ac:dyDescent="0.2">
      <c r="D688" s="55"/>
    </row>
    <row r="689" spans="4:4" x14ac:dyDescent="0.2">
      <c r="D689" s="55"/>
    </row>
    <row r="690" spans="4:4" x14ac:dyDescent="0.2">
      <c r="D690" s="55"/>
    </row>
    <row r="691" spans="4:4" x14ac:dyDescent="0.2">
      <c r="D691" s="55"/>
    </row>
    <row r="692" spans="4:4" x14ac:dyDescent="0.2">
      <c r="D692" s="55"/>
    </row>
    <row r="693" spans="4:4" x14ac:dyDescent="0.2">
      <c r="D693" s="55"/>
    </row>
    <row r="694" spans="4:4" x14ac:dyDescent="0.2">
      <c r="D694" s="55"/>
    </row>
    <row r="695" spans="4:4" x14ac:dyDescent="0.2">
      <c r="D695" s="55"/>
    </row>
    <row r="696" spans="4:4" x14ac:dyDescent="0.2">
      <c r="D696" s="55"/>
    </row>
    <row r="697" spans="4:4" x14ac:dyDescent="0.2">
      <c r="D697" s="55"/>
    </row>
    <row r="698" spans="4:4" x14ac:dyDescent="0.2">
      <c r="D698" s="55"/>
    </row>
    <row r="699" spans="4:4" x14ac:dyDescent="0.2">
      <c r="D699" s="55"/>
    </row>
    <row r="700" spans="4:4" x14ac:dyDescent="0.2">
      <c r="D700" s="55"/>
    </row>
    <row r="701" spans="4:4" x14ac:dyDescent="0.2">
      <c r="D701" s="55"/>
    </row>
    <row r="702" spans="4:4" x14ac:dyDescent="0.2">
      <c r="D702" s="55"/>
    </row>
    <row r="703" spans="4:4" x14ac:dyDescent="0.2">
      <c r="D703" s="55"/>
    </row>
    <row r="704" spans="4:4" x14ac:dyDescent="0.2">
      <c r="D704" s="55"/>
    </row>
    <row r="705" spans="4:4" x14ac:dyDescent="0.2">
      <c r="D705" s="55"/>
    </row>
    <row r="706" spans="4:4" x14ac:dyDescent="0.2">
      <c r="D706" s="55"/>
    </row>
    <row r="707" spans="4:4" x14ac:dyDescent="0.2">
      <c r="D707" s="55"/>
    </row>
    <row r="708" spans="4:4" x14ac:dyDescent="0.2">
      <c r="D708" s="55"/>
    </row>
    <row r="709" spans="4:4" x14ac:dyDescent="0.2">
      <c r="D709" s="55"/>
    </row>
    <row r="710" spans="4:4" x14ac:dyDescent="0.2">
      <c r="D710" s="55"/>
    </row>
    <row r="711" spans="4:4" x14ac:dyDescent="0.2">
      <c r="D711" s="55"/>
    </row>
    <row r="712" spans="4:4" x14ac:dyDescent="0.2">
      <c r="D712" s="55"/>
    </row>
    <row r="713" spans="4:4" x14ac:dyDescent="0.2">
      <c r="D713" s="55"/>
    </row>
    <row r="714" spans="4:4" x14ac:dyDescent="0.2">
      <c r="D714" s="55"/>
    </row>
    <row r="715" spans="4:4" x14ac:dyDescent="0.2">
      <c r="D715" s="55"/>
    </row>
    <row r="716" spans="4:4" x14ac:dyDescent="0.2">
      <c r="D716" s="55"/>
    </row>
    <row r="717" spans="4:4" x14ac:dyDescent="0.2">
      <c r="D717" s="55"/>
    </row>
    <row r="718" spans="4:4" x14ac:dyDescent="0.2">
      <c r="D718" s="55"/>
    </row>
    <row r="719" spans="4:4" x14ac:dyDescent="0.2">
      <c r="D719" s="55"/>
    </row>
    <row r="720" spans="4:4" x14ac:dyDescent="0.2">
      <c r="D720" s="55"/>
    </row>
    <row r="721" spans="4:4" x14ac:dyDescent="0.2">
      <c r="D721" s="55"/>
    </row>
    <row r="722" spans="4:4" x14ac:dyDescent="0.2">
      <c r="D722" s="55"/>
    </row>
    <row r="723" spans="4:4" x14ac:dyDescent="0.2">
      <c r="D723" s="55"/>
    </row>
    <row r="724" spans="4:4" x14ac:dyDescent="0.2">
      <c r="D724" s="55"/>
    </row>
    <row r="725" spans="4:4" x14ac:dyDescent="0.2">
      <c r="D725" s="55"/>
    </row>
    <row r="726" spans="4:4" x14ac:dyDescent="0.2">
      <c r="D726" s="55"/>
    </row>
    <row r="727" spans="4:4" x14ac:dyDescent="0.2">
      <c r="D727" s="55"/>
    </row>
    <row r="728" spans="4:4" x14ac:dyDescent="0.2">
      <c r="D728" s="55"/>
    </row>
    <row r="729" spans="4:4" x14ac:dyDescent="0.2">
      <c r="D729" s="55"/>
    </row>
    <row r="730" spans="4:4" x14ac:dyDescent="0.2">
      <c r="D730" s="55"/>
    </row>
    <row r="731" spans="4:4" x14ac:dyDescent="0.2">
      <c r="D731" s="55"/>
    </row>
    <row r="732" spans="4:4" x14ac:dyDescent="0.2">
      <c r="D732" s="55"/>
    </row>
    <row r="733" spans="4:4" x14ac:dyDescent="0.2">
      <c r="D733" s="55"/>
    </row>
    <row r="734" spans="4:4" x14ac:dyDescent="0.2">
      <c r="D734" s="55"/>
    </row>
    <row r="735" spans="4:4" x14ac:dyDescent="0.2">
      <c r="D735" s="55"/>
    </row>
    <row r="736" spans="4:4" x14ac:dyDescent="0.2">
      <c r="D736" s="55"/>
    </row>
    <row r="737" spans="4:4" x14ac:dyDescent="0.2">
      <c r="D737" s="55"/>
    </row>
    <row r="738" spans="4:4" x14ac:dyDescent="0.2">
      <c r="D738" s="55"/>
    </row>
    <row r="739" spans="4:4" x14ac:dyDescent="0.2">
      <c r="D739" s="55"/>
    </row>
    <row r="740" spans="4:4" x14ac:dyDescent="0.2">
      <c r="D740" s="55"/>
    </row>
    <row r="741" spans="4:4" x14ac:dyDescent="0.2">
      <c r="D741" s="55"/>
    </row>
    <row r="742" spans="4:4" x14ac:dyDescent="0.2">
      <c r="D742" s="55"/>
    </row>
    <row r="743" spans="4:4" x14ac:dyDescent="0.2">
      <c r="D743" s="55"/>
    </row>
    <row r="744" spans="4:4" x14ac:dyDescent="0.2">
      <c r="D744" s="55"/>
    </row>
    <row r="745" spans="4:4" x14ac:dyDescent="0.2">
      <c r="D745" s="55"/>
    </row>
    <row r="746" spans="4:4" x14ac:dyDescent="0.2">
      <c r="D746" s="55"/>
    </row>
    <row r="747" spans="4:4" x14ac:dyDescent="0.2">
      <c r="D747" s="55"/>
    </row>
    <row r="748" spans="4:4" x14ac:dyDescent="0.2">
      <c r="D748" s="55"/>
    </row>
    <row r="749" spans="4:4" x14ac:dyDescent="0.2">
      <c r="D749" s="55"/>
    </row>
    <row r="750" spans="4:4" x14ac:dyDescent="0.2">
      <c r="D750" s="55"/>
    </row>
    <row r="751" spans="4:4" x14ac:dyDescent="0.2">
      <c r="D751" s="55"/>
    </row>
    <row r="752" spans="4:4" x14ac:dyDescent="0.2">
      <c r="D752" s="55"/>
    </row>
    <row r="753" spans="4:4" x14ac:dyDescent="0.2">
      <c r="D753" s="55"/>
    </row>
    <row r="754" spans="4:4" x14ac:dyDescent="0.2">
      <c r="D754" s="55"/>
    </row>
    <row r="755" spans="4:4" x14ac:dyDescent="0.2">
      <c r="D755" s="55"/>
    </row>
    <row r="756" spans="4:4" x14ac:dyDescent="0.2">
      <c r="D756" s="55"/>
    </row>
    <row r="757" spans="4:4" x14ac:dyDescent="0.2">
      <c r="D757" s="55"/>
    </row>
    <row r="758" spans="4:4" x14ac:dyDescent="0.2">
      <c r="D758" s="55"/>
    </row>
    <row r="759" spans="4:4" x14ac:dyDescent="0.2">
      <c r="D759" s="55"/>
    </row>
    <row r="760" spans="4:4" x14ac:dyDescent="0.2">
      <c r="D760" s="55"/>
    </row>
    <row r="761" spans="4:4" x14ac:dyDescent="0.2">
      <c r="D761" s="55"/>
    </row>
    <row r="762" spans="4:4" x14ac:dyDescent="0.2">
      <c r="D762" s="55"/>
    </row>
    <row r="763" spans="4:4" x14ac:dyDescent="0.2">
      <c r="D763" s="55"/>
    </row>
    <row r="764" spans="4:4" x14ac:dyDescent="0.2">
      <c r="D764" s="55"/>
    </row>
    <row r="765" spans="4:4" x14ac:dyDescent="0.2">
      <c r="D765" s="55"/>
    </row>
    <row r="766" spans="4:4" x14ac:dyDescent="0.2">
      <c r="D766" s="55"/>
    </row>
    <row r="767" spans="4:4" x14ac:dyDescent="0.2">
      <c r="D767" s="55"/>
    </row>
    <row r="768" spans="4:4" x14ac:dyDescent="0.2">
      <c r="D768" s="55"/>
    </row>
    <row r="769" spans="4:4" x14ac:dyDescent="0.2">
      <c r="D769" s="55"/>
    </row>
    <row r="770" spans="4:4" x14ac:dyDescent="0.2">
      <c r="D770" s="55"/>
    </row>
    <row r="771" spans="4:4" x14ac:dyDescent="0.2">
      <c r="D771" s="55"/>
    </row>
    <row r="772" spans="4:4" x14ac:dyDescent="0.2">
      <c r="D772" s="55"/>
    </row>
    <row r="773" spans="4:4" x14ac:dyDescent="0.2">
      <c r="D773" s="55"/>
    </row>
    <row r="774" spans="4:4" x14ac:dyDescent="0.2">
      <c r="D774" s="55"/>
    </row>
    <row r="775" spans="4:4" x14ac:dyDescent="0.2">
      <c r="D775" s="55"/>
    </row>
    <row r="776" spans="4:4" x14ac:dyDescent="0.2">
      <c r="D776" s="55"/>
    </row>
    <row r="777" spans="4:4" x14ac:dyDescent="0.2">
      <c r="D777" s="55"/>
    </row>
    <row r="778" spans="4:4" x14ac:dyDescent="0.2">
      <c r="D778" s="55"/>
    </row>
    <row r="779" spans="4:4" x14ac:dyDescent="0.2">
      <c r="D779" s="55"/>
    </row>
    <row r="780" spans="4:4" x14ac:dyDescent="0.2">
      <c r="D780" s="55"/>
    </row>
    <row r="781" spans="4:4" x14ac:dyDescent="0.2">
      <c r="D781" s="55"/>
    </row>
    <row r="782" spans="4:4" x14ac:dyDescent="0.2">
      <c r="D782" s="55"/>
    </row>
    <row r="783" spans="4:4" x14ac:dyDescent="0.2">
      <c r="D783" s="55"/>
    </row>
    <row r="784" spans="4:4" x14ac:dyDescent="0.2">
      <c r="D784" s="55"/>
    </row>
    <row r="785" spans="4:4" x14ac:dyDescent="0.2">
      <c r="D785" s="55"/>
    </row>
    <row r="786" spans="4:4" x14ac:dyDescent="0.2">
      <c r="D786" s="55"/>
    </row>
    <row r="787" spans="4:4" x14ac:dyDescent="0.2">
      <c r="D787" s="55"/>
    </row>
    <row r="788" spans="4:4" x14ac:dyDescent="0.2">
      <c r="D788" s="55"/>
    </row>
    <row r="789" spans="4:4" x14ac:dyDescent="0.2">
      <c r="D789" s="55"/>
    </row>
    <row r="790" spans="4:4" x14ac:dyDescent="0.2">
      <c r="D790" s="55"/>
    </row>
    <row r="791" spans="4:4" x14ac:dyDescent="0.2">
      <c r="D791" s="55"/>
    </row>
    <row r="792" spans="4:4" x14ac:dyDescent="0.2">
      <c r="D792" s="55"/>
    </row>
    <row r="793" spans="4:4" x14ac:dyDescent="0.2">
      <c r="D793" s="55"/>
    </row>
    <row r="794" spans="4:4" x14ac:dyDescent="0.2">
      <c r="D794" s="55"/>
    </row>
    <row r="795" spans="4:4" x14ac:dyDescent="0.2">
      <c r="D795" s="55"/>
    </row>
    <row r="796" spans="4:4" x14ac:dyDescent="0.2">
      <c r="D796" s="55"/>
    </row>
    <row r="797" spans="4:4" x14ac:dyDescent="0.2">
      <c r="D797" s="55"/>
    </row>
    <row r="798" spans="4:4" x14ac:dyDescent="0.2">
      <c r="D798" s="55"/>
    </row>
    <row r="799" spans="4:4" x14ac:dyDescent="0.2">
      <c r="D799" s="55"/>
    </row>
    <row r="800" spans="4:4" x14ac:dyDescent="0.2">
      <c r="D800" s="55"/>
    </row>
    <row r="801" spans="4:4" x14ac:dyDescent="0.2">
      <c r="D801" s="55"/>
    </row>
    <row r="802" spans="4:4" x14ac:dyDescent="0.2">
      <c r="D802" s="55"/>
    </row>
    <row r="803" spans="4:4" x14ac:dyDescent="0.2">
      <c r="D803" s="55"/>
    </row>
    <row r="804" spans="4:4" x14ac:dyDescent="0.2">
      <c r="D804" s="55"/>
    </row>
    <row r="805" spans="4:4" x14ac:dyDescent="0.2">
      <c r="D805" s="55"/>
    </row>
    <row r="806" spans="4:4" x14ac:dyDescent="0.2">
      <c r="D806" s="55"/>
    </row>
    <row r="807" spans="4:4" x14ac:dyDescent="0.2">
      <c r="D807" s="55"/>
    </row>
    <row r="808" spans="4:4" x14ac:dyDescent="0.2">
      <c r="D808" s="55"/>
    </row>
    <row r="809" spans="4:4" x14ac:dyDescent="0.2">
      <c r="D809" s="55"/>
    </row>
    <row r="810" spans="4:4" x14ac:dyDescent="0.2">
      <c r="D810" s="55"/>
    </row>
    <row r="811" spans="4:4" x14ac:dyDescent="0.2">
      <c r="D811" s="55"/>
    </row>
    <row r="812" spans="4:4" x14ac:dyDescent="0.2">
      <c r="D812" s="55"/>
    </row>
    <row r="813" spans="4:4" x14ac:dyDescent="0.2">
      <c r="D813" s="55"/>
    </row>
    <row r="814" spans="4:4" x14ac:dyDescent="0.2">
      <c r="D814" s="55"/>
    </row>
    <row r="815" spans="4:4" x14ac:dyDescent="0.2">
      <c r="D815" s="55"/>
    </row>
    <row r="816" spans="4:4" x14ac:dyDescent="0.2">
      <c r="D816" s="55"/>
    </row>
    <row r="817" spans="4:4" x14ac:dyDescent="0.2">
      <c r="D817" s="55"/>
    </row>
    <row r="818" spans="4:4" x14ac:dyDescent="0.2">
      <c r="D818" s="55"/>
    </row>
    <row r="819" spans="4:4" x14ac:dyDescent="0.2">
      <c r="D819" s="55"/>
    </row>
    <row r="820" spans="4:4" x14ac:dyDescent="0.2">
      <c r="D820" s="55"/>
    </row>
    <row r="821" spans="4:4" x14ac:dyDescent="0.2">
      <c r="D821" s="55"/>
    </row>
    <row r="822" spans="4:4" x14ac:dyDescent="0.2">
      <c r="D822" s="55"/>
    </row>
    <row r="823" spans="4:4" x14ac:dyDescent="0.2">
      <c r="D823" s="55"/>
    </row>
    <row r="824" spans="4:4" x14ac:dyDescent="0.2">
      <c r="D824" s="55"/>
    </row>
    <row r="825" spans="4:4" x14ac:dyDescent="0.2">
      <c r="D825" s="55"/>
    </row>
    <row r="826" spans="4:4" x14ac:dyDescent="0.2">
      <c r="D826" s="55"/>
    </row>
    <row r="827" spans="4:4" x14ac:dyDescent="0.2">
      <c r="D827" s="55"/>
    </row>
    <row r="828" spans="4:4" x14ac:dyDescent="0.2">
      <c r="D828" s="55"/>
    </row>
    <row r="829" spans="4:4" x14ac:dyDescent="0.2">
      <c r="D829" s="55"/>
    </row>
    <row r="830" spans="4:4" x14ac:dyDescent="0.2">
      <c r="D830" s="55"/>
    </row>
    <row r="831" spans="4:4" x14ac:dyDescent="0.2">
      <c r="D831" s="55"/>
    </row>
    <row r="832" spans="4:4" x14ac:dyDescent="0.2">
      <c r="D832" s="55"/>
    </row>
    <row r="833" spans="4:4" x14ac:dyDescent="0.2">
      <c r="D833" s="55"/>
    </row>
    <row r="834" spans="4:4" x14ac:dyDescent="0.2">
      <c r="D834" s="55"/>
    </row>
    <row r="835" spans="4:4" x14ac:dyDescent="0.2">
      <c r="D835" s="55"/>
    </row>
    <row r="836" spans="4:4" x14ac:dyDescent="0.2">
      <c r="D836" s="55"/>
    </row>
    <row r="837" spans="4:4" x14ac:dyDescent="0.2">
      <c r="D837" s="55"/>
    </row>
    <row r="838" spans="4:4" x14ac:dyDescent="0.2">
      <c r="D838" s="55"/>
    </row>
    <row r="839" spans="4:4" x14ac:dyDescent="0.2">
      <c r="D839" s="55"/>
    </row>
    <row r="840" spans="4:4" x14ac:dyDescent="0.2">
      <c r="D840" s="55"/>
    </row>
    <row r="841" spans="4:4" x14ac:dyDescent="0.2">
      <c r="D841" s="55"/>
    </row>
    <row r="842" spans="4:4" x14ac:dyDescent="0.2">
      <c r="D842" s="55"/>
    </row>
    <row r="843" spans="4:4" x14ac:dyDescent="0.2">
      <c r="D843" s="55"/>
    </row>
    <row r="844" spans="4:4" x14ac:dyDescent="0.2">
      <c r="D844" s="55"/>
    </row>
    <row r="845" spans="4:4" x14ac:dyDescent="0.2">
      <c r="D845" s="55"/>
    </row>
    <row r="846" spans="4:4" x14ac:dyDescent="0.2">
      <c r="D846" s="55"/>
    </row>
    <row r="847" spans="4:4" x14ac:dyDescent="0.2">
      <c r="D847" s="55"/>
    </row>
    <row r="848" spans="4:4" x14ac:dyDescent="0.2">
      <c r="D848" s="55"/>
    </row>
    <row r="849" spans="4:4" x14ac:dyDescent="0.2">
      <c r="D849" s="55"/>
    </row>
    <row r="850" spans="4:4" x14ac:dyDescent="0.2">
      <c r="D850" s="55"/>
    </row>
    <row r="851" spans="4:4" x14ac:dyDescent="0.2">
      <c r="D851" s="55"/>
    </row>
    <row r="852" spans="4:4" x14ac:dyDescent="0.2">
      <c r="D852" s="55"/>
    </row>
    <row r="853" spans="4:4" x14ac:dyDescent="0.2">
      <c r="D853" s="55"/>
    </row>
    <row r="854" spans="4:4" x14ac:dyDescent="0.2">
      <c r="D854" s="55"/>
    </row>
    <row r="855" spans="4:4" x14ac:dyDescent="0.2">
      <c r="D855" s="55"/>
    </row>
    <row r="856" spans="4:4" x14ac:dyDescent="0.2">
      <c r="D856" s="55"/>
    </row>
    <row r="857" spans="4:4" x14ac:dyDescent="0.2">
      <c r="D857" s="55"/>
    </row>
    <row r="858" spans="4:4" x14ac:dyDescent="0.2">
      <c r="D858" s="55"/>
    </row>
    <row r="859" spans="4:4" x14ac:dyDescent="0.2">
      <c r="D859" s="55"/>
    </row>
    <row r="860" spans="4:4" x14ac:dyDescent="0.2">
      <c r="D860" s="55"/>
    </row>
    <row r="861" spans="4:4" x14ac:dyDescent="0.2">
      <c r="D861" s="55"/>
    </row>
    <row r="862" spans="4:4" x14ac:dyDescent="0.2">
      <c r="D862" s="55"/>
    </row>
    <row r="863" spans="4:4" x14ac:dyDescent="0.2">
      <c r="D863" s="55"/>
    </row>
    <row r="864" spans="4:4" x14ac:dyDescent="0.2">
      <c r="D864" s="55"/>
    </row>
    <row r="865" spans="4:4" x14ac:dyDescent="0.2">
      <c r="D865" s="55"/>
    </row>
    <row r="866" spans="4:4" x14ac:dyDescent="0.2">
      <c r="D866" s="55"/>
    </row>
    <row r="867" spans="4:4" x14ac:dyDescent="0.2">
      <c r="D867" s="55"/>
    </row>
    <row r="868" spans="4:4" x14ac:dyDescent="0.2">
      <c r="D868" s="55"/>
    </row>
    <row r="869" spans="4:4" x14ac:dyDescent="0.2">
      <c r="D869" s="55"/>
    </row>
    <row r="870" spans="4:4" x14ac:dyDescent="0.2">
      <c r="D870" s="55"/>
    </row>
    <row r="871" spans="4:4" x14ac:dyDescent="0.2">
      <c r="D871" s="55"/>
    </row>
    <row r="872" spans="4:4" x14ac:dyDescent="0.2">
      <c r="D872" s="55"/>
    </row>
    <row r="873" spans="4:4" x14ac:dyDescent="0.2">
      <c r="D873" s="55"/>
    </row>
    <row r="874" spans="4:4" x14ac:dyDescent="0.2">
      <c r="D874" s="55"/>
    </row>
    <row r="875" spans="4:4" x14ac:dyDescent="0.2">
      <c r="D875" s="55"/>
    </row>
    <row r="876" spans="4:4" x14ac:dyDescent="0.2">
      <c r="D876" s="55"/>
    </row>
    <row r="877" spans="4:4" x14ac:dyDescent="0.2">
      <c r="D877" s="55"/>
    </row>
    <row r="878" spans="4:4" x14ac:dyDescent="0.2">
      <c r="D878" s="55"/>
    </row>
    <row r="879" spans="4:4" x14ac:dyDescent="0.2">
      <c r="D879" s="55"/>
    </row>
    <row r="880" spans="4:4" x14ac:dyDescent="0.2">
      <c r="D880" s="55"/>
    </row>
    <row r="881" spans="4:4" x14ac:dyDescent="0.2">
      <c r="D881" s="55"/>
    </row>
    <row r="882" spans="4:4" x14ac:dyDescent="0.2">
      <c r="D882" s="55"/>
    </row>
    <row r="883" spans="4:4" x14ac:dyDescent="0.2">
      <c r="D883" s="55"/>
    </row>
    <row r="884" spans="4:4" x14ac:dyDescent="0.2">
      <c r="D884" s="55"/>
    </row>
    <row r="885" spans="4:4" x14ac:dyDescent="0.2">
      <c r="D885" s="55"/>
    </row>
    <row r="886" spans="4:4" x14ac:dyDescent="0.2">
      <c r="D886" s="55"/>
    </row>
    <row r="887" spans="4:4" x14ac:dyDescent="0.2">
      <c r="D887" s="55"/>
    </row>
    <row r="888" spans="4:4" x14ac:dyDescent="0.2">
      <c r="D888" s="55"/>
    </row>
    <row r="889" spans="4:4" x14ac:dyDescent="0.2">
      <c r="D889" s="55"/>
    </row>
    <row r="890" spans="4:4" x14ac:dyDescent="0.2">
      <c r="D890" s="55"/>
    </row>
    <row r="891" spans="4:4" x14ac:dyDescent="0.2">
      <c r="D891" s="55"/>
    </row>
    <row r="892" spans="4:4" x14ac:dyDescent="0.2">
      <c r="D892" s="55"/>
    </row>
    <row r="893" spans="4:4" x14ac:dyDescent="0.2">
      <c r="D893" s="55"/>
    </row>
    <row r="894" spans="4:4" x14ac:dyDescent="0.2">
      <c r="D894" s="55"/>
    </row>
    <row r="895" spans="4:4" x14ac:dyDescent="0.2">
      <c r="D895" s="55"/>
    </row>
    <row r="896" spans="4:4" x14ac:dyDescent="0.2">
      <c r="D896" s="55"/>
    </row>
    <row r="897" spans="4:4" x14ac:dyDescent="0.2">
      <c r="D897" s="55"/>
    </row>
    <row r="898" spans="4:4" x14ac:dyDescent="0.2">
      <c r="D898" s="55"/>
    </row>
    <row r="899" spans="4:4" x14ac:dyDescent="0.2">
      <c r="D899" s="55"/>
    </row>
    <row r="900" spans="4:4" x14ac:dyDescent="0.2">
      <c r="D900" s="55"/>
    </row>
    <row r="901" spans="4:4" x14ac:dyDescent="0.2">
      <c r="D901" s="55"/>
    </row>
    <row r="902" spans="4:4" x14ac:dyDescent="0.2">
      <c r="D902" s="55"/>
    </row>
    <row r="903" spans="4:4" x14ac:dyDescent="0.2">
      <c r="D903" s="55"/>
    </row>
    <row r="904" spans="4:4" x14ac:dyDescent="0.2">
      <c r="D904" s="55"/>
    </row>
    <row r="905" spans="4:4" x14ac:dyDescent="0.2">
      <c r="D905" s="55"/>
    </row>
    <row r="906" spans="4:4" x14ac:dyDescent="0.2">
      <c r="D906" s="55"/>
    </row>
    <row r="907" spans="4:4" x14ac:dyDescent="0.2">
      <c r="D907" s="55"/>
    </row>
    <row r="908" spans="4:4" x14ac:dyDescent="0.2">
      <c r="D908" s="55"/>
    </row>
    <row r="909" spans="4:4" x14ac:dyDescent="0.2">
      <c r="D909" s="55"/>
    </row>
    <row r="910" spans="4:4" x14ac:dyDescent="0.2">
      <c r="D910" s="55"/>
    </row>
    <row r="911" spans="4:4" x14ac:dyDescent="0.2">
      <c r="D911" s="55"/>
    </row>
    <row r="912" spans="4:4" x14ac:dyDescent="0.2">
      <c r="D912" s="55"/>
    </row>
    <row r="913" spans="4:4" x14ac:dyDescent="0.2">
      <c r="D913" s="55"/>
    </row>
    <row r="914" spans="4:4" x14ac:dyDescent="0.2">
      <c r="D914" s="55"/>
    </row>
    <row r="915" spans="4:4" x14ac:dyDescent="0.2">
      <c r="D915" s="55"/>
    </row>
    <row r="916" spans="4:4" x14ac:dyDescent="0.2">
      <c r="D916" s="55"/>
    </row>
    <row r="917" spans="4:4" x14ac:dyDescent="0.2">
      <c r="D917" s="55"/>
    </row>
    <row r="918" spans="4:4" x14ac:dyDescent="0.2">
      <c r="D918" s="55"/>
    </row>
    <row r="919" spans="4:4" x14ac:dyDescent="0.2">
      <c r="D919" s="55"/>
    </row>
    <row r="920" spans="4:4" x14ac:dyDescent="0.2">
      <c r="D920" s="55"/>
    </row>
    <row r="921" spans="4:4" x14ac:dyDescent="0.2">
      <c r="D921" s="55"/>
    </row>
    <row r="922" spans="4:4" x14ac:dyDescent="0.2">
      <c r="D922" s="55"/>
    </row>
    <row r="923" spans="4:4" x14ac:dyDescent="0.2">
      <c r="D923" s="55"/>
    </row>
    <row r="924" spans="4:4" x14ac:dyDescent="0.2">
      <c r="D924" s="55"/>
    </row>
    <row r="925" spans="4:4" x14ac:dyDescent="0.2">
      <c r="D925" s="55"/>
    </row>
    <row r="926" spans="4:4" x14ac:dyDescent="0.2">
      <c r="D926" s="55"/>
    </row>
    <row r="927" spans="4:4" x14ac:dyDescent="0.2">
      <c r="D927" s="55"/>
    </row>
    <row r="928" spans="4:4" x14ac:dyDescent="0.2">
      <c r="D928" s="55"/>
    </row>
    <row r="929" spans="4:4" x14ac:dyDescent="0.2">
      <c r="D929" s="55"/>
    </row>
    <row r="930" spans="4:4" x14ac:dyDescent="0.2">
      <c r="D930" s="55"/>
    </row>
    <row r="931" spans="4:4" x14ac:dyDescent="0.2">
      <c r="D931" s="55"/>
    </row>
    <row r="932" spans="4:4" x14ac:dyDescent="0.2">
      <c r="D932" s="55"/>
    </row>
    <row r="933" spans="4:4" x14ac:dyDescent="0.2">
      <c r="D933" s="55"/>
    </row>
    <row r="934" spans="4:4" x14ac:dyDescent="0.2">
      <c r="D934" s="55"/>
    </row>
    <row r="935" spans="4:4" x14ac:dyDescent="0.2">
      <c r="D935" s="55"/>
    </row>
    <row r="936" spans="4:4" x14ac:dyDescent="0.2">
      <c r="D936" s="55"/>
    </row>
    <row r="937" spans="4:4" x14ac:dyDescent="0.2">
      <c r="D937" s="55"/>
    </row>
    <row r="938" spans="4:4" x14ac:dyDescent="0.2">
      <c r="D938" s="55"/>
    </row>
    <row r="939" spans="4:4" x14ac:dyDescent="0.2">
      <c r="D939" s="55"/>
    </row>
    <row r="940" spans="4:4" x14ac:dyDescent="0.2">
      <c r="D940" s="55"/>
    </row>
    <row r="941" spans="4:4" x14ac:dyDescent="0.2">
      <c r="D941" s="55"/>
    </row>
    <row r="942" spans="4:4" x14ac:dyDescent="0.2">
      <c r="D942" s="55"/>
    </row>
    <row r="943" spans="4:4" x14ac:dyDescent="0.2">
      <c r="D943" s="55"/>
    </row>
    <row r="944" spans="4:4" x14ac:dyDescent="0.2">
      <c r="D944" s="55"/>
    </row>
    <row r="945" spans="4:4" x14ac:dyDescent="0.2">
      <c r="D945" s="55"/>
    </row>
    <row r="946" spans="4:4" x14ac:dyDescent="0.2">
      <c r="D946" s="55"/>
    </row>
    <row r="947" spans="4:4" x14ac:dyDescent="0.2">
      <c r="D947" s="55"/>
    </row>
    <row r="948" spans="4:4" x14ac:dyDescent="0.2">
      <c r="D948" s="55"/>
    </row>
    <row r="949" spans="4:4" x14ac:dyDescent="0.2">
      <c r="D949" s="55"/>
    </row>
    <row r="950" spans="4:4" x14ac:dyDescent="0.2">
      <c r="D950" s="55"/>
    </row>
    <row r="951" spans="4:4" x14ac:dyDescent="0.2">
      <c r="D951" s="55"/>
    </row>
    <row r="952" spans="4:4" x14ac:dyDescent="0.2">
      <c r="D952" s="55"/>
    </row>
    <row r="953" spans="4:4" x14ac:dyDescent="0.2">
      <c r="D953" s="55"/>
    </row>
    <row r="954" spans="4:4" x14ac:dyDescent="0.2">
      <c r="D954" s="55"/>
    </row>
    <row r="955" spans="4:4" x14ac:dyDescent="0.2">
      <c r="D955" s="55"/>
    </row>
    <row r="956" spans="4:4" x14ac:dyDescent="0.2">
      <c r="D956" s="55"/>
    </row>
    <row r="957" spans="4:4" x14ac:dyDescent="0.2">
      <c r="D957" s="55"/>
    </row>
    <row r="958" spans="4:4" x14ac:dyDescent="0.2">
      <c r="D958" s="55"/>
    </row>
    <row r="959" spans="4:4" x14ac:dyDescent="0.2">
      <c r="D959" s="55"/>
    </row>
    <row r="960" spans="4:4" x14ac:dyDescent="0.2">
      <c r="D960" s="55"/>
    </row>
    <row r="961" spans="4:4" x14ac:dyDescent="0.2">
      <c r="D961" s="55"/>
    </row>
    <row r="962" spans="4:4" x14ac:dyDescent="0.2">
      <c r="D962" s="55"/>
    </row>
    <row r="963" spans="4:4" x14ac:dyDescent="0.2">
      <c r="D963" s="55"/>
    </row>
    <row r="964" spans="4:4" x14ac:dyDescent="0.2">
      <c r="D964" s="55"/>
    </row>
    <row r="965" spans="4:4" x14ac:dyDescent="0.2">
      <c r="D965" s="55"/>
    </row>
    <row r="966" spans="4:4" x14ac:dyDescent="0.2">
      <c r="D966" s="55"/>
    </row>
    <row r="967" spans="4:4" x14ac:dyDescent="0.2">
      <c r="D967" s="55"/>
    </row>
    <row r="968" spans="4:4" x14ac:dyDescent="0.2">
      <c r="D968" s="55"/>
    </row>
    <row r="969" spans="4:4" x14ac:dyDescent="0.2">
      <c r="D969" s="55"/>
    </row>
    <row r="970" spans="4:4" x14ac:dyDescent="0.2">
      <c r="D970" s="55"/>
    </row>
    <row r="971" spans="4:4" x14ac:dyDescent="0.2">
      <c r="D971" s="55"/>
    </row>
    <row r="972" spans="4:4" x14ac:dyDescent="0.2">
      <c r="D972" s="55"/>
    </row>
    <row r="973" spans="4:4" x14ac:dyDescent="0.2">
      <c r="D973" s="55"/>
    </row>
    <row r="974" spans="4:4" x14ac:dyDescent="0.2">
      <c r="D974" s="55"/>
    </row>
    <row r="975" spans="4:4" x14ac:dyDescent="0.2">
      <c r="D975" s="55"/>
    </row>
    <row r="976" spans="4:4" x14ac:dyDescent="0.2">
      <c r="D976" s="55"/>
    </row>
    <row r="977" spans="4:4" x14ac:dyDescent="0.2">
      <c r="D977" s="55"/>
    </row>
    <row r="978" spans="4:4" x14ac:dyDescent="0.2">
      <c r="D978" s="55"/>
    </row>
    <row r="979" spans="4:4" x14ac:dyDescent="0.2">
      <c r="D979" s="55"/>
    </row>
    <row r="980" spans="4:4" x14ac:dyDescent="0.2">
      <c r="D980" s="55"/>
    </row>
    <row r="981" spans="4:4" x14ac:dyDescent="0.2">
      <c r="D981" s="55"/>
    </row>
    <row r="982" spans="4:4" x14ac:dyDescent="0.2">
      <c r="D982" s="55"/>
    </row>
    <row r="983" spans="4:4" x14ac:dyDescent="0.2">
      <c r="D983" s="55"/>
    </row>
    <row r="984" spans="4:4" x14ac:dyDescent="0.2">
      <c r="D984" s="55"/>
    </row>
    <row r="985" spans="4:4" x14ac:dyDescent="0.2">
      <c r="D985" s="55"/>
    </row>
    <row r="986" spans="4:4" x14ac:dyDescent="0.2">
      <c r="D986" s="55"/>
    </row>
    <row r="987" spans="4:4" x14ac:dyDescent="0.2">
      <c r="D987" s="55"/>
    </row>
    <row r="988" spans="4:4" x14ac:dyDescent="0.2">
      <c r="D988" s="55"/>
    </row>
    <row r="989" spans="4:4" x14ac:dyDescent="0.2">
      <c r="D989" s="55"/>
    </row>
    <row r="990" spans="4:4" x14ac:dyDescent="0.2">
      <c r="D990" s="55"/>
    </row>
    <row r="991" spans="4:4" x14ac:dyDescent="0.2">
      <c r="D991" s="55"/>
    </row>
    <row r="992" spans="4:4" x14ac:dyDescent="0.2">
      <c r="D992" s="55"/>
    </row>
    <row r="993" spans="4:4" x14ac:dyDescent="0.2">
      <c r="D993" s="55"/>
    </row>
    <row r="994" spans="4:4" x14ac:dyDescent="0.2">
      <c r="D994" s="55"/>
    </row>
    <row r="995" spans="4:4" x14ac:dyDescent="0.2">
      <c r="D995" s="55"/>
    </row>
    <row r="996" spans="4:4" x14ac:dyDescent="0.2">
      <c r="D996" s="55"/>
    </row>
    <row r="997" spans="4:4" x14ac:dyDescent="0.2">
      <c r="D997" s="55"/>
    </row>
    <row r="998" spans="4:4" x14ac:dyDescent="0.2">
      <c r="D998" s="55"/>
    </row>
    <row r="999" spans="4:4" x14ac:dyDescent="0.2">
      <c r="D999" s="55"/>
    </row>
    <row r="1000" spans="4:4" x14ac:dyDescent="0.2">
      <c r="D1000" s="55"/>
    </row>
    <row r="1001" spans="4:4" x14ac:dyDescent="0.2">
      <c r="D1001" s="55"/>
    </row>
    <row r="1002" spans="4:4" x14ac:dyDescent="0.2">
      <c r="D1002" s="55"/>
    </row>
    <row r="1003" spans="4:4" x14ac:dyDescent="0.2">
      <c r="D1003" s="55"/>
    </row>
    <row r="1004" spans="4:4" x14ac:dyDescent="0.2">
      <c r="D1004" s="55"/>
    </row>
    <row r="1005" spans="4:4" x14ac:dyDescent="0.2">
      <c r="D1005" s="55"/>
    </row>
    <row r="1007" spans="4:4" x14ac:dyDescent="0.2">
      <c r="D1007" s="55"/>
    </row>
    <row r="1008" spans="4:4" x14ac:dyDescent="0.2">
      <c r="D1008" s="55"/>
    </row>
    <row r="1009" spans="4:4" x14ac:dyDescent="0.2">
      <c r="D1009" s="55"/>
    </row>
    <row r="1010" spans="4:4" x14ac:dyDescent="0.2">
      <c r="D1010" s="55"/>
    </row>
    <row r="1011" spans="4:4" x14ac:dyDescent="0.2">
      <c r="D1011" s="55"/>
    </row>
    <row r="1012" spans="4:4" x14ac:dyDescent="0.2">
      <c r="D1012" s="55"/>
    </row>
    <row r="1013" spans="4:4" x14ac:dyDescent="0.2">
      <c r="D1013" s="55"/>
    </row>
    <row r="1014" spans="4:4" x14ac:dyDescent="0.2">
      <c r="D1014" s="55"/>
    </row>
    <row r="1015" spans="4:4" x14ac:dyDescent="0.2">
      <c r="D1015" s="55"/>
    </row>
    <row r="1016" spans="4:4" x14ac:dyDescent="0.2">
      <c r="D1016" s="55"/>
    </row>
    <row r="1017" spans="4:4" x14ac:dyDescent="0.2">
      <c r="D1017" s="55"/>
    </row>
    <row r="1018" spans="4:4" x14ac:dyDescent="0.2">
      <c r="D1018" s="55"/>
    </row>
    <row r="1019" spans="4:4" x14ac:dyDescent="0.2">
      <c r="D1019" s="55"/>
    </row>
    <row r="1020" spans="4:4" x14ac:dyDescent="0.2">
      <c r="D1020" s="55"/>
    </row>
    <row r="1021" spans="4:4" x14ac:dyDescent="0.2">
      <c r="D1021" s="55"/>
    </row>
    <row r="1022" spans="4:4" x14ac:dyDescent="0.2">
      <c r="D1022" s="55"/>
    </row>
    <row r="1023" spans="4:4" x14ac:dyDescent="0.2">
      <c r="D1023" s="55"/>
    </row>
    <row r="1024" spans="4:4" x14ac:dyDescent="0.2">
      <c r="D1024" s="55"/>
    </row>
    <row r="1025" spans="4:4" x14ac:dyDescent="0.2">
      <c r="D1025" s="55"/>
    </row>
    <row r="1026" spans="4:4" x14ac:dyDescent="0.2">
      <c r="D1026" s="55"/>
    </row>
    <row r="1027" spans="4:4" x14ac:dyDescent="0.2">
      <c r="D1027" s="55"/>
    </row>
    <row r="1028" spans="4:4" x14ac:dyDescent="0.2">
      <c r="D1028" s="55"/>
    </row>
    <row r="1029" spans="4:4" x14ac:dyDescent="0.2">
      <c r="D1029" s="55"/>
    </row>
    <row r="1030" spans="4:4" x14ac:dyDescent="0.2">
      <c r="D1030" s="55"/>
    </row>
    <row r="1031" spans="4:4" x14ac:dyDescent="0.2">
      <c r="D1031" s="55"/>
    </row>
    <row r="1032" spans="4:4" x14ac:dyDescent="0.2">
      <c r="D1032" s="55"/>
    </row>
    <row r="1033" spans="4:4" x14ac:dyDescent="0.2">
      <c r="D1033" s="55"/>
    </row>
    <row r="1034" spans="4:4" x14ac:dyDescent="0.2">
      <c r="D1034" s="55"/>
    </row>
    <row r="1035" spans="4:4" x14ac:dyDescent="0.2">
      <c r="D1035" s="55"/>
    </row>
    <row r="1036" spans="4:4" x14ac:dyDescent="0.2">
      <c r="D1036" s="55"/>
    </row>
    <row r="1037" spans="4:4" x14ac:dyDescent="0.2">
      <c r="D1037" s="55"/>
    </row>
    <row r="1038" spans="4:4" x14ac:dyDescent="0.2">
      <c r="D1038" s="55"/>
    </row>
    <row r="1039" spans="4:4" x14ac:dyDescent="0.2">
      <c r="D1039" s="55"/>
    </row>
    <row r="1040" spans="4:4" x14ac:dyDescent="0.2">
      <c r="D1040" s="55"/>
    </row>
    <row r="1041" spans="4:4" x14ac:dyDescent="0.2">
      <c r="D1041" s="55"/>
    </row>
    <row r="1042" spans="4:4" x14ac:dyDescent="0.2">
      <c r="D1042" s="55"/>
    </row>
    <row r="1043" spans="4:4" x14ac:dyDescent="0.2">
      <c r="D1043" s="55"/>
    </row>
    <row r="1044" spans="4:4" x14ac:dyDescent="0.2">
      <c r="D1044" s="55"/>
    </row>
    <row r="1045" spans="4:4" x14ac:dyDescent="0.2">
      <c r="D1045" s="55"/>
    </row>
    <row r="1046" spans="4:4" x14ac:dyDescent="0.2">
      <c r="D1046" s="55"/>
    </row>
    <row r="1047" spans="4:4" x14ac:dyDescent="0.2">
      <c r="D1047" s="55"/>
    </row>
    <row r="1048" spans="4:4" x14ac:dyDescent="0.2">
      <c r="D1048" s="55"/>
    </row>
    <row r="1049" spans="4:4" x14ac:dyDescent="0.2">
      <c r="D1049" s="55"/>
    </row>
    <row r="1050" spans="4:4" x14ac:dyDescent="0.2">
      <c r="D1050" s="55"/>
    </row>
    <row r="1051" spans="4:4" x14ac:dyDescent="0.2">
      <c r="D1051" s="55"/>
    </row>
    <row r="1052" spans="4:4" x14ac:dyDescent="0.2">
      <c r="D1052" s="55"/>
    </row>
    <row r="1053" spans="4:4" x14ac:dyDescent="0.2">
      <c r="D1053" s="55"/>
    </row>
    <row r="1054" spans="4:4" x14ac:dyDescent="0.2">
      <c r="D1054" s="55"/>
    </row>
    <row r="1055" spans="4:4" x14ac:dyDescent="0.2">
      <c r="D1055" s="55"/>
    </row>
    <row r="1056" spans="4:4" x14ac:dyDescent="0.2">
      <c r="D1056" s="55"/>
    </row>
    <row r="1057" spans="4:4" x14ac:dyDescent="0.2">
      <c r="D1057" s="55"/>
    </row>
    <row r="1058" spans="4:4" x14ac:dyDescent="0.2">
      <c r="D1058" s="55"/>
    </row>
    <row r="1059" spans="4:4" x14ac:dyDescent="0.2">
      <c r="D1059" s="55"/>
    </row>
    <row r="1060" spans="4:4" x14ac:dyDescent="0.2">
      <c r="D1060" s="55"/>
    </row>
    <row r="1061" spans="4:4" x14ac:dyDescent="0.2">
      <c r="D1061" s="55"/>
    </row>
    <row r="1062" spans="4:4" x14ac:dyDescent="0.2">
      <c r="D1062" s="55"/>
    </row>
    <row r="1063" spans="4:4" x14ac:dyDescent="0.2">
      <c r="D1063" s="55"/>
    </row>
    <row r="1064" spans="4:4" x14ac:dyDescent="0.2">
      <c r="D1064" s="55"/>
    </row>
    <row r="1065" spans="4:4" x14ac:dyDescent="0.2">
      <c r="D1065" s="55"/>
    </row>
    <row r="1066" spans="4:4" x14ac:dyDescent="0.2">
      <c r="D1066" s="55"/>
    </row>
    <row r="1067" spans="4:4" x14ac:dyDescent="0.2">
      <c r="D1067" s="55"/>
    </row>
    <row r="1068" spans="4:4" x14ac:dyDescent="0.2">
      <c r="D1068" s="55"/>
    </row>
    <row r="1069" spans="4:4" x14ac:dyDescent="0.2">
      <c r="D1069" s="55"/>
    </row>
    <row r="1070" spans="4:4" x14ac:dyDescent="0.2">
      <c r="D1070" s="55"/>
    </row>
    <row r="1071" spans="4:4" x14ac:dyDescent="0.2">
      <c r="D1071" s="55"/>
    </row>
    <row r="1072" spans="4:4" x14ac:dyDescent="0.2">
      <c r="D1072" s="55"/>
    </row>
    <row r="1073" spans="4:4" x14ac:dyDescent="0.2">
      <c r="D1073" s="55"/>
    </row>
    <row r="1074" spans="4:4" x14ac:dyDescent="0.2">
      <c r="D1074" s="55"/>
    </row>
    <row r="1075" spans="4:4" x14ac:dyDescent="0.2">
      <c r="D1075" s="55"/>
    </row>
    <row r="1076" spans="4:4" x14ac:dyDescent="0.2">
      <c r="D1076" s="55"/>
    </row>
    <row r="1077" spans="4:4" x14ac:dyDescent="0.2">
      <c r="D1077" s="55"/>
    </row>
    <row r="1078" spans="4:4" x14ac:dyDescent="0.2">
      <c r="D1078" s="55"/>
    </row>
    <row r="1079" spans="4:4" x14ac:dyDescent="0.2">
      <c r="D1079" s="55"/>
    </row>
    <row r="1080" spans="4:4" x14ac:dyDescent="0.2">
      <c r="D1080" s="55"/>
    </row>
    <row r="1081" spans="4:4" x14ac:dyDescent="0.2">
      <c r="D1081" s="55"/>
    </row>
    <row r="1082" spans="4:4" x14ac:dyDescent="0.2">
      <c r="D1082" s="55"/>
    </row>
    <row r="1083" spans="4:4" x14ac:dyDescent="0.2">
      <c r="D1083" s="55"/>
    </row>
    <row r="1084" spans="4:4" x14ac:dyDescent="0.2">
      <c r="D1084" s="55"/>
    </row>
    <row r="1085" spans="4:4" x14ac:dyDescent="0.2">
      <c r="D1085" s="55"/>
    </row>
    <row r="1087" spans="4:4" x14ac:dyDescent="0.2">
      <c r="D1087" s="55"/>
    </row>
    <row r="1088" spans="4:4" x14ac:dyDescent="0.2">
      <c r="D1088" s="55"/>
    </row>
    <row r="1089" spans="4:4" x14ac:dyDescent="0.2">
      <c r="D1089" s="55"/>
    </row>
    <row r="1090" spans="4:4" x14ac:dyDescent="0.2">
      <c r="D1090" s="55"/>
    </row>
    <row r="1091" spans="4:4" x14ac:dyDescent="0.2">
      <c r="D1091" s="55"/>
    </row>
    <row r="1092" spans="4:4" x14ac:dyDescent="0.2">
      <c r="D1092" s="55"/>
    </row>
    <row r="1093" spans="4:4" x14ac:dyDescent="0.2">
      <c r="D1093" s="55"/>
    </row>
    <row r="1094" spans="4:4" x14ac:dyDescent="0.2">
      <c r="D1094" s="55"/>
    </row>
    <row r="1095" spans="4:4" x14ac:dyDescent="0.2">
      <c r="D1095" s="55"/>
    </row>
    <row r="1096" spans="4:4" x14ac:dyDescent="0.2">
      <c r="D1096" s="55"/>
    </row>
    <row r="1097" spans="4:4" x14ac:dyDescent="0.2">
      <c r="D1097" s="55"/>
    </row>
    <row r="1098" spans="4:4" x14ac:dyDescent="0.2">
      <c r="D1098" s="55"/>
    </row>
    <row r="1099" spans="4:4" x14ac:dyDescent="0.2">
      <c r="D1099" s="55"/>
    </row>
    <row r="1100" spans="4:4" x14ac:dyDescent="0.2">
      <c r="D1100" s="55"/>
    </row>
    <row r="1101" spans="4:4" x14ac:dyDescent="0.2">
      <c r="D1101" s="55"/>
    </row>
    <row r="1102" spans="4:4" x14ac:dyDescent="0.2">
      <c r="D1102" s="55"/>
    </row>
    <row r="1103" spans="4:4" x14ac:dyDescent="0.2">
      <c r="D1103" s="55"/>
    </row>
    <row r="1104" spans="4:4" x14ac:dyDescent="0.2">
      <c r="D1104" s="55"/>
    </row>
    <row r="1105" spans="4:4" x14ac:dyDescent="0.2">
      <c r="D1105" s="55"/>
    </row>
    <row r="1106" spans="4:4" x14ac:dyDescent="0.2">
      <c r="D1106" s="55"/>
    </row>
    <row r="1107" spans="4:4" x14ac:dyDescent="0.2">
      <c r="D1107" s="55"/>
    </row>
    <row r="1108" spans="4:4" x14ac:dyDescent="0.2">
      <c r="D1108" s="55"/>
    </row>
    <row r="1109" spans="4:4" x14ac:dyDescent="0.2">
      <c r="D1109" s="55"/>
    </row>
    <row r="1110" spans="4:4" x14ac:dyDescent="0.2">
      <c r="D1110" s="55"/>
    </row>
    <row r="1111" spans="4:4" x14ac:dyDescent="0.2">
      <c r="D1111" s="55"/>
    </row>
    <row r="1112" spans="4:4" x14ac:dyDescent="0.2">
      <c r="D1112" s="55"/>
    </row>
    <row r="1113" spans="4:4" x14ac:dyDescent="0.2">
      <c r="D1113" s="55"/>
    </row>
    <row r="1114" spans="4:4" x14ac:dyDescent="0.2">
      <c r="D1114" s="55"/>
    </row>
    <row r="1115" spans="4:4" x14ac:dyDescent="0.2">
      <c r="D1115" s="55"/>
    </row>
    <row r="1116" spans="4:4" x14ac:dyDescent="0.2">
      <c r="D1116" s="55"/>
    </row>
    <row r="1117" spans="4:4" x14ac:dyDescent="0.2">
      <c r="D1117" s="55"/>
    </row>
    <row r="1118" spans="4:4" x14ac:dyDescent="0.2">
      <c r="D1118" s="55"/>
    </row>
    <row r="1119" spans="4:4" x14ac:dyDescent="0.2">
      <c r="D1119" s="55"/>
    </row>
    <row r="1120" spans="4:4" x14ac:dyDescent="0.2">
      <c r="D1120" s="55"/>
    </row>
    <row r="1121" spans="4:4" x14ac:dyDescent="0.2">
      <c r="D1121" s="55"/>
    </row>
    <row r="1122" spans="4:4" x14ac:dyDescent="0.2">
      <c r="D1122" s="55"/>
    </row>
    <row r="1123" spans="4:4" x14ac:dyDescent="0.2">
      <c r="D1123" s="55"/>
    </row>
    <row r="1124" spans="4:4" x14ac:dyDescent="0.2">
      <c r="D1124" s="55"/>
    </row>
    <row r="1125" spans="4:4" x14ac:dyDescent="0.2">
      <c r="D1125" s="55"/>
    </row>
    <row r="1126" spans="4:4" x14ac:dyDescent="0.2">
      <c r="D1126" s="55"/>
    </row>
    <row r="1127" spans="4:4" x14ac:dyDescent="0.2">
      <c r="D1127" s="55"/>
    </row>
    <row r="1128" spans="4:4" x14ac:dyDescent="0.2">
      <c r="D1128" s="55"/>
    </row>
    <row r="1129" spans="4:4" x14ac:dyDescent="0.2">
      <c r="D1129" s="55"/>
    </row>
    <row r="1130" spans="4:4" x14ac:dyDescent="0.2">
      <c r="D1130" s="55"/>
    </row>
    <row r="1131" spans="4:4" x14ac:dyDescent="0.2">
      <c r="D1131" s="55"/>
    </row>
    <row r="1132" spans="4:4" x14ac:dyDescent="0.2">
      <c r="D1132" s="55"/>
    </row>
    <row r="1133" spans="4:4" x14ac:dyDescent="0.2">
      <c r="D1133" s="55"/>
    </row>
    <row r="1134" spans="4:4" x14ac:dyDescent="0.2">
      <c r="D1134" s="55"/>
    </row>
    <row r="1135" spans="4:4" x14ac:dyDescent="0.2">
      <c r="D1135" s="55"/>
    </row>
    <row r="1136" spans="4:4" x14ac:dyDescent="0.2">
      <c r="D1136" s="55"/>
    </row>
    <row r="1137" spans="4:4" x14ac:dyDescent="0.2">
      <c r="D1137" s="55"/>
    </row>
    <row r="1138" spans="4:4" x14ac:dyDescent="0.2">
      <c r="D1138" s="55"/>
    </row>
    <row r="1139" spans="4:4" x14ac:dyDescent="0.2">
      <c r="D1139" s="55"/>
    </row>
    <row r="1140" spans="4:4" x14ac:dyDescent="0.2">
      <c r="D1140" s="55"/>
    </row>
    <row r="1141" spans="4:4" x14ac:dyDescent="0.2">
      <c r="D1141" s="55"/>
    </row>
    <row r="1142" spans="4:4" x14ac:dyDescent="0.2">
      <c r="D1142" s="55"/>
    </row>
    <row r="1143" spans="4:4" x14ac:dyDescent="0.2">
      <c r="D1143" s="55"/>
    </row>
    <row r="1144" spans="4:4" x14ac:dyDescent="0.2">
      <c r="D1144" s="55"/>
    </row>
    <row r="1145" spans="4:4" x14ac:dyDescent="0.2">
      <c r="D1145" s="55"/>
    </row>
    <row r="1146" spans="4:4" x14ac:dyDescent="0.2">
      <c r="D1146" s="55"/>
    </row>
    <row r="1147" spans="4:4" x14ac:dyDescent="0.2">
      <c r="D1147" s="55"/>
    </row>
    <row r="1148" spans="4:4" x14ac:dyDescent="0.2">
      <c r="D1148" s="55"/>
    </row>
    <row r="1149" spans="4:4" x14ac:dyDescent="0.2">
      <c r="D1149" s="55"/>
    </row>
    <row r="1150" spans="4:4" x14ac:dyDescent="0.2">
      <c r="D1150" s="55"/>
    </row>
    <row r="1151" spans="4:4" x14ac:dyDescent="0.2">
      <c r="D1151" s="55"/>
    </row>
    <row r="1152" spans="4:4" x14ac:dyDescent="0.2">
      <c r="D1152" s="55"/>
    </row>
    <row r="1153" spans="4:4" x14ac:dyDescent="0.2">
      <c r="D1153" s="55"/>
    </row>
    <row r="1154" spans="4:4" x14ac:dyDescent="0.2">
      <c r="D1154" s="55"/>
    </row>
    <row r="1155" spans="4:4" x14ac:dyDescent="0.2">
      <c r="D1155" s="55"/>
    </row>
    <row r="1156" spans="4:4" x14ac:dyDescent="0.2">
      <c r="D1156" s="55"/>
    </row>
    <row r="1157" spans="4:4" x14ac:dyDescent="0.2">
      <c r="D1157" s="55"/>
    </row>
    <row r="1158" spans="4:4" x14ac:dyDescent="0.2">
      <c r="D1158" s="55"/>
    </row>
    <row r="1159" spans="4:4" x14ac:dyDescent="0.2">
      <c r="D1159" s="55"/>
    </row>
    <row r="1160" spans="4:4" x14ac:dyDescent="0.2">
      <c r="D1160" s="55"/>
    </row>
    <row r="1161" spans="4:4" x14ac:dyDescent="0.2">
      <c r="D1161" s="55"/>
    </row>
    <row r="1162" spans="4:4" x14ac:dyDescent="0.2">
      <c r="D1162" s="55"/>
    </row>
    <row r="1163" spans="4:4" x14ac:dyDescent="0.2">
      <c r="D1163" s="55"/>
    </row>
    <row r="1164" spans="4:4" x14ac:dyDescent="0.2">
      <c r="D1164" s="55"/>
    </row>
    <row r="1165" spans="4:4" x14ac:dyDescent="0.2">
      <c r="D1165" s="55"/>
    </row>
    <row r="1167" spans="4:4" x14ac:dyDescent="0.2">
      <c r="D1167" s="55"/>
    </row>
    <row r="1168" spans="4:4" x14ac:dyDescent="0.2">
      <c r="D1168" s="55"/>
    </row>
    <row r="1169" spans="4:4" x14ac:dyDescent="0.2">
      <c r="D1169" s="55"/>
    </row>
    <row r="1170" spans="4:4" x14ac:dyDescent="0.2">
      <c r="D1170" s="55"/>
    </row>
    <row r="1171" spans="4:4" x14ac:dyDescent="0.2">
      <c r="D1171" s="55"/>
    </row>
    <row r="1172" spans="4:4" x14ac:dyDescent="0.2">
      <c r="D1172" s="55"/>
    </row>
    <row r="1173" spans="4:4" x14ac:dyDescent="0.2">
      <c r="D1173" s="55"/>
    </row>
    <row r="1175" spans="4:4" x14ac:dyDescent="0.2">
      <c r="D1175" s="55"/>
    </row>
    <row r="1176" spans="4:4" x14ac:dyDescent="0.2">
      <c r="D1176" s="55"/>
    </row>
    <row r="1177" spans="4:4" x14ac:dyDescent="0.2">
      <c r="D1177" s="55"/>
    </row>
    <row r="1178" spans="4:4" x14ac:dyDescent="0.2">
      <c r="D1178" s="55"/>
    </row>
    <row r="1179" spans="4:4" x14ac:dyDescent="0.2">
      <c r="D1179" s="55"/>
    </row>
    <row r="1180" spans="4:4" x14ac:dyDescent="0.2">
      <c r="D1180" s="55"/>
    </row>
    <row r="1181" spans="4:4" x14ac:dyDescent="0.2">
      <c r="D1181" s="55"/>
    </row>
    <row r="1182" spans="4:4" x14ac:dyDescent="0.2">
      <c r="D1182" s="55"/>
    </row>
    <row r="1183" spans="4:4" x14ac:dyDescent="0.2">
      <c r="D1183" s="55"/>
    </row>
    <row r="1184" spans="4:4" x14ac:dyDescent="0.2">
      <c r="D1184" s="55"/>
    </row>
    <row r="1185" spans="4:4" x14ac:dyDescent="0.2">
      <c r="D1185" s="55"/>
    </row>
    <row r="1186" spans="4:4" x14ac:dyDescent="0.2">
      <c r="D1186" s="55"/>
    </row>
    <row r="1187" spans="4:4" x14ac:dyDescent="0.2">
      <c r="D1187" s="55"/>
    </row>
    <row r="1188" spans="4:4" x14ac:dyDescent="0.2">
      <c r="D1188" s="55"/>
    </row>
    <row r="1189" spans="4:4" x14ac:dyDescent="0.2">
      <c r="D1189" s="55"/>
    </row>
    <row r="1190" spans="4:4" x14ac:dyDescent="0.2">
      <c r="D1190" s="55"/>
    </row>
    <row r="1191" spans="4:4" x14ac:dyDescent="0.2">
      <c r="D1191" s="55"/>
    </row>
    <row r="1192" spans="4:4" x14ac:dyDescent="0.2">
      <c r="D1192" s="55"/>
    </row>
    <row r="1193" spans="4:4" x14ac:dyDescent="0.2">
      <c r="D1193" s="55"/>
    </row>
    <row r="1194" spans="4:4" x14ac:dyDescent="0.2">
      <c r="D1194" s="55"/>
    </row>
    <row r="1195" spans="4:4" x14ac:dyDescent="0.2">
      <c r="D1195" s="55"/>
    </row>
    <row r="1196" spans="4:4" x14ac:dyDescent="0.2">
      <c r="D1196" s="55"/>
    </row>
    <row r="1197" spans="4:4" x14ac:dyDescent="0.2">
      <c r="D1197" s="55"/>
    </row>
    <row r="1198" spans="4:4" x14ac:dyDescent="0.2">
      <c r="D1198" s="55"/>
    </row>
    <row r="1199" spans="4:4" x14ac:dyDescent="0.2">
      <c r="D1199" s="55"/>
    </row>
    <row r="1200" spans="4:4" x14ac:dyDescent="0.2">
      <c r="D1200" s="55"/>
    </row>
    <row r="1201" spans="4:4" x14ac:dyDescent="0.2">
      <c r="D1201" s="55"/>
    </row>
    <row r="1202" spans="4:4" x14ac:dyDescent="0.2">
      <c r="D1202" s="55"/>
    </row>
    <row r="1203" spans="4:4" x14ac:dyDescent="0.2">
      <c r="D1203" s="55"/>
    </row>
    <row r="1204" spans="4:4" x14ac:dyDescent="0.2">
      <c r="D1204" s="55"/>
    </row>
    <row r="1205" spans="4:4" x14ac:dyDescent="0.2">
      <c r="D1205" s="55"/>
    </row>
    <row r="1206" spans="4:4" x14ac:dyDescent="0.2">
      <c r="D1206" s="55"/>
    </row>
    <row r="1207" spans="4:4" x14ac:dyDescent="0.2">
      <c r="D1207" s="55"/>
    </row>
    <row r="1208" spans="4:4" x14ac:dyDescent="0.2">
      <c r="D1208" s="55"/>
    </row>
    <row r="1209" spans="4:4" x14ac:dyDescent="0.2">
      <c r="D1209" s="55"/>
    </row>
    <row r="1210" spans="4:4" x14ac:dyDescent="0.2">
      <c r="D1210" s="55"/>
    </row>
    <row r="1211" spans="4:4" x14ac:dyDescent="0.2">
      <c r="D1211" s="55"/>
    </row>
    <row r="1212" spans="4:4" x14ac:dyDescent="0.2">
      <c r="D1212" s="55"/>
    </row>
    <row r="1213" spans="4:4" x14ac:dyDescent="0.2">
      <c r="D1213" s="55"/>
    </row>
    <row r="1214" spans="4:4" x14ac:dyDescent="0.2">
      <c r="D1214" s="55"/>
    </row>
    <row r="1215" spans="4:4" x14ac:dyDescent="0.2">
      <c r="D1215" s="55"/>
    </row>
    <row r="1216" spans="4:4" x14ac:dyDescent="0.2">
      <c r="D1216" s="55"/>
    </row>
    <row r="1217" spans="4:4" x14ac:dyDescent="0.2">
      <c r="D1217" s="55"/>
    </row>
    <row r="1218" spans="4:4" x14ac:dyDescent="0.2">
      <c r="D1218" s="55"/>
    </row>
    <row r="1219" spans="4:4" x14ac:dyDescent="0.2">
      <c r="D1219" s="55"/>
    </row>
    <row r="1220" spans="4:4" x14ac:dyDescent="0.2">
      <c r="D1220" s="55"/>
    </row>
    <row r="1221" spans="4:4" x14ac:dyDescent="0.2">
      <c r="D1221" s="55"/>
    </row>
    <row r="1222" spans="4:4" x14ac:dyDescent="0.2">
      <c r="D1222" s="55"/>
    </row>
    <row r="1223" spans="4:4" x14ac:dyDescent="0.2">
      <c r="D1223" s="55"/>
    </row>
    <row r="1224" spans="4:4" x14ac:dyDescent="0.2">
      <c r="D1224" s="55"/>
    </row>
    <row r="1225" spans="4:4" x14ac:dyDescent="0.2">
      <c r="D1225" s="55"/>
    </row>
    <row r="1226" spans="4:4" x14ac:dyDescent="0.2">
      <c r="D1226" s="55"/>
    </row>
    <row r="1227" spans="4:4" x14ac:dyDescent="0.2">
      <c r="D1227" s="55"/>
    </row>
    <row r="1228" spans="4:4" x14ac:dyDescent="0.2">
      <c r="D1228" s="55"/>
    </row>
    <row r="1229" spans="4:4" x14ac:dyDescent="0.2">
      <c r="D1229" s="55"/>
    </row>
    <row r="1230" spans="4:4" x14ac:dyDescent="0.2">
      <c r="D1230" s="55"/>
    </row>
    <row r="1231" spans="4:4" x14ac:dyDescent="0.2">
      <c r="D1231" s="55"/>
    </row>
    <row r="1232" spans="4:4" x14ac:dyDescent="0.2">
      <c r="D1232" s="55"/>
    </row>
    <row r="1233" spans="4:4" x14ac:dyDescent="0.2">
      <c r="D1233" s="55"/>
    </row>
    <row r="1234" spans="4:4" x14ac:dyDescent="0.2">
      <c r="D1234" s="55"/>
    </row>
    <row r="1235" spans="4:4" x14ac:dyDescent="0.2">
      <c r="D1235" s="55"/>
    </row>
    <row r="1236" spans="4:4" x14ac:dyDescent="0.2">
      <c r="D1236" s="55"/>
    </row>
    <row r="1237" spans="4:4" x14ac:dyDescent="0.2">
      <c r="D1237" s="55"/>
    </row>
    <row r="1238" spans="4:4" x14ac:dyDescent="0.2">
      <c r="D1238" s="55"/>
    </row>
    <row r="1239" spans="4:4" x14ac:dyDescent="0.2">
      <c r="D1239" s="55"/>
    </row>
    <row r="1240" spans="4:4" x14ac:dyDescent="0.2">
      <c r="D1240" s="55"/>
    </row>
    <row r="1241" spans="4:4" x14ac:dyDescent="0.2">
      <c r="D1241" s="55"/>
    </row>
    <row r="1242" spans="4:4" x14ac:dyDescent="0.2">
      <c r="D1242" s="55"/>
    </row>
    <row r="1243" spans="4:4" x14ac:dyDescent="0.2">
      <c r="D1243" s="55"/>
    </row>
    <row r="1244" spans="4:4" x14ac:dyDescent="0.2">
      <c r="D1244" s="55"/>
    </row>
    <row r="1245" spans="4:4" x14ac:dyDescent="0.2">
      <c r="D1245" s="55"/>
    </row>
    <row r="1246" spans="4:4" x14ac:dyDescent="0.2">
      <c r="D1246" s="55"/>
    </row>
    <row r="1247" spans="4:4" x14ac:dyDescent="0.2">
      <c r="D1247" s="55"/>
    </row>
    <row r="1248" spans="4:4" x14ac:dyDescent="0.2">
      <c r="D1248" s="55"/>
    </row>
    <row r="1249" spans="4:4" x14ac:dyDescent="0.2">
      <c r="D1249" s="55"/>
    </row>
    <row r="1250" spans="4:4" x14ac:dyDescent="0.2">
      <c r="D1250" s="55"/>
    </row>
    <row r="1251" spans="4:4" x14ac:dyDescent="0.2">
      <c r="D1251" s="55"/>
    </row>
    <row r="1252" spans="4:4" x14ac:dyDescent="0.2">
      <c r="D1252" s="55"/>
    </row>
    <row r="1253" spans="4:4" x14ac:dyDescent="0.2">
      <c r="D1253" s="55"/>
    </row>
    <row r="1254" spans="4:4" x14ac:dyDescent="0.2">
      <c r="D1254" s="55"/>
    </row>
    <row r="1255" spans="4:4" x14ac:dyDescent="0.2">
      <c r="D1255" s="55"/>
    </row>
    <row r="1256" spans="4:4" x14ac:dyDescent="0.2">
      <c r="D1256" s="55"/>
    </row>
    <row r="1257" spans="4:4" x14ac:dyDescent="0.2">
      <c r="D1257" s="55"/>
    </row>
    <row r="1258" spans="4:4" x14ac:dyDescent="0.2">
      <c r="D1258" s="55"/>
    </row>
    <row r="1259" spans="4:4" x14ac:dyDescent="0.2">
      <c r="D1259" s="55"/>
    </row>
    <row r="1260" spans="4:4" x14ac:dyDescent="0.2">
      <c r="D1260" s="55"/>
    </row>
    <row r="1261" spans="4:4" x14ac:dyDescent="0.2">
      <c r="D1261" s="55"/>
    </row>
    <row r="1262" spans="4:4" x14ac:dyDescent="0.2">
      <c r="D1262" s="55"/>
    </row>
    <row r="1263" spans="4:4" x14ac:dyDescent="0.2">
      <c r="D1263" s="55"/>
    </row>
    <row r="1264" spans="4:4" x14ac:dyDescent="0.2">
      <c r="D1264" s="55"/>
    </row>
    <row r="1265" spans="4:4" x14ac:dyDescent="0.2">
      <c r="D1265" s="55"/>
    </row>
    <row r="1266" spans="4:4" x14ac:dyDescent="0.2">
      <c r="D1266" s="55"/>
    </row>
    <row r="1267" spans="4:4" x14ac:dyDescent="0.2">
      <c r="D1267" s="55"/>
    </row>
    <row r="1268" spans="4:4" x14ac:dyDescent="0.2">
      <c r="D1268" s="55"/>
    </row>
    <row r="1269" spans="4:4" x14ac:dyDescent="0.2">
      <c r="D1269" s="55"/>
    </row>
    <row r="1270" spans="4:4" x14ac:dyDescent="0.2">
      <c r="D1270" s="55"/>
    </row>
    <row r="1271" spans="4:4" x14ac:dyDescent="0.2">
      <c r="D1271" s="55"/>
    </row>
    <row r="1272" spans="4:4" x14ac:dyDescent="0.2">
      <c r="D1272" s="55"/>
    </row>
    <row r="1273" spans="4:4" x14ac:dyDescent="0.2">
      <c r="D1273" s="55"/>
    </row>
    <row r="1274" spans="4:4" x14ac:dyDescent="0.2">
      <c r="D1274" s="55"/>
    </row>
    <row r="1275" spans="4:4" x14ac:dyDescent="0.2">
      <c r="D1275" s="55"/>
    </row>
    <row r="1276" spans="4:4" x14ac:dyDescent="0.2">
      <c r="D1276" s="55"/>
    </row>
    <row r="1277" spans="4:4" x14ac:dyDescent="0.2">
      <c r="D1277" s="55"/>
    </row>
    <row r="1278" spans="4:4" x14ac:dyDescent="0.2">
      <c r="D1278" s="55"/>
    </row>
    <row r="1279" spans="4:4" x14ac:dyDescent="0.2">
      <c r="D1279" s="55"/>
    </row>
    <row r="1280" spans="4:4" x14ac:dyDescent="0.2">
      <c r="D1280" s="55"/>
    </row>
    <row r="1281" spans="4:4" x14ac:dyDescent="0.2">
      <c r="D1281" s="55"/>
    </row>
    <row r="1282" spans="4:4" x14ac:dyDescent="0.2">
      <c r="D1282" s="55"/>
    </row>
    <row r="1283" spans="4:4" x14ac:dyDescent="0.2">
      <c r="D1283" s="55"/>
    </row>
    <row r="1284" spans="4:4" x14ac:dyDescent="0.2">
      <c r="D1284" s="55"/>
    </row>
    <row r="1285" spans="4:4" x14ac:dyDescent="0.2">
      <c r="D1285" s="55"/>
    </row>
    <row r="1286" spans="4:4" x14ac:dyDescent="0.2">
      <c r="D1286" s="55"/>
    </row>
    <row r="1287" spans="4:4" x14ac:dyDescent="0.2">
      <c r="D1287" s="55"/>
    </row>
    <row r="1288" spans="4:4" x14ac:dyDescent="0.2">
      <c r="D1288" s="55"/>
    </row>
    <row r="1289" spans="4:4" x14ac:dyDescent="0.2">
      <c r="D1289" s="55"/>
    </row>
    <row r="1290" spans="4:4" x14ac:dyDescent="0.2">
      <c r="D1290" s="55"/>
    </row>
    <row r="1291" spans="4:4" x14ac:dyDescent="0.2">
      <c r="D1291" s="55"/>
    </row>
    <row r="1292" spans="4:4" x14ac:dyDescent="0.2">
      <c r="D1292" s="55"/>
    </row>
    <row r="1293" spans="4:4" x14ac:dyDescent="0.2">
      <c r="D1293" s="55"/>
    </row>
    <row r="1294" spans="4:4" x14ac:dyDescent="0.2">
      <c r="D1294" s="55"/>
    </row>
    <row r="1295" spans="4:4" x14ac:dyDescent="0.2">
      <c r="D1295" s="55"/>
    </row>
    <row r="1296" spans="4:4" x14ac:dyDescent="0.2">
      <c r="D1296" s="55"/>
    </row>
    <row r="1297" spans="4:4" x14ac:dyDescent="0.2">
      <c r="D1297" s="55"/>
    </row>
    <row r="1298" spans="4:4" x14ac:dyDescent="0.2">
      <c r="D1298" s="55"/>
    </row>
    <row r="1299" spans="4:4" x14ac:dyDescent="0.2">
      <c r="D1299" s="55"/>
    </row>
    <row r="1300" spans="4:4" x14ac:dyDescent="0.2">
      <c r="D1300" s="55"/>
    </row>
    <row r="1301" spans="4:4" x14ac:dyDescent="0.2">
      <c r="D1301" s="55"/>
    </row>
    <row r="1302" spans="4:4" x14ac:dyDescent="0.2">
      <c r="D1302" s="55"/>
    </row>
    <row r="1303" spans="4:4" x14ac:dyDescent="0.2">
      <c r="D1303" s="55"/>
    </row>
    <row r="1304" spans="4:4" x14ac:dyDescent="0.2">
      <c r="D1304" s="55"/>
    </row>
    <row r="1305" spans="4:4" x14ac:dyDescent="0.2">
      <c r="D1305" s="55"/>
    </row>
    <row r="1306" spans="4:4" x14ac:dyDescent="0.2">
      <c r="D1306" s="55"/>
    </row>
    <row r="1307" spans="4:4" x14ac:dyDescent="0.2">
      <c r="D1307" s="55"/>
    </row>
    <row r="1308" spans="4:4" x14ac:dyDescent="0.2">
      <c r="D1308" s="55"/>
    </row>
    <row r="1309" spans="4:4" x14ac:dyDescent="0.2">
      <c r="D1309" s="55"/>
    </row>
    <row r="1310" spans="4:4" x14ac:dyDescent="0.2">
      <c r="D1310" s="55"/>
    </row>
    <row r="1311" spans="4:4" x14ac:dyDescent="0.2">
      <c r="D1311" s="55"/>
    </row>
    <row r="1312" spans="4:4" x14ac:dyDescent="0.2">
      <c r="D1312" s="55"/>
    </row>
    <row r="1313" spans="4:4" x14ac:dyDescent="0.2">
      <c r="D1313" s="55"/>
    </row>
    <row r="1314" spans="4:4" x14ac:dyDescent="0.2">
      <c r="D1314" s="55"/>
    </row>
    <row r="1315" spans="4:4" x14ac:dyDescent="0.2">
      <c r="D1315" s="55"/>
    </row>
    <row r="1316" spans="4:4" x14ac:dyDescent="0.2">
      <c r="D1316" s="55"/>
    </row>
    <row r="1317" spans="4:4" x14ac:dyDescent="0.2">
      <c r="D1317" s="55"/>
    </row>
    <row r="1318" spans="4:4" x14ac:dyDescent="0.2">
      <c r="D1318" s="55"/>
    </row>
    <row r="1319" spans="4:4" x14ac:dyDescent="0.2">
      <c r="D1319" s="55"/>
    </row>
    <row r="1320" spans="4:4" x14ac:dyDescent="0.2">
      <c r="D1320" s="55"/>
    </row>
    <row r="1321" spans="4:4" x14ac:dyDescent="0.2">
      <c r="D1321" s="55"/>
    </row>
    <row r="1322" spans="4:4" x14ac:dyDescent="0.2">
      <c r="D1322" s="55"/>
    </row>
    <row r="1323" spans="4:4" x14ac:dyDescent="0.2">
      <c r="D1323" s="55"/>
    </row>
    <row r="1324" spans="4:4" x14ac:dyDescent="0.2">
      <c r="D1324" s="55"/>
    </row>
    <row r="1325" spans="4:4" x14ac:dyDescent="0.2">
      <c r="D1325" s="55"/>
    </row>
    <row r="1326" spans="4:4" x14ac:dyDescent="0.2">
      <c r="D1326" s="55"/>
    </row>
    <row r="1327" spans="4:4" x14ac:dyDescent="0.2">
      <c r="D1327" s="55"/>
    </row>
    <row r="1328" spans="4:4" x14ac:dyDescent="0.2">
      <c r="D1328" s="55"/>
    </row>
    <row r="1329" spans="4:4" x14ac:dyDescent="0.2">
      <c r="D1329" s="55"/>
    </row>
    <row r="1330" spans="4:4" x14ac:dyDescent="0.2">
      <c r="D1330" s="55"/>
    </row>
    <row r="1331" spans="4:4" x14ac:dyDescent="0.2">
      <c r="D1331" s="55"/>
    </row>
    <row r="1332" spans="4:4" x14ac:dyDescent="0.2">
      <c r="D1332" s="55"/>
    </row>
    <row r="1333" spans="4:4" x14ac:dyDescent="0.2">
      <c r="D1333" s="55"/>
    </row>
    <row r="1334" spans="4:4" x14ac:dyDescent="0.2">
      <c r="D1334" s="55"/>
    </row>
    <row r="1335" spans="4:4" x14ac:dyDescent="0.2">
      <c r="D1335" s="55"/>
    </row>
    <row r="1336" spans="4:4" x14ac:dyDescent="0.2">
      <c r="D1336" s="55"/>
    </row>
    <row r="1337" spans="4:4" x14ac:dyDescent="0.2">
      <c r="D1337" s="55"/>
    </row>
    <row r="1338" spans="4:4" x14ac:dyDescent="0.2">
      <c r="D1338" s="55"/>
    </row>
    <row r="1339" spans="4:4" x14ac:dyDescent="0.2">
      <c r="D1339" s="55"/>
    </row>
    <row r="1340" spans="4:4" x14ac:dyDescent="0.2">
      <c r="D1340" s="55"/>
    </row>
    <row r="1341" spans="4:4" x14ac:dyDescent="0.2">
      <c r="D1341" s="55"/>
    </row>
    <row r="1342" spans="4:4" x14ac:dyDescent="0.2">
      <c r="D1342" s="55"/>
    </row>
    <row r="1343" spans="4:4" x14ac:dyDescent="0.2">
      <c r="D1343" s="55"/>
    </row>
    <row r="1344" spans="4:4" x14ac:dyDescent="0.2">
      <c r="D1344" s="55"/>
    </row>
    <row r="1345" spans="4:4" x14ac:dyDescent="0.2">
      <c r="D1345" s="55"/>
    </row>
    <row r="1346" spans="4:4" x14ac:dyDescent="0.2">
      <c r="D1346" s="55"/>
    </row>
    <row r="1347" spans="4:4" x14ac:dyDescent="0.2">
      <c r="D1347" s="55"/>
    </row>
    <row r="1348" spans="4:4" x14ac:dyDescent="0.2">
      <c r="D1348" s="55"/>
    </row>
    <row r="1349" spans="4:4" x14ac:dyDescent="0.2">
      <c r="D1349" s="55"/>
    </row>
    <row r="1350" spans="4:4" x14ac:dyDescent="0.2">
      <c r="D1350" s="55"/>
    </row>
    <row r="1351" spans="4:4" x14ac:dyDescent="0.2">
      <c r="D1351" s="55"/>
    </row>
    <row r="1352" spans="4:4" x14ac:dyDescent="0.2">
      <c r="D1352" s="55"/>
    </row>
    <row r="1353" spans="4:4" x14ac:dyDescent="0.2">
      <c r="D1353" s="55"/>
    </row>
    <row r="1354" spans="4:4" x14ac:dyDescent="0.2">
      <c r="D1354" s="55"/>
    </row>
    <row r="1355" spans="4:4" x14ac:dyDescent="0.2">
      <c r="D1355" s="55"/>
    </row>
    <row r="1356" spans="4:4" x14ac:dyDescent="0.2">
      <c r="D1356" s="55"/>
    </row>
    <row r="1357" spans="4:4" x14ac:dyDescent="0.2">
      <c r="D1357" s="55"/>
    </row>
    <row r="1358" spans="4:4" x14ac:dyDescent="0.2">
      <c r="D1358" s="55"/>
    </row>
    <row r="1359" spans="4:4" x14ac:dyDescent="0.2">
      <c r="D1359" s="55"/>
    </row>
    <row r="1360" spans="4:4" x14ac:dyDescent="0.2">
      <c r="D1360" s="55"/>
    </row>
    <row r="1361" spans="4:4" x14ac:dyDescent="0.2">
      <c r="D1361" s="55"/>
    </row>
    <row r="1362" spans="4:4" x14ac:dyDescent="0.2">
      <c r="D1362" s="55"/>
    </row>
    <row r="1363" spans="4:4" x14ac:dyDescent="0.2">
      <c r="D1363" s="55"/>
    </row>
    <row r="1364" spans="4:4" x14ac:dyDescent="0.2">
      <c r="D1364" s="55"/>
    </row>
    <row r="1365" spans="4:4" x14ac:dyDescent="0.2">
      <c r="D1365" s="55"/>
    </row>
    <row r="1366" spans="4:4" x14ac:dyDescent="0.2">
      <c r="D1366" s="55"/>
    </row>
    <row r="1367" spans="4:4" x14ac:dyDescent="0.2">
      <c r="D1367" s="55"/>
    </row>
    <row r="1368" spans="4:4" x14ac:dyDescent="0.2">
      <c r="D1368" s="55"/>
    </row>
    <row r="1369" spans="4:4" x14ac:dyDescent="0.2">
      <c r="D1369" s="55"/>
    </row>
    <row r="1370" spans="4:4" x14ac:dyDescent="0.2">
      <c r="D1370" s="55"/>
    </row>
    <row r="1371" spans="4:4" x14ac:dyDescent="0.2">
      <c r="D1371" s="55"/>
    </row>
    <row r="1372" spans="4:4" x14ac:dyDescent="0.2">
      <c r="D1372" s="55"/>
    </row>
    <row r="1373" spans="4:4" x14ac:dyDescent="0.2">
      <c r="D1373" s="55"/>
    </row>
    <row r="1374" spans="4:4" x14ac:dyDescent="0.2">
      <c r="D1374" s="55"/>
    </row>
    <row r="1375" spans="4:4" x14ac:dyDescent="0.2">
      <c r="D1375" s="55"/>
    </row>
    <row r="1376" spans="4:4" x14ac:dyDescent="0.2">
      <c r="D1376" s="55"/>
    </row>
    <row r="1377" spans="4:4" x14ac:dyDescent="0.2">
      <c r="D1377" s="55"/>
    </row>
    <row r="1378" spans="4:4" x14ac:dyDescent="0.2">
      <c r="D1378" s="55"/>
    </row>
    <row r="1379" spans="4:4" x14ac:dyDescent="0.2">
      <c r="D1379" s="55"/>
    </row>
    <row r="1380" spans="4:4" x14ac:dyDescent="0.2">
      <c r="D1380" s="55"/>
    </row>
    <row r="1381" spans="4:4" x14ac:dyDescent="0.2">
      <c r="D1381" s="55"/>
    </row>
    <row r="1382" spans="4:4" x14ac:dyDescent="0.2">
      <c r="D1382" s="55"/>
    </row>
    <row r="1383" spans="4:4" x14ac:dyDescent="0.2">
      <c r="D1383" s="55"/>
    </row>
    <row r="1384" spans="4:4" x14ac:dyDescent="0.2">
      <c r="D1384" s="55"/>
    </row>
    <row r="1385" spans="4:4" x14ac:dyDescent="0.2">
      <c r="D1385" s="55"/>
    </row>
    <row r="1386" spans="4:4" x14ac:dyDescent="0.2">
      <c r="D1386" s="55"/>
    </row>
    <row r="1387" spans="4:4" x14ac:dyDescent="0.2">
      <c r="D1387" s="55"/>
    </row>
    <row r="1388" spans="4:4" x14ac:dyDescent="0.2">
      <c r="D1388" s="55"/>
    </row>
    <row r="1389" spans="4:4" x14ac:dyDescent="0.2">
      <c r="D1389" s="55"/>
    </row>
    <row r="1390" spans="4:4" x14ac:dyDescent="0.2">
      <c r="D1390" s="55"/>
    </row>
    <row r="1391" spans="4:4" x14ac:dyDescent="0.2">
      <c r="D1391" s="55"/>
    </row>
    <row r="1392" spans="4:4" x14ac:dyDescent="0.2">
      <c r="D1392" s="55"/>
    </row>
    <row r="1393" spans="4:4" x14ac:dyDescent="0.2">
      <c r="D1393" s="55"/>
    </row>
    <row r="1394" spans="4:4" x14ac:dyDescent="0.2">
      <c r="D1394" s="55"/>
    </row>
    <row r="1395" spans="4:4" x14ac:dyDescent="0.2">
      <c r="D1395" s="55"/>
    </row>
    <row r="1396" spans="4:4" x14ac:dyDescent="0.2">
      <c r="D1396" s="55"/>
    </row>
    <row r="1397" spans="4:4" x14ac:dyDescent="0.2">
      <c r="D1397" s="55"/>
    </row>
    <row r="1398" spans="4:4" x14ac:dyDescent="0.2">
      <c r="D1398" s="55"/>
    </row>
    <row r="1399" spans="4:4" x14ac:dyDescent="0.2">
      <c r="D1399" s="55"/>
    </row>
    <row r="1400" spans="4:4" x14ac:dyDescent="0.2">
      <c r="D1400" s="55"/>
    </row>
    <row r="1401" spans="4:4" x14ac:dyDescent="0.2">
      <c r="D1401" s="55"/>
    </row>
    <row r="1402" spans="4:4" x14ac:dyDescent="0.2">
      <c r="D1402" s="55"/>
    </row>
    <row r="1403" spans="4:4" x14ac:dyDescent="0.2">
      <c r="D1403" s="55"/>
    </row>
    <row r="1404" spans="4:4" x14ac:dyDescent="0.2">
      <c r="D1404" s="55"/>
    </row>
    <row r="1405" spans="4:4" x14ac:dyDescent="0.2">
      <c r="D1405" s="55"/>
    </row>
    <row r="1406" spans="4:4" x14ac:dyDescent="0.2">
      <c r="D1406" s="55"/>
    </row>
    <row r="1407" spans="4:4" x14ac:dyDescent="0.2">
      <c r="D1407" s="55"/>
    </row>
    <row r="1408" spans="4:4" x14ac:dyDescent="0.2">
      <c r="D1408" s="55"/>
    </row>
    <row r="1409" spans="4:4" x14ac:dyDescent="0.2">
      <c r="D1409" s="55"/>
    </row>
    <row r="1410" spans="4:4" x14ac:dyDescent="0.2">
      <c r="D1410" s="55"/>
    </row>
    <row r="1411" spans="4:4" x14ac:dyDescent="0.2">
      <c r="D1411" s="55"/>
    </row>
    <row r="1412" spans="4:4" x14ac:dyDescent="0.2">
      <c r="D1412" s="55"/>
    </row>
    <row r="1413" spans="4:4" x14ac:dyDescent="0.2">
      <c r="D1413" s="55"/>
    </row>
    <row r="1414" spans="4:4" x14ac:dyDescent="0.2">
      <c r="D1414" s="55"/>
    </row>
    <row r="1415" spans="4:4" x14ac:dyDescent="0.2">
      <c r="D1415" s="55"/>
    </row>
    <row r="1416" spans="4:4" x14ac:dyDescent="0.2">
      <c r="D1416" s="55"/>
    </row>
    <row r="1417" spans="4:4" x14ac:dyDescent="0.2">
      <c r="D1417" s="55"/>
    </row>
    <row r="1418" spans="4:4" x14ac:dyDescent="0.2">
      <c r="D1418" s="55"/>
    </row>
    <row r="1419" spans="4:4" x14ac:dyDescent="0.2">
      <c r="D1419" s="55"/>
    </row>
    <row r="1420" spans="4:4" x14ac:dyDescent="0.2">
      <c r="D1420" s="55"/>
    </row>
    <row r="1421" spans="4:4" x14ac:dyDescent="0.2">
      <c r="D1421" s="55"/>
    </row>
    <row r="1422" spans="4:4" x14ac:dyDescent="0.2">
      <c r="D1422" s="55"/>
    </row>
    <row r="1423" spans="4:4" x14ac:dyDescent="0.2">
      <c r="D1423" s="55"/>
    </row>
    <row r="1424" spans="4:4" x14ac:dyDescent="0.2">
      <c r="D1424" s="55"/>
    </row>
    <row r="1425" spans="4:4" x14ac:dyDescent="0.2">
      <c r="D1425" s="55"/>
    </row>
    <row r="1426" spans="4:4" x14ac:dyDescent="0.2">
      <c r="D1426" s="55"/>
    </row>
    <row r="1427" spans="4:4" x14ac:dyDescent="0.2">
      <c r="D1427" s="55"/>
    </row>
    <row r="1428" spans="4:4" x14ac:dyDescent="0.2">
      <c r="D1428" s="55"/>
    </row>
    <row r="1429" spans="4:4" x14ac:dyDescent="0.2">
      <c r="D1429" s="55"/>
    </row>
    <row r="1430" spans="4:4" x14ac:dyDescent="0.2">
      <c r="D1430" s="55"/>
    </row>
    <row r="1431" spans="4:4" x14ac:dyDescent="0.2">
      <c r="D1431" s="55"/>
    </row>
    <row r="1432" spans="4:4" x14ac:dyDescent="0.2">
      <c r="D1432" s="55"/>
    </row>
    <row r="1433" spans="4:4" x14ac:dyDescent="0.2">
      <c r="D1433" s="55"/>
    </row>
    <row r="1434" spans="4:4" x14ac:dyDescent="0.2">
      <c r="D1434" s="55"/>
    </row>
    <row r="1435" spans="4:4" x14ac:dyDescent="0.2">
      <c r="D1435" s="55"/>
    </row>
    <row r="1436" spans="4:4" x14ac:dyDescent="0.2">
      <c r="D1436" s="55"/>
    </row>
    <row r="1437" spans="4:4" x14ac:dyDescent="0.2">
      <c r="D1437" s="55"/>
    </row>
    <row r="1438" spans="4:4" x14ac:dyDescent="0.2">
      <c r="D1438" s="55"/>
    </row>
    <row r="1439" spans="4:4" x14ac:dyDescent="0.2">
      <c r="D1439" s="55"/>
    </row>
    <row r="1440" spans="4:4" x14ac:dyDescent="0.2">
      <c r="D1440" s="55"/>
    </row>
    <row r="1441" spans="4:4" x14ac:dyDescent="0.2">
      <c r="D1441" s="55"/>
    </row>
    <row r="1442" spans="4:4" x14ac:dyDescent="0.2">
      <c r="D1442" s="55"/>
    </row>
    <row r="1443" spans="4:4" x14ac:dyDescent="0.2">
      <c r="D1443" s="55"/>
    </row>
    <row r="1444" spans="4:4" x14ac:dyDescent="0.2">
      <c r="D1444" s="55"/>
    </row>
    <row r="1445" spans="4:4" x14ac:dyDescent="0.2">
      <c r="D1445" s="55"/>
    </row>
    <row r="1446" spans="4:4" x14ac:dyDescent="0.2">
      <c r="D1446" s="55"/>
    </row>
    <row r="1447" spans="4:4" x14ac:dyDescent="0.2">
      <c r="D1447" s="55"/>
    </row>
    <row r="1448" spans="4:4" x14ac:dyDescent="0.2">
      <c r="D1448" s="55"/>
    </row>
    <row r="1449" spans="4:4" x14ac:dyDescent="0.2">
      <c r="D1449" s="55"/>
    </row>
    <row r="1450" spans="4:4" x14ac:dyDescent="0.2">
      <c r="D1450" s="55"/>
    </row>
    <row r="1451" spans="4:4" x14ac:dyDescent="0.2">
      <c r="D1451" s="55"/>
    </row>
    <row r="1452" spans="4:4" x14ac:dyDescent="0.2">
      <c r="D1452" s="55"/>
    </row>
    <row r="1453" spans="4:4" x14ac:dyDescent="0.2">
      <c r="D1453" s="55"/>
    </row>
    <row r="1454" spans="4:4" x14ac:dyDescent="0.2">
      <c r="D1454" s="55"/>
    </row>
    <row r="1455" spans="4:4" x14ac:dyDescent="0.2">
      <c r="D1455" s="55"/>
    </row>
    <row r="1456" spans="4:4" x14ac:dyDescent="0.2">
      <c r="D1456" s="55"/>
    </row>
    <row r="1457" spans="4:4" x14ac:dyDescent="0.2">
      <c r="D1457" s="55"/>
    </row>
    <row r="1458" spans="4:4" x14ac:dyDescent="0.2">
      <c r="D1458" s="55"/>
    </row>
    <row r="1459" spans="4:4" x14ac:dyDescent="0.2">
      <c r="D1459" s="55"/>
    </row>
    <row r="1460" spans="4:4" x14ac:dyDescent="0.2">
      <c r="D1460" s="55"/>
    </row>
    <row r="1461" spans="4:4" x14ac:dyDescent="0.2">
      <c r="D1461" s="55"/>
    </row>
    <row r="1462" spans="4:4" x14ac:dyDescent="0.2">
      <c r="D1462" s="55"/>
    </row>
    <row r="1463" spans="4:4" x14ac:dyDescent="0.2">
      <c r="D1463" s="55"/>
    </row>
    <row r="1464" spans="4:4" x14ac:dyDescent="0.2">
      <c r="D1464" s="55"/>
    </row>
    <row r="1465" spans="4:4" x14ac:dyDescent="0.2">
      <c r="D1465" s="55"/>
    </row>
    <row r="1466" spans="4:4" x14ac:dyDescent="0.2">
      <c r="D1466" s="55"/>
    </row>
    <row r="1467" spans="4:4" x14ac:dyDescent="0.2">
      <c r="D1467" s="55"/>
    </row>
    <row r="1468" spans="4:4" x14ac:dyDescent="0.2">
      <c r="D1468" s="55"/>
    </row>
    <row r="1469" spans="4:4" x14ac:dyDescent="0.2">
      <c r="D1469" s="55"/>
    </row>
    <row r="1470" spans="4:4" x14ac:dyDescent="0.2">
      <c r="D1470" s="55"/>
    </row>
    <row r="1471" spans="4:4" x14ac:dyDescent="0.2">
      <c r="D1471" s="55"/>
    </row>
    <row r="1472" spans="4:4" x14ac:dyDescent="0.2">
      <c r="D1472" s="55"/>
    </row>
    <row r="1473" spans="4:4" x14ac:dyDescent="0.2">
      <c r="D1473" s="55"/>
    </row>
    <row r="1474" spans="4:4" x14ac:dyDescent="0.2">
      <c r="D1474" s="55"/>
    </row>
    <row r="1475" spans="4:4" x14ac:dyDescent="0.2">
      <c r="D1475" s="55"/>
    </row>
    <row r="1476" spans="4:4" x14ac:dyDescent="0.2">
      <c r="D1476" s="55"/>
    </row>
    <row r="1477" spans="4:4" x14ac:dyDescent="0.2">
      <c r="D1477" s="55"/>
    </row>
    <row r="1478" spans="4:4" x14ac:dyDescent="0.2">
      <c r="D1478" s="55"/>
    </row>
    <row r="1479" spans="4:4" x14ac:dyDescent="0.2">
      <c r="D1479" s="55"/>
    </row>
    <row r="1480" spans="4:4" x14ac:dyDescent="0.2">
      <c r="D1480" s="55"/>
    </row>
    <row r="1481" spans="4:4" x14ac:dyDescent="0.2">
      <c r="D1481" s="55"/>
    </row>
    <row r="1482" spans="4:4" x14ac:dyDescent="0.2">
      <c r="D1482" s="55"/>
    </row>
    <row r="1483" spans="4:4" x14ac:dyDescent="0.2">
      <c r="D1483" s="55"/>
    </row>
    <row r="1484" spans="4:4" x14ac:dyDescent="0.2">
      <c r="D1484" s="55"/>
    </row>
    <row r="1485" spans="4:4" x14ac:dyDescent="0.2">
      <c r="D1485" s="55"/>
    </row>
    <row r="1486" spans="4:4" x14ac:dyDescent="0.2">
      <c r="D1486" s="55"/>
    </row>
    <row r="1487" spans="4:4" x14ac:dyDescent="0.2">
      <c r="D1487" s="55"/>
    </row>
    <row r="1488" spans="4:4" x14ac:dyDescent="0.2">
      <c r="D1488" s="55"/>
    </row>
    <row r="1489" spans="4:4" x14ac:dyDescent="0.2">
      <c r="D1489" s="55"/>
    </row>
    <row r="1490" spans="4:4" x14ac:dyDescent="0.2">
      <c r="D1490" s="55"/>
    </row>
    <row r="1491" spans="4:4" x14ac:dyDescent="0.2">
      <c r="D1491" s="55"/>
    </row>
    <row r="1492" spans="4:4" x14ac:dyDescent="0.2">
      <c r="D1492" s="55"/>
    </row>
    <row r="1493" spans="4:4" x14ac:dyDescent="0.2">
      <c r="D1493" s="55"/>
    </row>
    <row r="1494" spans="4:4" x14ac:dyDescent="0.2">
      <c r="D1494" s="55"/>
    </row>
    <row r="1495" spans="4:4" x14ac:dyDescent="0.2">
      <c r="D1495" s="55"/>
    </row>
    <row r="1496" spans="4:4" x14ac:dyDescent="0.2">
      <c r="D1496" s="55"/>
    </row>
    <row r="1497" spans="4:4" x14ac:dyDescent="0.2">
      <c r="D1497" s="55"/>
    </row>
    <row r="1498" spans="4:4" x14ac:dyDescent="0.2">
      <c r="D1498" s="55"/>
    </row>
    <row r="1499" spans="4:4" x14ac:dyDescent="0.2">
      <c r="D1499" s="55"/>
    </row>
    <row r="1500" spans="4:4" x14ac:dyDescent="0.2">
      <c r="D1500" s="55"/>
    </row>
    <row r="1501" spans="4:4" x14ac:dyDescent="0.2">
      <c r="D1501" s="55"/>
    </row>
    <row r="1502" spans="4:4" x14ac:dyDescent="0.2">
      <c r="D1502" s="55"/>
    </row>
    <row r="1503" spans="4:4" x14ac:dyDescent="0.2">
      <c r="D1503" s="55"/>
    </row>
    <row r="1504" spans="4:4" x14ac:dyDescent="0.2">
      <c r="D1504" s="55"/>
    </row>
    <row r="1505" spans="4:4" x14ac:dyDescent="0.2">
      <c r="D1505" s="55"/>
    </row>
    <row r="1506" spans="4:4" x14ac:dyDescent="0.2">
      <c r="D1506" s="55"/>
    </row>
    <row r="1507" spans="4:4" x14ac:dyDescent="0.2">
      <c r="D1507" s="55"/>
    </row>
    <row r="1508" spans="4:4" x14ac:dyDescent="0.2">
      <c r="D1508" s="55"/>
    </row>
    <row r="1509" spans="4:4" x14ac:dyDescent="0.2">
      <c r="D1509" s="55"/>
    </row>
    <row r="1510" spans="4:4" x14ac:dyDescent="0.2">
      <c r="D1510" s="55"/>
    </row>
    <row r="1511" spans="4:4" x14ac:dyDescent="0.2">
      <c r="D1511" s="55"/>
    </row>
    <row r="1512" spans="4:4" x14ac:dyDescent="0.2">
      <c r="D1512" s="55"/>
    </row>
    <row r="1513" spans="4:4" x14ac:dyDescent="0.2">
      <c r="D1513" s="55"/>
    </row>
    <row r="1514" spans="4:4" x14ac:dyDescent="0.2">
      <c r="D1514" s="55"/>
    </row>
    <row r="1515" spans="4:4" x14ac:dyDescent="0.2">
      <c r="D1515" s="55"/>
    </row>
    <row r="1516" spans="4:4" x14ac:dyDescent="0.2">
      <c r="D1516" s="55"/>
    </row>
    <row r="1517" spans="4:4" x14ac:dyDescent="0.2">
      <c r="D1517" s="55"/>
    </row>
    <row r="1518" spans="4:4" x14ac:dyDescent="0.2">
      <c r="D1518" s="55"/>
    </row>
    <row r="1519" spans="4:4" x14ac:dyDescent="0.2">
      <c r="D1519" s="55"/>
    </row>
    <row r="1520" spans="4:4" x14ac:dyDescent="0.2">
      <c r="D1520" s="55"/>
    </row>
    <row r="1521" spans="4:4" x14ac:dyDescent="0.2">
      <c r="D1521" s="55"/>
    </row>
    <row r="1522" spans="4:4" x14ac:dyDescent="0.2">
      <c r="D1522" s="55"/>
    </row>
    <row r="1523" spans="4:4" x14ac:dyDescent="0.2">
      <c r="D1523" s="55"/>
    </row>
    <row r="1524" spans="4:4" x14ac:dyDescent="0.2">
      <c r="D1524" s="55"/>
    </row>
    <row r="1525" spans="4:4" x14ac:dyDescent="0.2">
      <c r="D1525" s="55"/>
    </row>
    <row r="1526" spans="4:4" x14ac:dyDescent="0.2">
      <c r="D1526" s="55"/>
    </row>
    <row r="1527" spans="4:4" x14ac:dyDescent="0.2">
      <c r="D1527" s="55"/>
    </row>
    <row r="1528" spans="4:4" x14ac:dyDescent="0.2">
      <c r="D1528" s="55"/>
    </row>
    <row r="1529" spans="4:4" x14ac:dyDescent="0.2">
      <c r="D1529" s="55"/>
    </row>
    <row r="1530" spans="4:4" x14ac:dyDescent="0.2">
      <c r="D1530" s="55"/>
    </row>
    <row r="1531" spans="4:4" x14ac:dyDescent="0.2">
      <c r="D1531" s="55"/>
    </row>
    <row r="1532" spans="4:4" x14ac:dyDescent="0.2">
      <c r="D1532" s="55"/>
    </row>
    <row r="1533" spans="4:4" x14ac:dyDescent="0.2">
      <c r="D1533" s="55"/>
    </row>
    <row r="1534" spans="4:4" x14ac:dyDescent="0.2">
      <c r="D1534" s="55"/>
    </row>
    <row r="1535" spans="4:4" x14ac:dyDescent="0.2">
      <c r="D1535" s="55"/>
    </row>
    <row r="1536" spans="4:4" x14ac:dyDescent="0.2">
      <c r="D1536" s="55"/>
    </row>
    <row r="1537" spans="4:4" x14ac:dyDescent="0.2">
      <c r="D1537" s="55"/>
    </row>
    <row r="1538" spans="4:4" x14ac:dyDescent="0.2">
      <c r="D1538" s="55"/>
    </row>
    <row r="1539" spans="4:4" x14ac:dyDescent="0.2">
      <c r="D1539" s="55"/>
    </row>
    <row r="1540" spans="4:4" x14ac:dyDescent="0.2">
      <c r="D1540" s="55"/>
    </row>
    <row r="1541" spans="4:4" x14ac:dyDescent="0.2">
      <c r="D1541" s="55"/>
    </row>
    <row r="1542" spans="4:4" x14ac:dyDescent="0.2">
      <c r="D1542" s="55"/>
    </row>
    <row r="1543" spans="4:4" x14ac:dyDescent="0.2">
      <c r="D1543" s="55"/>
    </row>
    <row r="1544" spans="4:4" x14ac:dyDescent="0.2">
      <c r="D1544" s="55"/>
    </row>
    <row r="1545" spans="4:4" x14ac:dyDescent="0.2">
      <c r="D1545" s="55"/>
    </row>
    <row r="1546" spans="4:4" x14ac:dyDescent="0.2">
      <c r="D1546" s="55"/>
    </row>
    <row r="1547" spans="4:4" x14ac:dyDescent="0.2">
      <c r="D1547" s="55"/>
    </row>
    <row r="1548" spans="4:4" x14ac:dyDescent="0.2">
      <c r="D1548" s="55"/>
    </row>
    <row r="1549" spans="4:4" x14ac:dyDescent="0.2">
      <c r="D1549" s="55"/>
    </row>
    <row r="1550" spans="4:4" x14ac:dyDescent="0.2">
      <c r="D1550" s="55"/>
    </row>
    <row r="1551" spans="4:4" x14ac:dyDescent="0.2">
      <c r="D1551" s="55"/>
    </row>
    <row r="1552" spans="4:4" x14ac:dyDescent="0.2">
      <c r="D1552" s="55"/>
    </row>
    <row r="1553" spans="4:4" x14ac:dyDescent="0.2">
      <c r="D1553" s="55"/>
    </row>
    <row r="1554" spans="4:4" x14ac:dyDescent="0.2">
      <c r="D1554" s="55"/>
    </row>
    <row r="1555" spans="4:4" x14ac:dyDescent="0.2">
      <c r="D1555" s="55"/>
    </row>
    <row r="1556" spans="4:4" x14ac:dyDescent="0.2">
      <c r="D1556" s="55"/>
    </row>
    <row r="1557" spans="4:4" x14ac:dyDescent="0.2">
      <c r="D1557" s="55"/>
    </row>
    <row r="1558" spans="4:4" x14ac:dyDescent="0.2">
      <c r="D1558" s="55"/>
    </row>
    <row r="1559" spans="4:4" x14ac:dyDescent="0.2">
      <c r="D1559" s="55"/>
    </row>
    <row r="1560" spans="4:4" x14ac:dyDescent="0.2">
      <c r="D1560" s="55"/>
    </row>
    <row r="1561" spans="4:4" x14ac:dyDescent="0.2">
      <c r="D1561" s="55"/>
    </row>
    <row r="1562" spans="4:4" x14ac:dyDescent="0.2">
      <c r="D1562" s="55"/>
    </row>
    <row r="1563" spans="4:4" x14ac:dyDescent="0.2">
      <c r="D1563" s="55"/>
    </row>
    <row r="1564" spans="4:4" x14ac:dyDescent="0.2">
      <c r="D1564" s="55"/>
    </row>
    <row r="1565" spans="4:4" x14ac:dyDescent="0.2">
      <c r="D1565" s="55"/>
    </row>
    <row r="1566" spans="4:4" x14ac:dyDescent="0.2">
      <c r="D1566" s="55"/>
    </row>
    <row r="1567" spans="4:4" x14ac:dyDescent="0.2">
      <c r="D1567" s="55"/>
    </row>
    <row r="1568" spans="4:4" x14ac:dyDescent="0.2">
      <c r="D1568" s="55"/>
    </row>
    <row r="1569" spans="4:4" x14ac:dyDescent="0.2">
      <c r="D1569" s="55"/>
    </row>
    <row r="1570" spans="4:4" x14ac:dyDescent="0.2">
      <c r="D1570" s="55"/>
    </row>
    <row r="1571" spans="4:4" x14ac:dyDescent="0.2">
      <c r="D1571" s="55"/>
    </row>
    <row r="1572" spans="4:4" x14ac:dyDescent="0.2">
      <c r="D1572" s="55"/>
    </row>
    <row r="1573" spans="4:4" x14ac:dyDescent="0.2">
      <c r="D1573" s="55"/>
    </row>
    <row r="1574" spans="4:4" x14ac:dyDescent="0.2">
      <c r="D1574" s="55"/>
    </row>
    <row r="1575" spans="4:4" x14ac:dyDescent="0.2">
      <c r="D1575" s="55"/>
    </row>
    <row r="1576" spans="4:4" x14ac:dyDescent="0.2">
      <c r="D1576" s="55"/>
    </row>
    <row r="1577" spans="4:4" x14ac:dyDescent="0.2">
      <c r="D1577" s="55"/>
    </row>
    <row r="1578" spans="4:4" x14ac:dyDescent="0.2">
      <c r="D1578" s="55"/>
    </row>
    <row r="1579" spans="4:4" x14ac:dyDescent="0.2">
      <c r="D1579" s="55"/>
    </row>
    <row r="1580" spans="4:4" x14ac:dyDescent="0.2">
      <c r="D1580" s="55"/>
    </row>
    <row r="1581" spans="4:4" x14ac:dyDescent="0.2">
      <c r="D1581" s="55"/>
    </row>
    <row r="1582" spans="4:4" x14ac:dyDescent="0.2">
      <c r="D1582" s="55"/>
    </row>
    <row r="1583" spans="4:4" x14ac:dyDescent="0.2">
      <c r="D1583" s="55"/>
    </row>
    <row r="1584" spans="4:4" x14ac:dyDescent="0.2">
      <c r="D1584" s="55"/>
    </row>
    <row r="1585" spans="4:4" x14ac:dyDescent="0.2">
      <c r="D1585" s="55"/>
    </row>
    <row r="1586" spans="4:4" x14ac:dyDescent="0.2">
      <c r="D1586" s="55"/>
    </row>
    <row r="1587" spans="4:4" x14ac:dyDescent="0.2">
      <c r="D1587" s="55"/>
    </row>
    <row r="1588" spans="4:4" x14ac:dyDescent="0.2">
      <c r="D1588" s="55"/>
    </row>
    <row r="1589" spans="4:4" x14ac:dyDescent="0.2">
      <c r="D1589" s="55"/>
    </row>
    <row r="1590" spans="4:4" x14ac:dyDescent="0.2">
      <c r="D1590" s="55"/>
    </row>
    <row r="1591" spans="4:4" x14ac:dyDescent="0.2">
      <c r="D1591" s="55"/>
    </row>
    <row r="1592" spans="4:4" x14ac:dyDescent="0.2">
      <c r="D1592" s="55"/>
    </row>
    <row r="1593" spans="4:4" x14ac:dyDescent="0.2">
      <c r="D1593" s="55"/>
    </row>
    <row r="1594" spans="4:4" x14ac:dyDescent="0.2">
      <c r="D1594" s="55"/>
    </row>
    <row r="1595" spans="4:4" x14ac:dyDescent="0.2">
      <c r="D1595" s="55"/>
    </row>
    <row r="1596" spans="4:4" x14ac:dyDescent="0.2">
      <c r="D1596" s="55"/>
    </row>
    <row r="1597" spans="4:4" x14ac:dyDescent="0.2">
      <c r="D1597" s="55"/>
    </row>
    <row r="1598" spans="4:4" x14ac:dyDescent="0.2">
      <c r="D1598" s="55"/>
    </row>
    <row r="1599" spans="4:4" x14ac:dyDescent="0.2">
      <c r="D1599" s="55"/>
    </row>
    <row r="1600" spans="4:4" x14ac:dyDescent="0.2">
      <c r="D1600" s="55"/>
    </row>
    <row r="1601" spans="4:4" x14ac:dyDescent="0.2">
      <c r="D1601" s="55"/>
    </row>
  </sheetData>
  <autoFilter ref="A1:P129">
    <filterColumn colId="0">
      <filters>
        <filter val="ZigZagOverNSN"/>
      </filters>
    </filterColumn>
    <filterColumn colId="1">
      <filters>
        <filter val="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1"/>
  <sheetViews>
    <sheetView workbookViewId="0">
      <selection activeCell="P13" sqref="P13"/>
    </sheetView>
  </sheetViews>
  <sheetFormatPr defaultRowHeight="12.75" x14ac:dyDescent="0.2"/>
  <cols>
    <col min="1" max="1" width="14.7109375" bestFit="1" customWidth="1"/>
    <col min="2" max="2" width="6.140625" bestFit="1" customWidth="1"/>
    <col min="3" max="3" width="5.85546875" bestFit="1" customWidth="1"/>
    <col min="4" max="4" width="10.28515625" bestFit="1" customWidth="1"/>
    <col min="5" max="5" width="10.140625" bestFit="1" customWidth="1"/>
    <col min="6" max="6" width="8.28515625" bestFit="1" customWidth="1"/>
    <col min="7" max="7" width="5" bestFit="1" customWidth="1"/>
    <col min="8" max="8" width="17.7109375" bestFit="1" customWidth="1"/>
    <col min="9" max="9" width="11.7109375" bestFit="1" customWidth="1"/>
    <col min="10" max="10" width="8.42578125" bestFit="1" customWidth="1"/>
    <col min="11" max="11" width="7.85546875" bestFit="1" customWidth="1"/>
    <col min="12" max="12" width="13.7109375" bestFit="1" customWidth="1"/>
    <col min="13" max="13" width="7" bestFit="1" customWidth="1"/>
    <col min="14" max="14" width="7.85546875" bestFit="1" customWidth="1"/>
    <col min="16" max="16" width="13.5703125" bestFit="1" customWidth="1"/>
    <col min="17" max="17" width="12.7109375" customWidth="1"/>
  </cols>
  <sheetData>
    <row r="1" spans="1:17" x14ac:dyDescent="0.2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</row>
    <row r="2" spans="1:17" x14ac:dyDescent="0.2">
      <c r="A2" t="s">
        <v>136</v>
      </c>
      <c r="B2">
        <v>20</v>
      </c>
      <c r="C2">
        <v>2</v>
      </c>
      <c r="D2" s="55">
        <v>317333</v>
      </c>
      <c r="E2">
        <v>10</v>
      </c>
      <c r="F2">
        <v>375000</v>
      </c>
      <c r="G2">
        <v>3000</v>
      </c>
      <c r="H2">
        <v>22693</v>
      </c>
      <c r="I2">
        <v>4</v>
      </c>
      <c r="J2">
        <v>363395</v>
      </c>
      <c r="K2">
        <v>362595</v>
      </c>
      <c r="L2">
        <v>5363</v>
      </c>
      <c r="M2">
        <v>45069</v>
      </c>
      <c r="N2">
        <v>6730</v>
      </c>
      <c r="P2" t="s">
        <v>151</v>
      </c>
      <c r="Q2">
        <f>SUM(H2:H401)</f>
        <v>54125428</v>
      </c>
    </row>
    <row r="3" spans="1:17" x14ac:dyDescent="0.2">
      <c r="A3" t="s">
        <v>136</v>
      </c>
      <c r="B3">
        <v>20</v>
      </c>
      <c r="C3">
        <v>4</v>
      </c>
      <c r="D3" s="55">
        <v>685827</v>
      </c>
      <c r="E3">
        <v>10</v>
      </c>
      <c r="F3">
        <v>375000</v>
      </c>
      <c r="G3">
        <v>3000</v>
      </c>
      <c r="H3">
        <v>25517</v>
      </c>
      <c r="I3">
        <v>4</v>
      </c>
      <c r="J3">
        <v>350200</v>
      </c>
      <c r="K3">
        <v>348465</v>
      </c>
      <c r="L3">
        <v>4678</v>
      </c>
      <c r="M3">
        <v>98106</v>
      </c>
      <c r="N3">
        <v>6552</v>
      </c>
      <c r="P3" t="s">
        <v>152</v>
      </c>
      <c r="Q3">
        <f>SUMIF(A2:A1700,"ZigZagOverNaive",H2:H1700)</f>
        <v>2517481</v>
      </c>
    </row>
    <row r="4" spans="1:17" x14ac:dyDescent="0.2">
      <c r="A4" t="s">
        <v>136</v>
      </c>
      <c r="B4">
        <v>20</v>
      </c>
      <c r="C4">
        <v>8</v>
      </c>
      <c r="D4" s="55">
        <v>1259880</v>
      </c>
      <c r="E4">
        <v>10</v>
      </c>
      <c r="F4">
        <v>375000</v>
      </c>
      <c r="G4">
        <v>3000</v>
      </c>
      <c r="H4">
        <v>24916</v>
      </c>
      <c r="I4">
        <v>4</v>
      </c>
      <c r="J4">
        <v>328715</v>
      </c>
      <c r="K4">
        <v>326650</v>
      </c>
      <c r="L4">
        <v>5458</v>
      </c>
      <c r="M4">
        <v>180221</v>
      </c>
      <c r="N4">
        <v>6581</v>
      </c>
    </row>
    <row r="5" spans="1:17" x14ac:dyDescent="0.2">
      <c r="A5" t="s">
        <v>136</v>
      </c>
      <c r="B5">
        <v>20</v>
      </c>
      <c r="C5">
        <v>16</v>
      </c>
      <c r="D5" s="55">
        <v>2838113</v>
      </c>
      <c r="E5">
        <v>10</v>
      </c>
      <c r="F5">
        <v>375000</v>
      </c>
      <c r="G5">
        <v>3000</v>
      </c>
      <c r="H5">
        <v>30585</v>
      </c>
      <c r="I5">
        <v>4</v>
      </c>
      <c r="J5">
        <v>271700</v>
      </c>
      <c r="K5">
        <v>266400</v>
      </c>
      <c r="L5">
        <v>3543</v>
      </c>
      <c r="M5">
        <v>407396</v>
      </c>
      <c r="N5">
        <v>7520</v>
      </c>
    </row>
    <row r="6" spans="1:17" x14ac:dyDescent="0.2">
      <c r="A6" t="s">
        <v>136</v>
      </c>
      <c r="B6">
        <v>20</v>
      </c>
      <c r="C6">
        <v>2</v>
      </c>
      <c r="D6" s="55">
        <v>355160</v>
      </c>
      <c r="E6">
        <v>10</v>
      </c>
      <c r="F6">
        <v>375000</v>
      </c>
      <c r="G6">
        <v>3000</v>
      </c>
      <c r="H6">
        <v>44952</v>
      </c>
      <c r="I6">
        <v>4</v>
      </c>
      <c r="J6">
        <v>362075</v>
      </c>
      <c r="K6">
        <v>361215</v>
      </c>
      <c r="L6">
        <v>3588</v>
      </c>
      <c r="M6">
        <v>51053</v>
      </c>
      <c r="N6">
        <v>7591</v>
      </c>
    </row>
    <row r="7" spans="1:17" x14ac:dyDescent="0.2">
      <c r="A7" t="s">
        <v>136</v>
      </c>
      <c r="B7">
        <v>20</v>
      </c>
      <c r="C7">
        <v>4</v>
      </c>
      <c r="D7" s="55">
        <v>669307</v>
      </c>
      <c r="E7">
        <v>10</v>
      </c>
      <c r="F7">
        <v>375000</v>
      </c>
      <c r="G7">
        <v>3000</v>
      </c>
      <c r="H7">
        <v>42899</v>
      </c>
      <c r="I7">
        <v>4</v>
      </c>
      <c r="J7">
        <v>350565</v>
      </c>
      <c r="K7">
        <v>348935</v>
      </c>
      <c r="L7">
        <v>4224</v>
      </c>
      <c r="M7">
        <v>95710</v>
      </c>
      <c r="N7">
        <v>7628</v>
      </c>
    </row>
    <row r="8" spans="1:17" x14ac:dyDescent="0.2">
      <c r="A8" t="s">
        <v>136</v>
      </c>
      <c r="B8">
        <v>20</v>
      </c>
      <c r="C8">
        <v>8</v>
      </c>
      <c r="D8" s="55">
        <v>1276073</v>
      </c>
      <c r="E8">
        <v>10</v>
      </c>
      <c r="F8">
        <v>375000</v>
      </c>
      <c r="G8">
        <v>3000</v>
      </c>
      <c r="H8">
        <v>44446</v>
      </c>
      <c r="I8">
        <v>4</v>
      </c>
      <c r="J8">
        <v>328490</v>
      </c>
      <c r="K8">
        <v>325415</v>
      </c>
      <c r="L8">
        <v>5204</v>
      </c>
      <c r="M8">
        <v>182050</v>
      </c>
      <c r="N8">
        <v>8020</v>
      </c>
    </row>
    <row r="9" spans="1:17" x14ac:dyDescent="0.2">
      <c r="A9" t="s">
        <v>136</v>
      </c>
      <c r="B9">
        <v>20</v>
      </c>
      <c r="C9">
        <v>16</v>
      </c>
      <c r="D9" s="55">
        <v>2789153</v>
      </c>
      <c r="E9">
        <v>10</v>
      </c>
      <c r="F9">
        <v>375000</v>
      </c>
      <c r="G9">
        <v>3000</v>
      </c>
      <c r="H9">
        <v>45881</v>
      </c>
      <c r="I9">
        <v>4</v>
      </c>
      <c r="J9">
        <v>272995</v>
      </c>
      <c r="K9">
        <v>266900</v>
      </c>
      <c r="L9">
        <v>3591</v>
      </c>
      <c r="M9">
        <v>400084</v>
      </c>
      <c r="N9">
        <v>7717</v>
      </c>
    </row>
    <row r="10" spans="1:17" x14ac:dyDescent="0.2">
      <c r="A10" t="s">
        <v>136</v>
      </c>
      <c r="B10">
        <v>20</v>
      </c>
      <c r="C10">
        <v>2</v>
      </c>
      <c r="D10" s="55">
        <v>319927</v>
      </c>
      <c r="E10">
        <v>10</v>
      </c>
      <c r="F10">
        <v>375000</v>
      </c>
      <c r="G10">
        <v>3000</v>
      </c>
      <c r="H10">
        <v>16940</v>
      </c>
      <c r="I10">
        <v>4</v>
      </c>
      <c r="J10">
        <v>363405</v>
      </c>
      <c r="K10">
        <v>362570</v>
      </c>
      <c r="L10">
        <v>4182</v>
      </c>
      <c r="M10">
        <v>46016</v>
      </c>
      <c r="N10">
        <v>8814</v>
      </c>
    </row>
    <row r="11" spans="1:17" x14ac:dyDescent="0.2">
      <c r="A11" t="s">
        <v>136</v>
      </c>
      <c r="B11">
        <v>20</v>
      </c>
      <c r="C11">
        <v>4</v>
      </c>
      <c r="D11" s="55">
        <v>637227</v>
      </c>
      <c r="E11">
        <v>10</v>
      </c>
      <c r="F11">
        <v>375000</v>
      </c>
      <c r="G11">
        <v>3000</v>
      </c>
      <c r="H11">
        <v>18146</v>
      </c>
      <c r="I11">
        <v>4</v>
      </c>
      <c r="J11">
        <v>352130</v>
      </c>
      <c r="K11">
        <v>350355</v>
      </c>
      <c r="L11">
        <v>5392</v>
      </c>
      <c r="M11">
        <v>91087</v>
      </c>
      <c r="N11">
        <v>7586</v>
      </c>
    </row>
    <row r="12" spans="1:17" x14ac:dyDescent="0.2">
      <c r="A12" t="s">
        <v>136</v>
      </c>
      <c r="B12">
        <v>20</v>
      </c>
      <c r="C12">
        <v>8</v>
      </c>
      <c r="D12" s="55">
        <v>1265913</v>
      </c>
      <c r="E12">
        <v>10</v>
      </c>
      <c r="F12">
        <v>375000</v>
      </c>
      <c r="G12">
        <v>3000</v>
      </c>
      <c r="H12">
        <v>19001</v>
      </c>
      <c r="I12">
        <v>4</v>
      </c>
      <c r="J12">
        <v>328940</v>
      </c>
      <c r="K12">
        <v>326010</v>
      </c>
      <c r="L12">
        <v>5435</v>
      </c>
      <c r="M12">
        <v>180862</v>
      </c>
      <c r="N12">
        <v>7647</v>
      </c>
    </row>
    <row r="13" spans="1:17" x14ac:dyDescent="0.2">
      <c r="A13" t="s">
        <v>136</v>
      </c>
      <c r="B13">
        <v>20</v>
      </c>
      <c r="C13">
        <v>16</v>
      </c>
      <c r="D13" s="55">
        <v>2627393</v>
      </c>
      <c r="E13">
        <v>10</v>
      </c>
      <c r="F13">
        <v>375000</v>
      </c>
      <c r="G13">
        <v>3000</v>
      </c>
      <c r="H13">
        <v>22049</v>
      </c>
      <c r="I13">
        <v>4</v>
      </c>
      <c r="J13">
        <v>278805</v>
      </c>
      <c r="K13">
        <v>273595</v>
      </c>
      <c r="L13">
        <v>3942</v>
      </c>
      <c r="M13">
        <v>376301</v>
      </c>
      <c r="N13">
        <v>8535</v>
      </c>
    </row>
    <row r="14" spans="1:17" x14ac:dyDescent="0.2">
      <c r="A14" t="s">
        <v>136</v>
      </c>
      <c r="B14">
        <v>20</v>
      </c>
      <c r="C14">
        <v>2</v>
      </c>
      <c r="D14" s="55">
        <v>326407</v>
      </c>
      <c r="E14">
        <v>10</v>
      </c>
      <c r="F14">
        <v>375000</v>
      </c>
      <c r="G14">
        <v>3000</v>
      </c>
      <c r="H14">
        <v>42698</v>
      </c>
      <c r="I14">
        <v>4</v>
      </c>
      <c r="J14">
        <v>363240</v>
      </c>
      <c r="K14">
        <v>362270</v>
      </c>
      <c r="L14">
        <v>4179</v>
      </c>
      <c r="M14">
        <v>46826</v>
      </c>
      <c r="N14">
        <v>7778</v>
      </c>
    </row>
    <row r="15" spans="1:17" x14ac:dyDescent="0.2">
      <c r="A15" t="s">
        <v>136</v>
      </c>
      <c r="B15">
        <v>20</v>
      </c>
      <c r="C15">
        <v>4</v>
      </c>
      <c r="D15" s="55">
        <v>681133</v>
      </c>
      <c r="E15">
        <v>10</v>
      </c>
      <c r="F15">
        <v>375000</v>
      </c>
      <c r="G15">
        <v>3000</v>
      </c>
      <c r="H15">
        <v>39085</v>
      </c>
      <c r="I15">
        <v>4</v>
      </c>
      <c r="J15">
        <v>350215</v>
      </c>
      <c r="K15">
        <v>348805</v>
      </c>
      <c r="L15">
        <v>3864</v>
      </c>
      <c r="M15">
        <v>97862</v>
      </c>
      <c r="N15">
        <v>7823</v>
      </c>
    </row>
    <row r="16" spans="1:17" x14ac:dyDescent="0.2">
      <c r="A16" t="s">
        <v>136</v>
      </c>
      <c r="B16">
        <v>20</v>
      </c>
      <c r="C16">
        <v>8</v>
      </c>
      <c r="D16" s="55">
        <v>1323860</v>
      </c>
      <c r="E16">
        <v>10</v>
      </c>
      <c r="F16">
        <v>375000</v>
      </c>
      <c r="G16">
        <v>3000</v>
      </c>
      <c r="H16">
        <v>41939</v>
      </c>
      <c r="I16">
        <v>4</v>
      </c>
      <c r="J16">
        <v>326415</v>
      </c>
      <c r="K16">
        <v>323825</v>
      </c>
      <c r="L16">
        <v>4109</v>
      </c>
      <c r="M16">
        <v>189721</v>
      </c>
      <c r="N16">
        <v>7602</v>
      </c>
    </row>
    <row r="17" spans="1:14" x14ac:dyDescent="0.2">
      <c r="A17" t="s">
        <v>136</v>
      </c>
      <c r="B17">
        <v>20</v>
      </c>
      <c r="C17">
        <v>16</v>
      </c>
      <c r="D17" s="55">
        <v>2711880</v>
      </c>
      <c r="E17">
        <v>10</v>
      </c>
      <c r="F17">
        <v>375000</v>
      </c>
      <c r="G17">
        <v>3000</v>
      </c>
      <c r="H17">
        <v>44142</v>
      </c>
      <c r="I17">
        <v>4</v>
      </c>
      <c r="J17">
        <v>275915</v>
      </c>
      <c r="K17">
        <v>270680</v>
      </c>
      <c r="L17">
        <v>3866</v>
      </c>
      <c r="M17">
        <v>389100</v>
      </c>
      <c r="N17">
        <v>7823</v>
      </c>
    </row>
    <row r="18" spans="1:14" x14ac:dyDescent="0.2">
      <c r="A18" t="s">
        <v>136</v>
      </c>
      <c r="B18">
        <v>20</v>
      </c>
      <c r="C18">
        <v>2</v>
      </c>
      <c r="D18" s="55">
        <v>321300</v>
      </c>
      <c r="E18">
        <v>10</v>
      </c>
      <c r="F18">
        <v>375000</v>
      </c>
      <c r="G18">
        <v>3000</v>
      </c>
      <c r="H18">
        <v>9126</v>
      </c>
      <c r="I18">
        <v>4</v>
      </c>
      <c r="J18">
        <v>363340</v>
      </c>
      <c r="K18">
        <v>362460</v>
      </c>
      <c r="L18">
        <v>4619</v>
      </c>
      <c r="M18">
        <v>46145</v>
      </c>
      <c r="N18">
        <v>8594</v>
      </c>
    </row>
    <row r="19" spans="1:14" x14ac:dyDescent="0.2">
      <c r="A19" t="s">
        <v>136</v>
      </c>
      <c r="B19">
        <v>20</v>
      </c>
      <c r="C19">
        <v>4</v>
      </c>
      <c r="D19" s="55">
        <v>685380</v>
      </c>
      <c r="E19">
        <v>10</v>
      </c>
      <c r="F19">
        <v>375000</v>
      </c>
      <c r="G19">
        <v>3000</v>
      </c>
      <c r="H19">
        <v>10203</v>
      </c>
      <c r="I19">
        <v>4</v>
      </c>
      <c r="J19">
        <v>349880</v>
      </c>
      <c r="K19">
        <v>348330</v>
      </c>
      <c r="L19">
        <v>4281</v>
      </c>
      <c r="M19">
        <v>98117</v>
      </c>
      <c r="N19">
        <v>8008</v>
      </c>
    </row>
    <row r="20" spans="1:14" x14ac:dyDescent="0.2">
      <c r="A20" t="s">
        <v>136</v>
      </c>
      <c r="B20">
        <v>20</v>
      </c>
      <c r="C20">
        <v>8</v>
      </c>
      <c r="D20" s="55">
        <v>1286933</v>
      </c>
      <c r="E20">
        <v>10</v>
      </c>
      <c r="F20">
        <v>375000</v>
      </c>
      <c r="G20">
        <v>3000</v>
      </c>
      <c r="H20">
        <v>10813</v>
      </c>
      <c r="I20">
        <v>4</v>
      </c>
      <c r="J20">
        <v>328200</v>
      </c>
      <c r="K20">
        <v>325360</v>
      </c>
      <c r="L20">
        <v>4618</v>
      </c>
      <c r="M20">
        <v>184056</v>
      </c>
      <c r="N20">
        <v>8546</v>
      </c>
    </row>
    <row r="21" spans="1:14" x14ac:dyDescent="0.2">
      <c r="A21" t="s">
        <v>136</v>
      </c>
      <c r="B21">
        <v>20</v>
      </c>
      <c r="C21">
        <v>16</v>
      </c>
      <c r="D21" s="55">
        <v>2690633</v>
      </c>
      <c r="E21">
        <v>10</v>
      </c>
      <c r="F21">
        <v>375000</v>
      </c>
      <c r="G21">
        <v>3000</v>
      </c>
      <c r="H21">
        <v>12296</v>
      </c>
      <c r="I21">
        <v>4</v>
      </c>
      <c r="J21">
        <v>278140</v>
      </c>
      <c r="K21">
        <v>271610</v>
      </c>
      <c r="L21">
        <v>4359</v>
      </c>
      <c r="M21">
        <v>385216</v>
      </c>
      <c r="N21">
        <v>8160</v>
      </c>
    </row>
    <row r="22" spans="1:14" x14ac:dyDescent="0.2">
      <c r="A22" t="s">
        <v>136</v>
      </c>
      <c r="B22">
        <v>20</v>
      </c>
      <c r="C22">
        <v>2</v>
      </c>
      <c r="D22" s="55">
        <v>341633</v>
      </c>
      <c r="E22">
        <v>10</v>
      </c>
      <c r="F22">
        <v>375000</v>
      </c>
      <c r="G22">
        <v>3000</v>
      </c>
      <c r="H22">
        <v>16552</v>
      </c>
      <c r="I22">
        <v>4</v>
      </c>
      <c r="J22">
        <v>362820</v>
      </c>
      <c r="K22">
        <v>361685</v>
      </c>
      <c r="L22">
        <v>3970</v>
      </c>
      <c r="M22">
        <v>49032</v>
      </c>
      <c r="N22">
        <v>7910</v>
      </c>
    </row>
    <row r="23" spans="1:14" x14ac:dyDescent="0.2">
      <c r="A23" t="s">
        <v>136</v>
      </c>
      <c r="B23">
        <v>20</v>
      </c>
      <c r="C23">
        <v>4</v>
      </c>
      <c r="D23" s="55">
        <v>666160</v>
      </c>
      <c r="E23">
        <v>10</v>
      </c>
      <c r="F23">
        <v>375000</v>
      </c>
      <c r="G23">
        <v>3000</v>
      </c>
      <c r="H23">
        <v>16929</v>
      </c>
      <c r="I23">
        <v>4</v>
      </c>
      <c r="J23">
        <v>351025</v>
      </c>
      <c r="K23">
        <v>349115</v>
      </c>
      <c r="L23">
        <v>4319</v>
      </c>
      <c r="M23">
        <v>95559</v>
      </c>
      <c r="N23">
        <v>7403</v>
      </c>
    </row>
    <row r="24" spans="1:14" x14ac:dyDescent="0.2">
      <c r="A24" t="s">
        <v>136</v>
      </c>
      <c r="B24">
        <v>20</v>
      </c>
      <c r="C24">
        <v>8</v>
      </c>
      <c r="D24" s="55">
        <v>1362460</v>
      </c>
      <c r="E24">
        <v>10</v>
      </c>
      <c r="F24">
        <v>375000</v>
      </c>
      <c r="G24">
        <v>3000</v>
      </c>
      <c r="H24">
        <v>18969</v>
      </c>
      <c r="I24">
        <v>4</v>
      </c>
      <c r="J24">
        <v>325290</v>
      </c>
      <c r="K24">
        <v>322205</v>
      </c>
      <c r="L24">
        <v>3958</v>
      </c>
      <c r="M24">
        <v>195606</v>
      </c>
      <c r="N24">
        <v>7910</v>
      </c>
    </row>
    <row r="25" spans="1:14" x14ac:dyDescent="0.2">
      <c r="A25" t="s">
        <v>136</v>
      </c>
      <c r="B25">
        <v>20</v>
      </c>
      <c r="C25">
        <v>16</v>
      </c>
      <c r="D25" s="55">
        <v>2798793</v>
      </c>
      <c r="E25">
        <v>10</v>
      </c>
      <c r="F25">
        <v>375000</v>
      </c>
      <c r="G25">
        <v>3000</v>
      </c>
      <c r="H25">
        <v>20648</v>
      </c>
      <c r="I25">
        <v>4</v>
      </c>
      <c r="J25">
        <v>272875</v>
      </c>
      <c r="K25">
        <v>267325</v>
      </c>
      <c r="L25">
        <v>3748</v>
      </c>
      <c r="M25">
        <v>401183</v>
      </c>
      <c r="N25">
        <v>7674</v>
      </c>
    </row>
    <row r="26" spans="1:14" x14ac:dyDescent="0.2">
      <c r="A26" t="s">
        <v>136</v>
      </c>
      <c r="B26">
        <v>20</v>
      </c>
      <c r="C26">
        <v>2</v>
      </c>
      <c r="D26" s="55">
        <v>308087</v>
      </c>
      <c r="E26">
        <v>10</v>
      </c>
      <c r="F26">
        <v>375000</v>
      </c>
      <c r="G26">
        <v>3000</v>
      </c>
      <c r="H26">
        <v>71968</v>
      </c>
      <c r="I26">
        <v>4</v>
      </c>
      <c r="J26">
        <v>364000</v>
      </c>
      <c r="K26">
        <v>362920</v>
      </c>
      <c r="L26">
        <v>4914</v>
      </c>
      <c r="M26">
        <v>43782</v>
      </c>
      <c r="N26">
        <v>8905</v>
      </c>
    </row>
    <row r="27" spans="1:14" x14ac:dyDescent="0.2">
      <c r="A27" t="s">
        <v>136</v>
      </c>
      <c r="B27">
        <v>20</v>
      </c>
      <c r="C27">
        <v>4</v>
      </c>
      <c r="D27" s="55">
        <v>535567</v>
      </c>
      <c r="E27">
        <v>10</v>
      </c>
      <c r="F27">
        <v>375000</v>
      </c>
      <c r="G27">
        <v>3000</v>
      </c>
      <c r="H27">
        <v>71982</v>
      </c>
      <c r="I27">
        <v>4</v>
      </c>
      <c r="J27">
        <v>355940</v>
      </c>
      <c r="K27">
        <v>346030</v>
      </c>
      <c r="L27">
        <v>6496</v>
      </c>
      <c r="M27">
        <v>76532</v>
      </c>
      <c r="N27">
        <v>9196</v>
      </c>
    </row>
    <row r="28" spans="1:14" x14ac:dyDescent="0.2">
      <c r="A28" t="s">
        <v>136</v>
      </c>
      <c r="B28">
        <v>20</v>
      </c>
      <c r="C28">
        <v>8</v>
      </c>
      <c r="D28" s="55">
        <v>1187193</v>
      </c>
      <c r="E28">
        <v>10</v>
      </c>
      <c r="F28">
        <v>375000</v>
      </c>
      <c r="G28">
        <v>3000</v>
      </c>
      <c r="H28">
        <v>76321</v>
      </c>
      <c r="I28">
        <v>4</v>
      </c>
      <c r="J28">
        <v>332025</v>
      </c>
      <c r="K28">
        <v>328780</v>
      </c>
      <c r="L28">
        <v>4647</v>
      </c>
      <c r="M28">
        <v>169910</v>
      </c>
      <c r="N28">
        <v>9215</v>
      </c>
    </row>
    <row r="29" spans="1:14" x14ac:dyDescent="0.2">
      <c r="A29" t="s">
        <v>136</v>
      </c>
      <c r="B29">
        <v>20</v>
      </c>
      <c r="C29">
        <v>16</v>
      </c>
      <c r="D29" s="55">
        <v>2445840</v>
      </c>
      <c r="E29">
        <v>10</v>
      </c>
      <c r="F29">
        <v>375000</v>
      </c>
      <c r="G29">
        <v>3000</v>
      </c>
      <c r="H29">
        <v>77485</v>
      </c>
      <c r="I29">
        <v>4</v>
      </c>
      <c r="J29">
        <v>290905</v>
      </c>
      <c r="K29">
        <v>232580</v>
      </c>
      <c r="L29">
        <v>4819</v>
      </c>
      <c r="M29">
        <v>349243</v>
      </c>
      <c r="N29">
        <v>9450</v>
      </c>
    </row>
    <row r="30" spans="1:14" x14ac:dyDescent="0.2">
      <c r="A30" t="s">
        <v>136</v>
      </c>
      <c r="B30">
        <v>20</v>
      </c>
      <c r="C30">
        <v>2</v>
      </c>
      <c r="D30" s="55">
        <v>321500</v>
      </c>
      <c r="E30">
        <v>10</v>
      </c>
      <c r="F30">
        <v>375000</v>
      </c>
      <c r="G30">
        <v>3000</v>
      </c>
      <c r="H30">
        <v>43183</v>
      </c>
      <c r="I30">
        <v>4</v>
      </c>
      <c r="J30">
        <v>363860</v>
      </c>
      <c r="K30">
        <v>357620</v>
      </c>
      <c r="L30">
        <v>5546</v>
      </c>
      <c r="M30">
        <v>45575</v>
      </c>
      <c r="N30">
        <v>8413</v>
      </c>
    </row>
    <row r="31" spans="1:14" x14ac:dyDescent="0.2">
      <c r="A31" t="s">
        <v>136</v>
      </c>
      <c r="B31">
        <v>20</v>
      </c>
      <c r="C31">
        <v>4</v>
      </c>
      <c r="D31" s="55">
        <v>811073</v>
      </c>
      <c r="E31">
        <v>10</v>
      </c>
      <c r="F31">
        <v>375000</v>
      </c>
      <c r="G31">
        <v>3000</v>
      </c>
      <c r="H31">
        <v>46337</v>
      </c>
      <c r="I31">
        <v>4</v>
      </c>
      <c r="J31">
        <v>345410</v>
      </c>
      <c r="K31">
        <v>343685</v>
      </c>
      <c r="L31">
        <v>3852</v>
      </c>
      <c r="M31">
        <v>116208</v>
      </c>
      <c r="N31">
        <v>6568</v>
      </c>
    </row>
    <row r="32" spans="1:14" x14ac:dyDescent="0.2">
      <c r="A32" t="s">
        <v>136</v>
      </c>
      <c r="B32">
        <v>20</v>
      </c>
      <c r="C32">
        <v>8</v>
      </c>
      <c r="D32" s="55">
        <v>1577847</v>
      </c>
      <c r="E32">
        <v>10</v>
      </c>
      <c r="F32">
        <v>375000</v>
      </c>
      <c r="G32">
        <v>3000</v>
      </c>
      <c r="H32">
        <v>48760</v>
      </c>
      <c r="I32">
        <v>4</v>
      </c>
      <c r="J32">
        <v>317710</v>
      </c>
      <c r="K32">
        <v>314180</v>
      </c>
      <c r="L32">
        <v>4147</v>
      </c>
      <c r="M32">
        <v>226363</v>
      </c>
      <c r="N32">
        <v>6651</v>
      </c>
    </row>
    <row r="33" spans="1:14" x14ac:dyDescent="0.2">
      <c r="A33" t="s">
        <v>136</v>
      </c>
      <c r="B33">
        <v>20</v>
      </c>
      <c r="C33">
        <v>16</v>
      </c>
      <c r="D33" s="55">
        <v>3204600</v>
      </c>
      <c r="E33">
        <v>10</v>
      </c>
      <c r="F33">
        <v>375000</v>
      </c>
      <c r="G33">
        <v>3000</v>
      </c>
      <c r="H33">
        <v>48335</v>
      </c>
      <c r="I33">
        <v>4</v>
      </c>
      <c r="J33">
        <v>258660</v>
      </c>
      <c r="K33">
        <v>250885</v>
      </c>
      <c r="L33">
        <v>4040</v>
      </c>
      <c r="M33">
        <v>459345</v>
      </c>
      <c r="N33">
        <v>6514</v>
      </c>
    </row>
    <row r="34" spans="1:14" x14ac:dyDescent="0.2">
      <c r="A34" t="s">
        <v>136</v>
      </c>
      <c r="B34">
        <v>20</v>
      </c>
      <c r="C34">
        <v>2</v>
      </c>
      <c r="D34" s="55">
        <v>360233</v>
      </c>
      <c r="E34">
        <v>10</v>
      </c>
      <c r="F34">
        <v>375000</v>
      </c>
      <c r="G34">
        <v>3000</v>
      </c>
      <c r="H34">
        <v>23276</v>
      </c>
      <c r="I34">
        <v>4</v>
      </c>
      <c r="J34">
        <v>362050</v>
      </c>
      <c r="K34">
        <v>361015</v>
      </c>
      <c r="L34">
        <v>4362</v>
      </c>
      <c r="M34">
        <v>51482</v>
      </c>
      <c r="N34">
        <v>7369</v>
      </c>
    </row>
    <row r="35" spans="1:14" x14ac:dyDescent="0.2">
      <c r="A35" t="s">
        <v>136</v>
      </c>
      <c r="B35">
        <v>20</v>
      </c>
      <c r="C35">
        <v>4</v>
      </c>
      <c r="D35" s="55">
        <v>722267</v>
      </c>
      <c r="E35">
        <v>10</v>
      </c>
      <c r="F35">
        <v>375000</v>
      </c>
      <c r="G35">
        <v>3000</v>
      </c>
      <c r="H35">
        <v>26250</v>
      </c>
      <c r="I35">
        <v>4</v>
      </c>
      <c r="J35">
        <v>348675</v>
      </c>
      <c r="K35">
        <v>346800</v>
      </c>
      <c r="L35">
        <v>4350</v>
      </c>
      <c r="M35">
        <v>103548</v>
      </c>
      <c r="N35">
        <v>7369</v>
      </c>
    </row>
    <row r="36" spans="1:14" x14ac:dyDescent="0.2">
      <c r="A36" t="s">
        <v>136</v>
      </c>
      <c r="B36">
        <v>20</v>
      </c>
      <c r="C36">
        <v>8</v>
      </c>
      <c r="D36" s="55">
        <v>1440093</v>
      </c>
      <c r="E36">
        <v>10</v>
      </c>
      <c r="F36">
        <v>375000</v>
      </c>
      <c r="G36">
        <v>3000</v>
      </c>
      <c r="H36">
        <v>24304</v>
      </c>
      <c r="I36">
        <v>4</v>
      </c>
      <c r="J36">
        <v>322650</v>
      </c>
      <c r="K36">
        <v>319105</v>
      </c>
      <c r="L36">
        <v>4361</v>
      </c>
      <c r="M36">
        <v>206041</v>
      </c>
      <c r="N36">
        <v>7369</v>
      </c>
    </row>
    <row r="37" spans="1:14" x14ac:dyDescent="0.2">
      <c r="A37" t="s">
        <v>136</v>
      </c>
      <c r="B37">
        <v>20</v>
      </c>
      <c r="C37">
        <v>16</v>
      </c>
      <c r="D37" s="55">
        <v>2650620</v>
      </c>
      <c r="E37">
        <v>10</v>
      </c>
      <c r="F37">
        <v>375000</v>
      </c>
      <c r="G37">
        <v>3000</v>
      </c>
      <c r="H37">
        <v>27125</v>
      </c>
      <c r="I37">
        <v>4</v>
      </c>
      <c r="J37">
        <v>278950</v>
      </c>
      <c r="K37">
        <v>271825</v>
      </c>
      <c r="L37">
        <v>4830</v>
      </c>
      <c r="M37">
        <v>379266</v>
      </c>
      <c r="N37">
        <v>8048</v>
      </c>
    </row>
    <row r="38" spans="1:14" x14ac:dyDescent="0.2">
      <c r="A38" t="s">
        <v>136</v>
      </c>
      <c r="B38">
        <v>20</v>
      </c>
      <c r="C38">
        <v>2</v>
      </c>
      <c r="D38" s="55">
        <v>332420</v>
      </c>
      <c r="E38">
        <v>10</v>
      </c>
      <c r="F38">
        <v>375000</v>
      </c>
      <c r="G38">
        <v>3000</v>
      </c>
      <c r="H38">
        <v>16208</v>
      </c>
      <c r="I38">
        <v>4</v>
      </c>
      <c r="J38">
        <v>363000</v>
      </c>
      <c r="K38">
        <v>361995</v>
      </c>
      <c r="L38">
        <v>4230</v>
      </c>
      <c r="M38">
        <v>47653</v>
      </c>
      <c r="N38">
        <v>8012</v>
      </c>
    </row>
    <row r="39" spans="1:14" x14ac:dyDescent="0.2">
      <c r="A39" t="s">
        <v>136</v>
      </c>
      <c r="B39">
        <v>20</v>
      </c>
      <c r="C39">
        <v>4</v>
      </c>
      <c r="D39" s="55">
        <v>730540</v>
      </c>
      <c r="E39">
        <v>10</v>
      </c>
      <c r="F39">
        <v>375000</v>
      </c>
      <c r="G39">
        <v>3000</v>
      </c>
      <c r="H39">
        <v>17567</v>
      </c>
      <c r="I39">
        <v>4</v>
      </c>
      <c r="J39">
        <v>349155</v>
      </c>
      <c r="K39">
        <v>335805</v>
      </c>
      <c r="L39">
        <v>3820</v>
      </c>
      <c r="M39">
        <v>104550</v>
      </c>
      <c r="N39">
        <v>7442</v>
      </c>
    </row>
    <row r="40" spans="1:14" x14ac:dyDescent="0.2">
      <c r="A40" t="s">
        <v>136</v>
      </c>
      <c r="B40">
        <v>20</v>
      </c>
      <c r="C40">
        <v>8</v>
      </c>
      <c r="D40" s="55">
        <v>1493707</v>
      </c>
      <c r="E40">
        <v>10</v>
      </c>
      <c r="F40">
        <v>375000</v>
      </c>
      <c r="G40">
        <v>3000</v>
      </c>
      <c r="H40">
        <v>18166</v>
      </c>
      <c r="I40">
        <v>4</v>
      </c>
      <c r="J40">
        <v>320715</v>
      </c>
      <c r="K40">
        <v>317215</v>
      </c>
      <c r="L40">
        <v>4187</v>
      </c>
      <c r="M40">
        <v>213908</v>
      </c>
      <c r="N40">
        <v>7337</v>
      </c>
    </row>
    <row r="41" spans="1:14" x14ac:dyDescent="0.2">
      <c r="A41" t="s">
        <v>136</v>
      </c>
      <c r="B41">
        <v>20</v>
      </c>
      <c r="C41">
        <v>16</v>
      </c>
      <c r="D41" s="55">
        <v>2941100</v>
      </c>
      <c r="E41">
        <v>10</v>
      </c>
      <c r="F41">
        <v>375000</v>
      </c>
      <c r="G41">
        <v>3000</v>
      </c>
      <c r="H41">
        <v>20090</v>
      </c>
      <c r="I41">
        <v>4</v>
      </c>
      <c r="J41">
        <v>267775</v>
      </c>
      <c r="K41">
        <v>261700</v>
      </c>
      <c r="L41">
        <v>3337</v>
      </c>
      <c r="M41">
        <v>422267</v>
      </c>
      <c r="N41">
        <v>7498</v>
      </c>
    </row>
    <row r="42" spans="1:14" x14ac:dyDescent="0.2">
      <c r="A42" t="s">
        <v>136</v>
      </c>
      <c r="B42">
        <v>20</v>
      </c>
      <c r="C42">
        <v>2</v>
      </c>
      <c r="D42" s="55">
        <v>317220</v>
      </c>
      <c r="E42">
        <v>10</v>
      </c>
      <c r="F42">
        <v>375000</v>
      </c>
      <c r="G42">
        <v>3000</v>
      </c>
      <c r="H42">
        <v>116677</v>
      </c>
      <c r="I42">
        <v>4</v>
      </c>
      <c r="J42">
        <v>363600</v>
      </c>
      <c r="K42">
        <v>362715</v>
      </c>
      <c r="L42">
        <v>4778</v>
      </c>
      <c r="M42">
        <v>45231</v>
      </c>
      <c r="N42">
        <v>7672</v>
      </c>
    </row>
    <row r="43" spans="1:14" x14ac:dyDescent="0.2">
      <c r="A43" t="s">
        <v>136</v>
      </c>
      <c r="B43">
        <v>20</v>
      </c>
      <c r="C43">
        <v>4</v>
      </c>
      <c r="D43" s="55">
        <v>716573</v>
      </c>
      <c r="E43">
        <v>10</v>
      </c>
      <c r="F43">
        <v>375000</v>
      </c>
      <c r="G43">
        <v>3000</v>
      </c>
      <c r="H43">
        <v>136557</v>
      </c>
      <c r="I43">
        <v>4</v>
      </c>
      <c r="J43">
        <v>348980</v>
      </c>
      <c r="K43">
        <v>347255</v>
      </c>
      <c r="L43">
        <v>3613</v>
      </c>
      <c r="M43">
        <v>102658</v>
      </c>
      <c r="N43">
        <v>7419</v>
      </c>
    </row>
    <row r="44" spans="1:14" x14ac:dyDescent="0.2">
      <c r="A44" t="s">
        <v>136</v>
      </c>
      <c r="B44">
        <v>20</v>
      </c>
      <c r="C44">
        <v>8</v>
      </c>
      <c r="D44" s="55">
        <v>1089853</v>
      </c>
      <c r="E44">
        <v>10</v>
      </c>
      <c r="F44">
        <v>375000</v>
      </c>
      <c r="G44">
        <v>3000</v>
      </c>
      <c r="H44">
        <v>123550</v>
      </c>
      <c r="I44">
        <v>4</v>
      </c>
      <c r="J44">
        <v>335325</v>
      </c>
      <c r="K44">
        <v>332825</v>
      </c>
      <c r="L44">
        <v>5222</v>
      </c>
      <c r="M44">
        <v>155126</v>
      </c>
      <c r="N44">
        <v>9096</v>
      </c>
    </row>
    <row r="45" spans="1:14" x14ac:dyDescent="0.2">
      <c r="A45" t="s">
        <v>136</v>
      </c>
      <c r="B45">
        <v>20</v>
      </c>
      <c r="C45">
        <v>16</v>
      </c>
      <c r="D45" s="55">
        <v>2619520</v>
      </c>
      <c r="E45">
        <v>10</v>
      </c>
      <c r="F45">
        <v>375000</v>
      </c>
      <c r="G45">
        <v>3000</v>
      </c>
      <c r="H45">
        <v>136127</v>
      </c>
      <c r="I45">
        <v>4</v>
      </c>
      <c r="J45">
        <v>279565</v>
      </c>
      <c r="K45">
        <v>274265</v>
      </c>
      <c r="L45">
        <v>4020</v>
      </c>
      <c r="M45">
        <v>375344</v>
      </c>
      <c r="N45">
        <v>8166</v>
      </c>
    </row>
    <row r="46" spans="1:14" x14ac:dyDescent="0.2">
      <c r="A46" t="s">
        <v>136</v>
      </c>
      <c r="B46">
        <v>20</v>
      </c>
      <c r="C46">
        <v>2</v>
      </c>
      <c r="D46" s="55">
        <v>284913</v>
      </c>
      <c r="E46">
        <v>10</v>
      </c>
      <c r="F46">
        <v>375000</v>
      </c>
      <c r="G46">
        <v>3000</v>
      </c>
      <c r="H46">
        <v>27622</v>
      </c>
      <c r="I46">
        <v>4</v>
      </c>
      <c r="J46">
        <v>364940</v>
      </c>
      <c r="K46">
        <v>360505</v>
      </c>
      <c r="L46">
        <v>5660</v>
      </c>
      <c r="M46">
        <v>40581</v>
      </c>
      <c r="N46">
        <v>9693</v>
      </c>
    </row>
    <row r="47" spans="1:14" x14ac:dyDescent="0.2">
      <c r="A47" t="s">
        <v>136</v>
      </c>
      <c r="B47">
        <v>20</v>
      </c>
      <c r="C47">
        <v>4</v>
      </c>
      <c r="D47" s="55">
        <v>755133</v>
      </c>
      <c r="E47">
        <v>10</v>
      </c>
      <c r="F47">
        <v>375000</v>
      </c>
      <c r="G47">
        <v>3000</v>
      </c>
      <c r="H47">
        <v>27679</v>
      </c>
      <c r="I47">
        <v>4</v>
      </c>
      <c r="J47">
        <v>347460</v>
      </c>
      <c r="K47">
        <v>345890</v>
      </c>
      <c r="L47">
        <v>3823</v>
      </c>
      <c r="M47">
        <v>108027</v>
      </c>
      <c r="N47">
        <v>7112</v>
      </c>
    </row>
    <row r="48" spans="1:14" x14ac:dyDescent="0.2">
      <c r="A48" t="s">
        <v>136</v>
      </c>
      <c r="B48">
        <v>20</v>
      </c>
      <c r="C48">
        <v>8</v>
      </c>
      <c r="D48" s="55">
        <v>1441713</v>
      </c>
      <c r="E48">
        <v>10</v>
      </c>
      <c r="F48">
        <v>375000</v>
      </c>
      <c r="G48">
        <v>3000</v>
      </c>
      <c r="H48">
        <v>28813</v>
      </c>
      <c r="I48">
        <v>4</v>
      </c>
      <c r="J48">
        <v>324145</v>
      </c>
      <c r="K48">
        <v>290260</v>
      </c>
      <c r="L48">
        <v>4507</v>
      </c>
      <c r="M48">
        <v>206453</v>
      </c>
      <c r="N48">
        <v>7565</v>
      </c>
    </row>
    <row r="49" spans="1:14" x14ac:dyDescent="0.2">
      <c r="A49" t="s">
        <v>136</v>
      </c>
      <c r="B49">
        <v>20</v>
      </c>
      <c r="C49">
        <v>16</v>
      </c>
      <c r="D49" s="55">
        <v>2670687</v>
      </c>
      <c r="E49">
        <v>10</v>
      </c>
      <c r="F49">
        <v>375000</v>
      </c>
      <c r="G49">
        <v>3000</v>
      </c>
      <c r="H49">
        <v>33966</v>
      </c>
      <c r="I49">
        <v>4</v>
      </c>
      <c r="J49">
        <v>277655</v>
      </c>
      <c r="K49">
        <v>271765</v>
      </c>
      <c r="L49">
        <v>4860</v>
      </c>
      <c r="M49">
        <v>382114</v>
      </c>
      <c r="N49">
        <v>7968</v>
      </c>
    </row>
    <row r="50" spans="1:14" x14ac:dyDescent="0.2">
      <c r="A50" t="s">
        <v>136</v>
      </c>
      <c r="B50">
        <v>20</v>
      </c>
      <c r="C50">
        <v>2</v>
      </c>
      <c r="D50" s="55">
        <v>262227</v>
      </c>
      <c r="E50">
        <v>10</v>
      </c>
      <c r="F50">
        <v>375000</v>
      </c>
      <c r="G50">
        <v>3000</v>
      </c>
      <c r="H50">
        <v>17153</v>
      </c>
      <c r="I50">
        <v>4</v>
      </c>
      <c r="J50">
        <v>365625</v>
      </c>
      <c r="K50">
        <v>364745</v>
      </c>
      <c r="L50">
        <v>5566</v>
      </c>
      <c r="M50">
        <v>37443</v>
      </c>
      <c r="N50">
        <v>9926</v>
      </c>
    </row>
    <row r="51" spans="1:14" x14ac:dyDescent="0.2">
      <c r="A51" t="s">
        <v>136</v>
      </c>
      <c r="B51">
        <v>20</v>
      </c>
      <c r="C51">
        <v>4</v>
      </c>
      <c r="D51" s="55">
        <v>681233</v>
      </c>
      <c r="E51">
        <v>10</v>
      </c>
      <c r="F51">
        <v>375000</v>
      </c>
      <c r="G51">
        <v>3000</v>
      </c>
      <c r="H51">
        <v>18698</v>
      </c>
      <c r="I51">
        <v>4</v>
      </c>
      <c r="J51">
        <v>350145</v>
      </c>
      <c r="K51">
        <v>348300</v>
      </c>
      <c r="L51">
        <v>4129</v>
      </c>
      <c r="M51">
        <v>97420</v>
      </c>
      <c r="N51">
        <v>7736</v>
      </c>
    </row>
    <row r="52" spans="1:14" x14ac:dyDescent="0.2">
      <c r="A52" t="s">
        <v>136</v>
      </c>
      <c r="B52">
        <v>20</v>
      </c>
      <c r="C52">
        <v>8</v>
      </c>
      <c r="D52" s="55">
        <v>1307193</v>
      </c>
      <c r="E52">
        <v>10</v>
      </c>
      <c r="F52">
        <v>375000</v>
      </c>
      <c r="G52">
        <v>3000</v>
      </c>
      <c r="H52">
        <v>18958</v>
      </c>
      <c r="I52">
        <v>4</v>
      </c>
      <c r="J52">
        <v>327140</v>
      </c>
      <c r="K52">
        <v>324355</v>
      </c>
      <c r="L52">
        <v>4188</v>
      </c>
      <c r="M52">
        <v>186913</v>
      </c>
      <c r="N52">
        <v>8123</v>
      </c>
    </row>
    <row r="53" spans="1:14" x14ac:dyDescent="0.2">
      <c r="A53" t="s">
        <v>136</v>
      </c>
      <c r="B53">
        <v>20</v>
      </c>
      <c r="C53">
        <v>16</v>
      </c>
      <c r="D53" s="55">
        <v>2652627</v>
      </c>
      <c r="E53">
        <v>10</v>
      </c>
      <c r="F53">
        <v>375000</v>
      </c>
      <c r="G53">
        <v>3000</v>
      </c>
      <c r="H53">
        <v>22325</v>
      </c>
      <c r="I53">
        <v>4</v>
      </c>
      <c r="J53">
        <v>278090</v>
      </c>
      <c r="K53">
        <v>271665</v>
      </c>
      <c r="L53">
        <v>4375</v>
      </c>
      <c r="M53">
        <v>380501</v>
      </c>
      <c r="N53">
        <v>7948</v>
      </c>
    </row>
    <row r="54" spans="1:14" x14ac:dyDescent="0.2">
      <c r="A54" t="s">
        <v>136</v>
      </c>
      <c r="B54">
        <v>20</v>
      </c>
      <c r="C54">
        <v>2</v>
      </c>
      <c r="D54" s="55">
        <v>345213</v>
      </c>
      <c r="E54">
        <v>10</v>
      </c>
      <c r="F54">
        <v>375000</v>
      </c>
      <c r="G54">
        <v>3000</v>
      </c>
      <c r="H54">
        <v>398371</v>
      </c>
      <c r="I54">
        <v>4</v>
      </c>
      <c r="J54">
        <v>362625</v>
      </c>
      <c r="K54">
        <v>361490</v>
      </c>
      <c r="L54">
        <v>4735</v>
      </c>
      <c r="M54">
        <v>49290</v>
      </c>
      <c r="N54">
        <v>7236</v>
      </c>
    </row>
    <row r="55" spans="1:14" x14ac:dyDescent="0.2">
      <c r="A55" t="s">
        <v>136</v>
      </c>
      <c r="B55">
        <v>20</v>
      </c>
      <c r="C55">
        <v>4</v>
      </c>
      <c r="D55" s="55">
        <v>733253</v>
      </c>
      <c r="E55">
        <v>10</v>
      </c>
      <c r="F55">
        <v>375000</v>
      </c>
      <c r="G55">
        <v>3000</v>
      </c>
      <c r="H55">
        <v>447362</v>
      </c>
      <c r="I55">
        <v>4</v>
      </c>
      <c r="J55">
        <v>348240</v>
      </c>
      <c r="K55">
        <v>346390</v>
      </c>
      <c r="L55">
        <v>3133</v>
      </c>
      <c r="M55">
        <v>105212</v>
      </c>
      <c r="N55">
        <v>7368</v>
      </c>
    </row>
    <row r="56" spans="1:14" x14ac:dyDescent="0.2">
      <c r="A56" t="s">
        <v>136</v>
      </c>
      <c r="B56">
        <v>20</v>
      </c>
      <c r="C56">
        <v>8</v>
      </c>
      <c r="D56" s="55">
        <v>1457593</v>
      </c>
      <c r="E56">
        <v>10</v>
      </c>
      <c r="F56">
        <v>375000</v>
      </c>
      <c r="G56">
        <v>3000</v>
      </c>
      <c r="H56">
        <v>455312</v>
      </c>
      <c r="I56">
        <v>4</v>
      </c>
      <c r="J56">
        <v>321890</v>
      </c>
      <c r="K56">
        <v>318220</v>
      </c>
      <c r="L56">
        <v>3141</v>
      </c>
      <c r="M56">
        <v>209235</v>
      </c>
      <c r="N56">
        <v>7383</v>
      </c>
    </row>
    <row r="57" spans="1:14" x14ac:dyDescent="0.2">
      <c r="A57" t="s">
        <v>136</v>
      </c>
      <c r="B57">
        <v>20</v>
      </c>
      <c r="C57">
        <v>16</v>
      </c>
      <c r="D57" s="55">
        <v>3052293</v>
      </c>
      <c r="E57">
        <v>10</v>
      </c>
      <c r="F57">
        <v>375000</v>
      </c>
      <c r="G57">
        <v>3000</v>
      </c>
      <c r="H57">
        <v>438241</v>
      </c>
      <c r="I57">
        <v>4</v>
      </c>
      <c r="J57">
        <v>263545</v>
      </c>
      <c r="K57">
        <v>257260</v>
      </c>
      <c r="L57">
        <v>4586</v>
      </c>
      <c r="M57">
        <v>437443</v>
      </c>
      <c r="N57">
        <v>6602</v>
      </c>
    </row>
    <row r="58" spans="1:14" x14ac:dyDescent="0.2">
      <c r="A58" t="s">
        <v>136</v>
      </c>
      <c r="B58">
        <v>20</v>
      </c>
      <c r="C58">
        <v>2</v>
      </c>
      <c r="D58" s="55">
        <v>320673</v>
      </c>
      <c r="E58">
        <v>10</v>
      </c>
      <c r="F58">
        <v>375000</v>
      </c>
      <c r="G58">
        <v>3000</v>
      </c>
      <c r="H58">
        <v>500933</v>
      </c>
      <c r="I58">
        <v>4</v>
      </c>
      <c r="J58">
        <v>363500</v>
      </c>
      <c r="K58">
        <v>362435</v>
      </c>
      <c r="L58">
        <v>4954</v>
      </c>
      <c r="M58">
        <v>45936</v>
      </c>
      <c r="N58">
        <v>8196</v>
      </c>
    </row>
    <row r="59" spans="1:14" x14ac:dyDescent="0.2">
      <c r="A59" t="s">
        <v>136</v>
      </c>
      <c r="B59">
        <v>20</v>
      </c>
      <c r="C59">
        <v>4</v>
      </c>
      <c r="D59" s="55">
        <v>653613</v>
      </c>
      <c r="E59">
        <v>10</v>
      </c>
      <c r="F59">
        <v>375000</v>
      </c>
      <c r="G59">
        <v>3000</v>
      </c>
      <c r="H59">
        <v>524825</v>
      </c>
      <c r="I59">
        <v>4</v>
      </c>
      <c r="J59">
        <v>351545</v>
      </c>
      <c r="K59">
        <v>349675</v>
      </c>
      <c r="L59">
        <v>4898</v>
      </c>
      <c r="M59">
        <v>93477</v>
      </c>
      <c r="N59">
        <v>8100</v>
      </c>
    </row>
    <row r="60" spans="1:14" x14ac:dyDescent="0.2">
      <c r="A60" t="s">
        <v>136</v>
      </c>
      <c r="B60">
        <v>20</v>
      </c>
      <c r="C60">
        <v>8</v>
      </c>
      <c r="D60" s="55">
        <v>1299873</v>
      </c>
      <c r="E60">
        <v>10</v>
      </c>
      <c r="F60">
        <v>375000</v>
      </c>
      <c r="G60">
        <v>3000</v>
      </c>
      <c r="H60">
        <v>526768</v>
      </c>
      <c r="I60">
        <v>4</v>
      </c>
      <c r="J60">
        <v>327540</v>
      </c>
      <c r="K60">
        <v>324570</v>
      </c>
      <c r="L60">
        <v>4902</v>
      </c>
      <c r="M60">
        <v>186065</v>
      </c>
      <c r="N60">
        <v>8150</v>
      </c>
    </row>
    <row r="61" spans="1:14" x14ac:dyDescent="0.2">
      <c r="A61" t="s">
        <v>136</v>
      </c>
      <c r="B61">
        <v>20</v>
      </c>
      <c r="C61">
        <v>16</v>
      </c>
      <c r="D61" s="55">
        <v>2436060</v>
      </c>
      <c r="E61">
        <v>10</v>
      </c>
      <c r="F61">
        <v>375000</v>
      </c>
      <c r="G61">
        <v>3000</v>
      </c>
      <c r="H61">
        <v>585430</v>
      </c>
      <c r="I61">
        <v>4</v>
      </c>
      <c r="J61">
        <v>286190</v>
      </c>
      <c r="K61">
        <v>280815</v>
      </c>
      <c r="L61">
        <v>5223</v>
      </c>
      <c r="M61">
        <v>347652</v>
      </c>
      <c r="N61">
        <v>8114</v>
      </c>
    </row>
    <row r="62" spans="1:14" x14ac:dyDescent="0.2">
      <c r="A62" t="s">
        <v>136</v>
      </c>
      <c r="B62">
        <v>20</v>
      </c>
      <c r="C62">
        <v>2</v>
      </c>
      <c r="D62" s="55">
        <v>267433</v>
      </c>
      <c r="E62">
        <v>10</v>
      </c>
      <c r="F62">
        <v>375000</v>
      </c>
      <c r="G62">
        <v>3000</v>
      </c>
      <c r="H62">
        <v>177388</v>
      </c>
      <c r="I62">
        <v>4</v>
      </c>
      <c r="J62">
        <v>365300</v>
      </c>
      <c r="K62">
        <v>364445</v>
      </c>
      <c r="L62">
        <v>5128</v>
      </c>
      <c r="M62">
        <v>38436</v>
      </c>
      <c r="N62">
        <v>10037</v>
      </c>
    </row>
    <row r="63" spans="1:14" x14ac:dyDescent="0.2">
      <c r="A63" t="s">
        <v>136</v>
      </c>
      <c r="B63">
        <v>20</v>
      </c>
      <c r="C63">
        <v>4</v>
      </c>
      <c r="D63" s="55">
        <v>644407</v>
      </c>
      <c r="E63">
        <v>10</v>
      </c>
      <c r="F63">
        <v>375000</v>
      </c>
      <c r="G63">
        <v>3000</v>
      </c>
      <c r="H63">
        <v>172588</v>
      </c>
      <c r="I63">
        <v>4</v>
      </c>
      <c r="J63">
        <v>352215</v>
      </c>
      <c r="K63">
        <v>339465</v>
      </c>
      <c r="L63">
        <v>5170</v>
      </c>
      <c r="M63">
        <v>92033</v>
      </c>
      <c r="N63">
        <v>8459</v>
      </c>
    </row>
    <row r="64" spans="1:14" x14ac:dyDescent="0.2">
      <c r="A64" t="s">
        <v>136</v>
      </c>
      <c r="B64">
        <v>20</v>
      </c>
      <c r="C64">
        <v>8</v>
      </c>
      <c r="D64" s="55">
        <v>1305040</v>
      </c>
      <c r="E64">
        <v>10</v>
      </c>
      <c r="F64">
        <v>375000</v>
      </c>
      <c r="G64">
        <v>3000</v>
      </c>
      <c r="H64">
        <v>157919</v>
      </c>
      <c r="I64">
        <v>4</v>
      </c>
      <c r="J64">
        <v>327480</v>
      </c>
      <c r="K64">
        <v>324260</v>
      </c>
      <c r="L64">
        <v>4718</v>
      </c>
      <c r="M64">
        <v>186913</v>
      </c>
      <c r="N64">
        <v>8184</v>
      </c>
    </row>
    <row r="65" spans="1:14" x14ac:dyDescent="0.2">
      <c r="A65" t="s">
        <v>136</v>
      </c>
      <c r="B65">
        <v>20</v>
      </c>
      <c r="C65">
        <v>16</v>
      </c>
      <c r="D65" s="55">
        <v>2601713</v>
      </c>
      <c r="E65">
        <v>10</v>
      </c>
      <c r="F65">
        <v>375000</v>
      </c>
      <c r="G65">
        <v>3000</v>
      </c>
      <c r="H65">
        <v>152847</v>
      </c>
      <c r="I65">
        <v>4</v>
      </c>
      <c r="J65">
        <v>280255</v>
      </c>
      <c r="K65">
        <v>274860</v>
      </c>
      <c r="L65">
        <v>4707</v>
      </c>
      <c r="M65">
        <v>372686</v>
      </c>
      <c r="N65">
        <v>8184</v>
      </c>
    </row>
    <row r="66" spans="1:14" x14ac:dyDescent="0.2">
      <c r="A66" t="s">
        <v>136</v>
      </c>
      <c r="B66">
        <v>20</v>
      </c>
      <c r="C66">
        <v>2</v>
      </c>
      <c r="D66" s="55">
        <v>325447</v>
      </c>
      <c r="E66">
        <v>10</v>
      </c>
      <c r="F66">
        <v>375000</v>
      </c>
      <c r="G66">
        <v>3000</v>
      </c>
      <c r="H66">
        <v>79109</v>
      </c>
      <c r="I66">
        <v>4</v>
      </c>
      <c r="J66">
        <v>363320</v>
      </c>
      <c r="K66">
        <v>362340</v>
      </c>
      <c r="L66">
        <v>4798</v>
      </c>
      <c r="M66">
        <v>46681</v>
      </c>
      <c r="N66">
        <v>8525</v>
      </c>
    </row>
    <row r="67" spans="1:14" x14ac:dyDescent="0.2">
      <c r="A67" t="s">
        <v>136</v>
      </c>
      <c r="B67">
        <v>20</v>
      </c>
      <c r="C67">
        <v>4</v>
      </c>
      <c r="D67" s="55">
        <v>638580</v>
      </c>
      <c r="E67">
        <v>10</v>
      </c>
      <c r="F67">
        <v>375000</v>
      </c>
      <c r="G67">
        <v>3000</v>
      </c>
      <c r="H67">
        <v>75333</v>
      </c>
      <c r="I67">
        <v>4</v>
      </c>
      <c r="J67">
        <v>351820</v>
      </c>
      <c r="K67">
        <v>350045</v>
      </c>
      <c r="L67">
        <v>4577</v>
      </c>
      <c r="M67">
        <v>91133</v>
      </c>
      <c r="N67">
        <v>8543</v>
      </c>
    </row>
    <row r="68" spans="1:14" x14ac:dyDescent="0.2">
      <c r="A68" t="s">
        <v>136</v>
      </c>
      <c r="B68">
        <v>20</v>
      </c>
      <c r="C68">
        <v>8</v>
      </c>
      <c r="D68" s="55">
        <v>1387913</v>
      </c>
      <c r="E68">
        <v>10</v>
      </c>
      <c r="F68">
        <v>375000</v>
      </c>
      <c r="G68">
        <v>3000</v>
      </c>
      <c r="H68">
        <v>78014</v>
      </c>
      <c r="I68">
        <v>4</v>
      </c>
      <c r="J68">
        <v>324280</v>
      </c>
      <c r="K68">
        <v>321265</v>
      </c>
      <c r="L68">
        <v>4600</v>
      </c>
      <c r="M68">
        <v>198731</v>
      </c>
      <c r="N68">
        <v>7915</v>
      </c>
    </row>
    <row r="69" spans="1:14" x14ac:dyDescent="0.2">
      <c r="A69" t="s">
        <v>136</v>
      </c>
      <c r="B69">
        <v>20</v>
      </c>
      <c r="C69">
        <v>16</v>
      </c>
      <c r="D69" s="55">
        <v>2270640</v>
      </c>
      <c r="E69">
        <v>10</v>
      </c>
      <c r="F69">
        <v>375000</v>
      </c>
      <c r="G69">
        <v>3000</v>
      </c>
      <c r="H69">
        <v>78826</v>
      </c>
      <c r="I69">
        <v>4</v>
      </c>
      <c r="J69">
        <v>292570</v>
      </c>
      <c r="K69">
        <v>287130</v>
      </c>
      <c r="L69">
        <v>5808</v>
      </c>
      <c r="M69">
        <v>324044</v>
      </c>
      <c r="N69">
        <v>9787</v>
      </c>
    </row>
    <row r="70" spans="1:14" x14ac:dyDescent="0.2">
      <c r="A70" t="s">
        <v>136</v>
      </c>
      <c r="B70">
        <v>20</v>
      </c>
      <c r="C70">
        <v>2</v>
      </c>
      <c r="D70" s="55">
        <v>218687</v>
      </c>
      <c r="E70">
        <v>10</v>
      </c>
      <c r="F70">
        <v>375000</v>
      </c>
      <c r="G70">
        <v>3000</v>
      </c>
      <c r="H70">
        <v>627437</v>
      </c>
      <c r="I70">
        <v>4</v>
      </c>
      <c r="J70">
        <v>367165</v>
      </c>
      <c r="K70">
        <v>366330</v>
      </c>
      <c r="L70">
        <v>5077</v>
      </c>
      <c r="M70">
        <v>31350</v>
      </c>
      <c r="N70">
        <v>12730</v>
      </c>
    </row>
    <row r="71" spans="1:14" x14ac:dyDescent="0.2">
      <c r="A71" t="s">
        <v>136</v>
      </c>
      <c r="B71">
        <v>20</v>
      </c>
      <c r="C71">
        <v>4</v>
      </c>
      <c r="D71" s="55">
        <v>593707</v>
      </c>
      <c r="E71">
        <v>10</v>
      </c>
      <c r="F71">
        <v>375000</v>
      </c>
      <c r="G71">
        <v>3000</v>
      </c>
      <c r="H71">
        <v>705817</v>
      </c>
      <c r="I71">
        <v>4</v>
      </c>
      <c r="J71">
        <v>353155</v>
      </c>
      <c r="K71">
        <v>352060</v>
      </c>
      <c r="L71">
        <v>4161</v>
      </c>
      <c r="M71">
        <v>85004</v>
      </c>
      <c r="N71">
        <v>9187</v>
      </c>
    </row>
    <row r="72" spans="1:14" x14ac:dyDescent="0.2">
      <c r="A72" t="s">
        <v>136</v>
      </c>
      <c r="B72">
        <v>20</v>
      </c>
      <c r="C72">
        <v>8</v>
      </c>
      <c r="D72" s="55">
        <v>1258327</v>
      </c>
      <c r="E72">
        <v>10</v>
      </c>
      <c r="F72">
        <v>375000</v>
      </c>
      <c r="G72">
        <v>3000</v>
      </c>
      <c r="H72">
        <v>638038</v>
      </c>
      <c r="I72">
        <v>4</v>
      </c>
      <c r="J72">
        <v>329705</v>
      </c>
      <c r="K72">
        <v>326585</v>
      </c>
      <c r="L72">
        <v>4733</v>
      </c>
      <c r="M72">
        <v>179875</v>
      </c>
      <c r="N72">
        <v>8738</v>
      </c>
    </row>
    <row r="73" spans="1:14" x14ac:dyDescent="0.2">
      <c r="A73" t="s">
        <v>136</v>
      </c>
      <c r="B73">
        <v>20</v>
      </c>
      <c r="C73">
        <v>16</v>
      </c>
      <c r="D73" s="55">
        <v>2456453</v>
      </c>
      <c r="E73">
        <v>10</v>
      </c>
      <c r="F73">
        <v>375000</v>
      </c>
      <c r="G73">
        <v>3000</v>
      </c>
      <c r="H73">
        <v>653518</v>
      </c>
      <c r="I73">
        <v>4</v>
      </c>
      <c r="J73">
        <v>285755</v>
      </c>
      <c r="K73">
        <v>279765</v>
      </c>
      <c r="L73">
        <v>4213</v>
      </c>
      <c r="M73">
        <v>352289</v>
      </c>
      <c r="N73">
        <v>8883</v>
      </c>
    </row>
    <row r="74" spans="1:14" x14ac:dyDescent="0.2">
      <c r="A74" t="s">
        <v>136</v>
      </c>
      <c r="B74">
        <v>20</v>
      </c>
      <c r="C74">
        <v>2</v>
      </c>
      <c r="D74" s="55">
        <v>246607</v>
      </c>
      <c r="E74">
        <v>10</v>
      </c>
      <c r="F74">
        <v>375000</v>
      </c>
      <c r="G74">
        <v>3000</v>
      </c>
      <c r="H74">
        <v>36346</v>
      </c>
      <c r="I74">
        <v>4</v>
      </c>
      <c r="J74">
        <v>366185</v>
      </c>
      <c r="K74">
        <v>365385</v>
      </c>
      <c r="L74">
        <v>6581</v>
      </c>
      <c r="M74">
        <v>34882</v>
      </c>
      <c r="N74">
        <v>9946</v>
      </c>
    </row>
    <row r="75" spans="1:14" x14ac:dyDescent="0.2">
      <c r="A75" t="s">
        <v>136</v>
      </c>
      <c r="B75">
        <v>20</v>
      </c>
      <c r="C75">
        <v>4</v>
      </c>
      <c r="D75" s="55">
        <v>628820</v>
      </c>
      <c r="E75">
        <v>10</v>
      </c>
      <c r="F75">
        <v>375000</v>
      </c>
      <c r="G75">
        <v>3000</v>
      </c>
      <c r="H75">
        <v>39398</v>
      </c>
      <c r="I75">
        <v>4</v>
      </c>
      <c r="J75">
        <v>352070</v>
      </c>
      <c r="K75">
        <v>350680</v>
      </c>
      <c r="L75">
        <v>4832</v>
      </c>
      <c r="M75">
        <v>90086</v>
      </c>
      <c r="N75">
        <v>7970</v>
      </c>
    </row>
    <row r="76" spans="1:14" x14ac:dyDescent="0.2">
      <c r="A76" t="s">
        <v>136</v>
      </c>
      <c r="B76">
        <v>20</v>
      </c>
      <c r="C76">
        <v>8</v>
      </c>
      <c r="D76" s="55">
        <v>1291713</v>
      </c>
      <c r="E76">
        <v>10</v>
      </c>
      <c r="F76">
        <v>375000</v>
      </c>
      <c r="G76">
        <v>3000</v>
      </c>
      <c r="H76">
        <v>39768</v>
      </c>
      <c r="I76">
        <v>4</v>
      </c>
      <c r="J76">
        <v>328235</v>
      </c>
      <c r="K76">
        <v>325490</v>
      </c>
      <c r="L76">
        <v>4333</v>
      </c>
      <c r="M76">
        <v>184830</v>
      </c>
      <c r="N76">
        <v>8675</v>
      </c>
    </row>
    <row r="77" spans="1:14" x14ac:dyDescent="0.2">
      <c r="A77" t="s">
        <v>136</v>
      </c>
      <c r="B77">
        <v>20</v>
      </c>
      <c r="C77">
        <v>16</v>
      </c>
      <c r="D77" s="55">
        <v>2369367</v>
      </c>
      <c r="E77">
        <v>10</v>
      </c>
      <c r="F77">
        <v>375000</v>
      </c>
      <c r="G77">
        <v>3000</v>
      </c>
      <c r="H77">
        <v>36163</v>
      </c>
      <c r="I77">
        <v>4</v>
      </c>
      <c r="J77">
        <v>289010</v>
      </c>
      <c r="K77">
        <v>283645</v>
      </c>
      <c r="L77">
        <v>5573</v>
      </c>
      <c r="M77">
        <v>337984</v>
      </c>
      <c r="N77">
        <v>7891</v>
      </c>
    </row>
    <row r="78" spans="1:14" x14ac:dyDescent="0.2">
      <c r="A78" t="s">
        <v>136</v>
      </c>
      <c r="B78">
        <v>20</v>
      </c>
      <c r="C78">
        <v>2</v>
      </c>
      <c r="D78" s="55">
        <v>328693</v>
      </c>
      <c r="E78">
        <v>10</v>
      </c>
      <c r="F78">
        <v>375000</v>
      </c>
      <c r="G78">
        <v>3000</v>
      </c>
      <c r="H78">
        <v>193189</v>
      </c>
      <c r="I78">
        <v>4</v>
      </c>
      <c r="J78">
        <v>363220</v>
      </c>
      <c r="K78">
        <v>362250</v>
      </c>
      <c r="L78">
        <v>4902</v>
      </c>
      <c r="M78">
        <v>46872</v>
      </c>
      <c r="N78">
        <v>7721</v>
      </c>
    </row>
    <row r="79" spans="1:14" x14ac:dyDescent="0.2">
      <c r="A79" t="s">
        <v>136</v>
      </c>
      <c r="B79">
        <v>20</v>
      </c>
      <c r="C79">
        <v>4</v>
      </c>
      <c r="D79" s="55">
        <v>666820</v>
      </c>
      <c r="E79">
        <v>10</v>
      </c>
      <c r="F79">
        <v>375000</v>
      </c>
      <c r="G79">
        <v>3000</v>
      </c>
      <c r="H79">
        <v>190103</v>
      </c>
      <c r="I79">
        <v>4</v>
      </c>
      <c r="J79">
        <v>350945</v>
      </c>
      <c r="K79">
        <v>349195</v>
      </c>
      <c r="L79">
        <v>4193</v>
      </c>
      <c r="M79">
        <v>95934</v>
      </c>
      <c r="N79">
        <v>7839</v>
      </c>
    </row>
    <row r="80" spans="1:14" x14ac:dyDescent="0.2">
      <c r="A80" t="s">
        <v>136</v>
      </c>
      <c r="B80">
        <v>20</v>
      </c>
      <c r="C80">
        <v>8</v>
      </c>
      <c r="D80" s="55">
        <v>1303460</v>
      </c>
      <c r="E80">
        <v>10</v>
      </c>
      <c r="F80">
        <v>375000</v>
      </c>
      <c r="G80">
        <v>3000</v>
      </c>
      <c r="H80">
        <v>193132</v>
      </c>
      <c r="I80">
        <v>4</v>
      </c>
      <c r="J80">
        <v>327355</v>
      </c>
      <c r="K80">
        <v>324945</v>
      </c>
      <c r="L80">
        <v>4391</v>
      </c>
      <c r="M80">
        <v>187193</v>
      </c>
      <c r="N80">
        <v>7659</v>
      </c>
    </row>
    <row r="81" spans="1:14" x14ac:dyDescent="0.2">
      <c r="A81" t="s">
        <v>136</v>
      </c>
      <c r="B81">
        <v>20</v>
      </c>
      <c r="C81">
        <v>16</v>
      </c>
      <c r="D81" s="55">
        <v>2600267</v>
      </c>
      <c r="E81">
        <v>10</v>
      </c>
      <c r="F81">
        <v>375000</v>
      </c>
      <c r="G81">
        <v>3000</v>
      </c>
      <c r="H81">
        <v>210517</v>
      </c>
      <c r="I81">
        <v>4</v>
      </c>
      <c r="J81">
        <v>280225</v>
      </c>
      <c r="K81">
        <v>274315</v>
      </c>
      <c r="L81">
        <v>4392</v>
      </c>
      <c r="M81">
        <v>372981</v>
      </c>
      <c r="N81">
        <v>7659</v>
      </c>
    </row>
    <row r="82" spans="1:14" x14ac:dyDescent="0.2">
      <c r="A82" t="s">
        <v>136</v>
      </c>
      <c r="B82">
        <v>20</v>
      </c>
      <c r="C82">
        <v>2</v>
      </c>
      <c r="D82" s="55">
        <v>352647</v>
      </c>
      <c r="E82">
        <v>10</v>
      </c>
      <c r="F82">
        <v>375000</v>
      </c>
      <c r="G82">
        <v>3000</v>
      </c>
      <c r="H82">
        <v>219488</v>
      </c>
      <c r="I82">
        <v>4</v>
      </c>
      <c r="J82">
        <v>362160</v>
      </c>
      <c r="K82">
        <v>361405</v>
      </c>
      <c r="L82">
        <v>4234</v>
      </c>
      <c r="M82">
        <v>50214</v>
      </c>
      <c r="N82">
        <v>7687</v>
      </c>
    </row>
    <row r="83" spans="1:14" x14ac:dyDescent="0.2">
      <c r="A83" t="s">
        <v>136</v>
      </c>
      <c r="B83">
        <v>20</v>
      </c>
      <c r="C83">
        <v>4</v>
      </c>
      <c r="D83" s="55">
        <v>701240</v>
      </c>
      <c r="E83">
        <v>10</v>
      </c>
      <c r="F83">
        <v>375000</v>
      </c>
      <c r="G83">
        <v>3000</v>
      </c>
      <c r="H83">
        <v>217013</v>
      </c>
      <c r="I83">
        <v>4</v>
      </c>
      <c r="J83">
        <v>349345</v>
      </c>
      <c r="K83">
        <v>348050</v>
      </c>
      <c r="L83">
        <v>4230</v>
      </c>
      <c r="M83">
        <v>100648</v>
      </c>
      <c r="N83">
        <v>7687</v>
      </c>
    </row>
    <row r="84" spans="1:14" x14ac:dyDescent="0.2">
      <c r="A84" t="s">
        <v>136</v>
      </c>
      <c r="B84">
        <v>20</v>
      </c>
      <c r="C84">
        <v>8</v>
      </c>
      <c r="D84" s="55">
        <v>1366767</v>
      </c>
      <c r="E84">
        <v>10</v>
      </c>
      <c r="F84">
        <v>375000</v>
      </c>
      <c r="G84">
        <v>3000</v>
      </c>
      <c r="H84">
        <v>216347</v>
      </c>
      <c r="I84">
        <v>4</v>
      </c>
      <c r="J84">
        <v>325170</v>
      </c>
      <c r="K84">
        <v>321685</v>
      </c>
      <c r="L84">
        <v>3867</v>
      </c>
      <c r="M84">
        <v>195804</v>
      </c>
      <c r="N84">
        <v>7884</v>
      </c>
    </row>
    <row r="85" spans="1:14" x14ac:dyDescent="0.2">
      <c r="A85" t="s">
        <v>136</v>
      </c>
      <c r="B85">
        <v>20</v>
      </c>
      <c r="C85">
        <v>16</v>
      </c>
      <c r="D85" s="55">
        <v>2806720</v>
      </c>
      <c r="E85">
        <v>10</v>
      </c>
      <c r="F85">
        <v>375000</v>
      </c>
      <c r="G85">
        <v>3000</v>
      </c>
      <c r="H85">
        <v>220009</v>
      </c>
      <c r="I85">
        <v>4</v>
      </c>
      <c r="J85">
        <v>273135</v>
      </c>
      <c r="K85">
        <v>267040</v>
      </c>
      <c r="L85">
        <v>4237</v>
      </c>
      <c r="M85">
        <v>401952</v>
      </c>
      <c r="N85">
        <v>7687</v>
      </c>
    </row>
    <row r="86" spans="1:14" x14ac:dyDescent="0.2">
      <c r="A86" t="s">
        <v>136</v>
      </c>
      <c r="B86">
        <v>20</v>
      </c>
      <c r="C86">
        <v>2</v>
      </c>
      <c r="D86" s="55">
        <v>327093</v>
      </c>
      <c r="E86">
        <v>10</v>
      </c>
      <c r="F86">
        <v>375000</v>
      </c>
      <c r="G86">
        <v>3000</v>
      </c>
      <c r="H86">
        <v>9328</v>
      </c>
      <c r="I86">
        <v>4</v>
      </c>
      <c r="J86">
        <v>363275</v>
      </c>
      <c r="K86">
        <v>362265</v>
      </c>
      <c r="L86">
        <v>5679</v>
      </c>
      <c r="M86">
        <v>46870</v>
      </c>
      <c r="N86">
        <v>7362</v>
      </c>
    </row>
    <row r="87" spans="1:14" x14ac:dyDescent="0.2">
      <c r="A87" t="s">
        <v>136</v>
      </c>
      <c r="B87">
        <v>20</v>
      </c>
      <c r="C87">
        <v>4</v>
      </c>
      <c r="D87" s="55">
        <v>620520</v>
      </c>
      <c r="E87">
        <v>10</v>
      </c>
      <c r="F87">
        <v>375000</v>
      </c>
      <c r="G87">
        <v>3000</v>
      </c>
      <c r="H87">
        <v>9937</v>
      </c>
      <c r="I87">
        <v>4</v>
      </c>
      <c r="J87">
        <v>352455</v>
      </c>
      <c r="K87">
        <v>351045</v>
      </c>
      <c r="L87">
        <v>5867</v>
      </c>
      <c r="M87">
        <v>88668</v>
      </c>
      <c r="N87">
        <v>7836</v>
      </c>
    </row>
    <row r="88" spans="1:14" x14ac:dyDescent="0.2">
      <c r="A88" t="s">
        <v>136</v>
      </c>
      <c r="B88">
        <v>20</v>
      </c>
      <c r="C88">
        <v>8</v>
      </c>
      <c r="D88" s="55">
        <v>1466607</v>
      </c>
      <c r="E88">
        <v>10</v>
      </c>
      <c r="F88">
        <v>375000</v>
      </c>
      <c r="G88">
        <v>3000</v>
      </c>
      <c r="H88">
        <v>11036</v>
      </c>
      <c r="I88">
        <v>4</v>
      </c>
      <c r="J88">
        <v>322595</v>
      </c>
      <c r="K88">
        <v>299070</v>
      </c>
      <c r="L88">
        <v>3205</v>
      </c>
      <c r="M88">
        <v>210322</v>
      </c>
      <c r="N88">
        <v>7745</v>
      </c>
    </row>
    <row r="89" spans="1:14" x14ac:dyDescent="0.2">
      <c r="A89" t="s">
        <v>136</v>
      </c>
      <c r="B89">
        <v>20</v>
      </c>
      <c r="C89">
        <v>16</v>
      </c>
      <c r="D89" s="55">
        <v>2950147</v>
      </c>
      <c r="E89">
        <v>10</v>
      </c>
      <c r="F89">
        <v>375000</v>
      </c>
      <c r="G89">
        <v>3000</v>
      </c>
      <c r="H89">
        <v>12212</v>
      </c>
      <c r="I89">
        <v>4</v>
      </c>
      <c r="J89">
        <v>267350</v>
      </c>
      <c r="K89">
        <v>261985</v>
      </c>
      <c r="L89">
        <v>4821</v>
      </c>
      <c r="M89">
        <v>421449</v>
      </c>
      <c r="N89">
        <v>6529</v>
      </c>
    </row>
    <row r="90" spans="1:14" x14ac:dyDescent="0.2">
      <c r="A90" t="s">
        <v>136</v>
      </c>
      <c r="B90">
        <v>20</v>
      </c>
      <c r="C90">
        <v>2</v>
      </c>
      <c r="D90" s="55">
        <v>370620</v>
      </c>
      <c r="E90">
        <v>10</v>
      </c>
      <c r="F90">
        <v>375000</v>
      </c>
      <c r="G90">
        <v>3000</v>
      </c>
      <c r="H90">
        <v>122787</v>
      </c>
      <c r="I90">
        <v>4</v>
      </c>
      <c r="J90">
        <v>362415</v>
      </c>
      <c r="K90">
        <v>353455</v>
      </c>
      <c r="L90">
        <v>4570</v>
      </c>
      <c r="M90">
        <v>52941</v>
      </c>
      <c r="N90">
        <v>7628</v>
      </c>
    </row>
    <row r="91" spans="1:14" x14ac:dyDescent="0.2">
      <c r="A91" t="s">
        <v>136</v>
      </c>
      <c r="B91">
        <v>20</v>
      </c>
      <c r="C91">
        <v>4</v>
      </c>
      <c r="D91" s="55">
        <v>737007</v>
      </c>
      <c r="E91">
        <v>10</v>
      </c>
      <c r="F91">
        <v>375000</v>
      </c>
      <c r="G91">
        <v>3000</v>
      </c>
      <c r="H91">
        <v>124822</v>
      </c>
      <c r="I91">
        <v>4</v>
      </c>
      <c r="J91">
        <v>348465</v>
      </c>
      <c r="K91">
        <v>346635</v>
      </c>
      <c r="L91">
        <v>3411</v>
      </c>
      <c r="M91">
        <v>105895</v>
      </c>
      <c r="N91">
        <v>7747</v>
      </c>
    </row>
    <row r="92" spans="1:14" x14ac:dyDescent="0.2">
      <c r="A92" t="s">
        <v>136</v>
      </c>
      <c r="B92">
        <v>20</v>
      </c>
      <c r="C92">
        <v>8</v>
      </c>
      <c r="D92" s="55">
        <v>1466667</v>
      </c>
      <c r="E92">
        <v>10</v>
      </c>
      <c r="F92">
        <v>375000</v>
      </c>
      <c r="G92">
        <v>3000</v>
      </c>
      <c r="H92">
        <v>124383</v>
      </c>
      <c r="I92">
        <v>4</v>
      </c>
      <c r="J92">
        <v>321770</v>
      </c>
      <c r="K92">
        <v>318640</v>
      </c>
      <c r="L92">
        <v>3405</v>
      </c>
      <c r="M92">
        <v>210881</v>
      </c>
      <c r="N92">
        <v>7747</v>
      </c>
    </row>
    <row r="93" spans="1:14" x14ac:dyDescent="0.2">
      <c r="A93" t="s">
        <v>136</v>
      </c>
      <c r="B93">
        <v>20</v>
      </c>
      <c r="C93">
        <v>16</v>
      </c>
      <c r="D93" s="55">
        <v>2504873</v>
      </c>
      <c r="E93">
        <v>10</v>
      </c>
      <c r="F93">
        <v>375000</v>
      </c>
      <c r="G93">
        <v>3000</v>
      </c>
      <c r="H93">
        <v>124439</v>
      </c>
      <c r="I93">
        <v>4</v>
      </c>
      <c r="J93">
        <v>288990</v>
      </c>
      <c r="K93">
        <v>232950</v>
      </c>
      <c r="L93">
        <v>6074</v>
      </c>
      <c r="M93">
        <v>357200</v>
      </c>
      <c r="N93">
        <v>7798</v>
      </c>
    </row>
    <row r="94" spans="1:14" x14ac:dyDescent="0.2">
      <c r="A94" t="s">
        <v>136</v>
      </c>
      <c r="B94">
        <v>20</v>
      </c>
      <c r="C94">
        <v>2</v>
      </c>
      <c r="D94" s="55">
        <v>394227</v>
      </c>
      <c r="E94">
        <v>10</v>
      </c>
      <c r="F94">
        <v>375000</v>
      </c>
      <c r="G94">
        <v>3000</v>
      </c>
      <c r="H94">
        <v>34513</v>
      </c>
      <c r="I94">
        <v>4</v>
      </c>
      <c r="J94">
        <v>360785</v>
      </c>
      <c r="K94">
        <v>359595</v>
      </c>
      <c r="L94">
        <v>3691</v>
      </c>
      <c r="M94">
        <v>56590</v>
      </c>
      <c r="N94">
        <v>6863</v>
      </c>
    </row>
    <row r="95" spans="1:14" x14ac:dyDescent="0.2">
      <c r="A95" t="s">
        <v>136</v>
      </c>
      <c r="B95">
        <v>20</v>
      </c>
      <c r="C95">
        <v>4</v>
      </c>
      <c r="D95" s="55">
        <v>761747</v>
      </c>
      <c r="E95">
        <v>10</v>
      </c>
      <c r="F95">
        <v>375000</v>
      </c>
      <c r="G95">
        <v>3000</v>
      </c>
      <c r="H95">
        <v>33979</v>
      </c>
      <c r="I95">
        <v>4</v>
      </c>
      <c r="J95">
        <v>347435</v>
      </c>
      <c r="K95">
        <v>345495</v>
      </c>
      <c r="L95">
        <v>4297</v>
      </c>
      <c r="M95">
        <v>108883</v>
      </c>
      <c r="N95">
        <v>6835</v>
      </c>
    </row>
    <row r="96" spans="1:14" x14ac:dyDescent="0.2">
      <c r="A96" t="s">
        <v>136</v>
      </c>
      <c r="B96">
        <v>20</v>
      </c>
      <c r="C96">
        <v>8</v>
      </c>
      <c r="D96" s="55">
        <v>1566027</v>
      </c>
      <c r="E96">
        <v>10</v>
      </c>
      <c r="F96">
        <v>375000</v>
      </c>
      <c r="G96">
        <v>3000</v>
      </c>
      <c r="H96">
        <v>33226</v>
      </c>
      <c r="I96">
        <v>4</v>
      </c>
      <c r="J96">
        <v>318250</v>
      </c>
      <c r="K96">
        <v>314520</v>
      </c>
      <c r="L96">
        <v>3690</v>
      </c>
      <c r="M96">
        <v>224472</v>
      </c>
      <c r="N96">
        <v>6863</v>
      </c>
    </row>
    <row r="97" spans="1:14" x14ac:dyDescent="0.2">
      <c r="A97" t="s">
        <v>136</v>
      </c>
      <c r="B97">
        <v>20</v>
      </c>
      <c r="C97">
        <v>16</v>
      </c>
      <c r="D97" s="55">
        <v>3134600</v>
      </c>
      <c r="E97">
        <v>10</v>
      </c>
      <c r="F97">
        <v>375000</v>
      </c>
      <c r="G97">
        <v>3000</v>
      </c>
      <c r="H97">
        <v>33012</v>
      </c>
      <c r="I97">
        <v>4</v>
      </c>
      <c r="J97">
        <v>260660</v>
      </c>
      <c r="K97">
        <v>253880</v>
      </c>
      <c r="L97">
        <v>3690</v>
      </c>
      <c r="M97">
        <v>449634</v>
      </c>
      <c r="N97">
        <v>6863</v>
      </c>
    </row>
    <row r="98" spans="1:14" x14ac:dyDescent="0.2">
      <c r="A98" t="s">
        <v>136</v>
      </c>
      <c r="B98">
        <v>20</v>
      </c>
      <c r="C98">
        <v>2</v>
      </c>
      <c r="D98" s="55">
        <v>334140</v>
      </c>
      <c r="E98">
        <v>10</v>
      </c>
      <c r="F98">
        <v>375000</v>
      </c>
      <c r="G98">
        <v>3000</v>
      </c>
      <c r="H98">
        <v>21218</v>
      </c>
      <c r="I98">
        <v>4</v>
      </c>
      <c r="J98">
        <v>362765</v>
      </c>
      <c r="K98">
        <v>362040</v>
      </c>
      <c r="L98">
        <v>4154</v>
      </c>
      <c r="M98">
        <v>47727</v>
      </c>
      <c r="N98">
        <v>8323</v>
      </c>
    </row>
    <row r="99" spans="1:14" x14ac:dyDescent="0.2">
      <c r="A99" t="s">
        <v>136</v>
      </c>
      <c r="B99">
        <v>20</v>
      </c>
      <c r="C99">
        <v>4</v>
      </c>
      <c r="D99" s="55">
        <v>662813</v>
      </c>
      <c r="E99">
        <v>10</v>
      </c>
      <c r="F99">
        <v>375000</v>
      </c>
      <c r="G99">
        <v>3000</v>
      </c>
      <c r="H99">
        <v>22761</v>
      </c>
      <c r="I99">
        <v>4</v>
      </c>
      <c r="J99">
        <v>350890</v>
      </c>
      <c r="K99">
        <v>348750</v>
      </c>
      <c r="L99">
        <v>4168</v>
      </c>
      <c r="M99">
        <v>95206</v>
      </c>
      <c r="N99">
        <v>8388</v>
      </c>
    </row>
    <row r="100" spans="1:14" x14ac:dyDescent="0.2">
      <c r="A100" t="s">
        <v>136</v>
      </c>
      <c r="B100">
        <v>20</v>
      </c>
      <c r="C100">
        <v>8</v>
      </c>
      <c r="D100" s="55">
        <v>1327967</v>
      </c>
      <c r="E100">
        <v>10</v>
      </c>
      <c r="F100">
        <v>375000</v>
      </c>
      <c r="G100">
        <v>3000</v>
      </c>
      <c r="H100">
        <v>22726</v>
      </c>
      <c r="I100">
        <v>4</v>
      </c>
      <c r="J100">
        <v>326450</v>
      </c>
      <c r="K100">
        <v>323445</v>
      </c>
      <c r="L100">
        <v>4171</v>
      </c>
      <c r="M100">
        <v>190139</v>
      </c>
      <c r="N100">
        <v>8323</v>
      </c>
    </row>
    <row r="101" spans="1:14" x14ac:dyDescent="0.2">
      <c r="A101" t="s">
        <v>136</v>
      </c>
      <c r="B101">
        <v>20</v>
      </c>
      <c r="C101">
        <v>16</v>
      </c>
      <c r="D101" s="55">
        <v>2217447</v>
      </c>
      <c r="E101">
        <v>10</v>
      </c>
      <c r="F101">
        <v>375000</v>
      </c>
      <c r="G101">
        <v>3000</v>
      </c>
      <c r="H101">
        <v>25096</v>
      </c>
      <c r="I101">
        <v>4</v>
      </c>
      <c r="J101">
        <v>293760</v>
      </c>
      <c r="K101">
        <v>289260</v>
      </c>
      <c r="L101">
        <v>5109</v>
      </c>
      <c r="M101">
        <v>317155</v>
      </c>
      <c r="N101">
        <v>10008</v>
      </c>
    </row>
    <row r="102" spans="1:14" x14ac:dyDescent="0.2">
      <c r="A102" t="s">
        <v>136</v>
      </c>
      <c r="B102">
        <v>20</v>
      </c>
      <c r="C102">
        <v>2</v>
      </c>
      <c r="D102" s="55">
        <v>384407</v>
      </c>
      <c r="E102">
        <v>10</v>
      </c>
      <c r="F102">
        <v>375000</v>
      </c>
      <c r="G102">
        <v>3000</v>
      </c>
      <c r="H102">
        <v>234099</v>
      </c>
      <c r="I102">
        <v>4</v>
      </c>
      <c r="J102">
        <v>361135</v>
      </c>
      <c r="K102">
        <v>360055</v>
      </c>
      <c r="L102">
        <v>3955</v>
      </c>
      <c r="M102">
        <v>55121</v>
      </c>
      <c r="N102">
        <v>6704</v>
      </c>
    </row>
    <row r="103" spans="1:14" x14ac:dyDescent="0.2">
      <c r="A103" t="s">
        <v>136</v>
      </c>
      <c r="B103">
        <v>20</v>
      </c>
      <c r="C103">
        <v>4</v>
      </c>
      <c r="D103" s="55">
        <v>765793</v>
      </c>
      <c r="E103">
        <v>10</v>
      </c>
      <c r="F103">
        <v>375000</v>
      </c>
      <c r="G103">
        <v>3000</v>
      </c>
      <c r="H103">
        <v>227591</v>
      </c>
      <c r="I103">
        <v>4</v>
      </c>
      <c r="J103">
        <v>347280</v>
      </c>
      <c r="K103">
        <v>345320</v>
      </c>
      <c r="L103">
        <v>2929</v>
      </c>
      <c r="M103">
        <v>110025</v>
      </c>
      <c r="N103">
        <v>7067</v>
      </c>
    </row>
    <row r="104" spans="1:14" x14ac:dyDescent="0.2">
      <c r="A104" t="s">
        <v>136</v>
      </c>
      <c r="B104">
        <v>20</v>
      </c>
      <c r="C104">
        <v>8</v>
      </c>
      <c r="D104" s="55">
        <v>1524493</v>
      </c>
      <c r="E104">
        <v>10</v>
      </c>
      <c r="F104">
        <v>375000</v>
      </c>
      <c r="G104">
        <v>3000</v>
      </c>
      <c r="H104">
        <v>222976</v>
      </c>
      <c r="I104">
        <v>4</v>
      </c>
      <c r="J104">
        <v>319755</v>
      </c>
      <c r="K104">
        <v>316200</v>
      </c>
      <c r="L104">
        <v>2922</v>
      </c>
      <c r="M104">
        <v>219099</v>
      </c>
      <c r="N104">
        <v>7067</v>
      </c>
    </row>
    <row r="105" spans="1:14" x14ac:dyDescent="0.2">
      <c r="A105" t="s">
        <v>136</v>
      </c>
      <c r="B105">
        <v>20</v>
      </c>
      <c r="C105">
        <v>16</v>
      </c>
      <c r="D105" s="55">
        <v>3051520</v>
      </c>
      <c r="E105">
        <v>10</v>
      </c>
      <c r="F105">
        <v>375000</v>
      </c>
      <c r="G105">
        <v>3000</v>
      </c>
      <c r="H105">
        <v>226421</v>
      </c>
      <c r="I105">
        <v>4</v>
      </c>
      <c r="J105">
        <v>264175</v>
      </c>
      <c r="K105">
        <v>256560</v>
      </c>
      <c r="L105">
        <v>2925</v>
      </c>
      <c r="M105">
        <v>438806</v>
      </c>
      <c r="N105">
        <v>7067</v>
      </c>
    </row>
    <row r="106" spans="1:14" x14ac:dyDescent="0.2">
      <c r="A106" t="s">
        <v>136</v>
      </c>
      <c r="B106">
        <v>20</v>
      </c>
      <c r="C106">
        <v>2</v>
      </c>
      <c r="D106" s="55">
        <v>324480</v>
      </c>
      <c r="E106">
        <v>10</v>
      </c>
      <c r="F106">
        <v>375000</v>
      </c>
      <c r="G106">
        <v>3000</v>
      </c>
      <c r="H106">
        <v>1918805</v>
      </c>
      <c r="I106">
        <v>4</v>
      </c>
      <c r="J106">
        <v>363175</v>
      </c>
      <c r="K106">
        <v>362455</v>
      </c>
      <c r="L106">
        <v>3305</v>
      </c>
      <c r="M106">
        <v>46838</v>
      </c>
      <c r="N106">
        <v>8631</v>
      </c>
    </row>
    <row r="107" spans="1:14" x14ac:dyDescent="0.2">
      <c r="A107" t="s">
        <v>136</v>
      </c>
      <c r="B107">
        <v>20</v>
      </c>
      <c r="C107">
        <v>4</v>
      </c>
      <c r="D107" s="55">
        <v>650087</v>
      </c>
      <c r="E107">
        <v>10</v>
      </c>
      <c r="F107">
        <v>375000</v>
      </c>
      <c r="G107">
        <v>3000</v>
      </c>
      <c r="H107">
        <v>1924394</v>
      </c>
      <c r="I107">
        <v>4</v>
      </c>
      <c r="J107">
        <v>351495</v>
      </c>
      <c r="K107">
        <v>349615</v>
      </c>
      <c r="L107">
        <v>3312</v>
      </c>
      <c r="M107">
        <v>93029</v>
      </c>
      <c r="N107">
        <v>8631</v>
      </c>
    </row>
    <row r="108" spans="1:14" x14ac:dyDescent="0.2">
      <c r="A108" t="s">
        <v>136</v>
      </c>
      <c r="B108">
        <v>20</v>
      </c>
      <c r="C108">
        <v>8</v>
      </c>
      <c r="D108" s="55">
        <v>1251587</v>
      </c>
      <c r="E108">
        <v>10</v>
      </c>
      <c r="F108">
        <v>375000</v>
      </c>
      <c r="G108">
        <v>3000</v>
      </c>
      <c r="H108">
        <v>1680601</v>
      </c>
      <c r="I108">
        <v>4</v>
      </c>
      <c r="J108">
        <v>330980</v>
      </c>
      <c r="K108">
        <v>300165</v>
      </c>
      <c r="L108">
        <v>5019</v>
      </c>
      <c r="M108">
        <v>179010</v>
      </c>
      <c r="N108">
        <v>9272</v>
      </c>
    </row>
    <row r="109" spans="1:14" x14ac:dyDescent="0.2">
      <c r="A109" t="s">
        <v>136</v>
      </c>
      <c r="B109">
        <v>20</v>
      </c>
      <c r="C109">
        <v>16</v>
      </c>
      <c r="D109" s="55">
        <v>2405620</v>
      </c>
      <c r="E109">
        <v>10</v>
      </c>
      <c r="F109">
        <v>375000</v>
      </c>
      <c r="G109">
        <v>3000</v>
      </c>
      <c r="H109">
        <v>1847825</v>
      </c>
      <c r="I109">
        <v>4</v>
      </c>
      <c r="J109">
        <v>287165</v>
      </c>
      <c r="K109">
        <v>282845</v>
      </c>
      <c r="L109">
        <v>6540</v>
      </c>
      <c r="M109">
        <v>342463</v>
      </c>
      <c r="N109">
        <v>6731</v>
      </c>
    </row>
    <row r="110" spans="1:14" x14ac:dyDescent="0.2">
      <c r="A110" t="s">
        <v>136</v>
      </c>
      <c r="B110">
        <v>20</v>
      </c>
      <c r="C110">
        <v>2</v>
      </c>
      <c r="D110" s="55">
        <v>317867</v>
      </c>
      <c r="E110">
        <v>10</v>
      </c>
      <c r="F110">
        <v>375000</v>
      </c>
      <c r="G110">
        <v>3000</v>
      </c>
      <c r="H110">
        <v>21597</v>
      </c>
      <c r="I110">
        <v>4</v>
      </c>
      <c r="J110">
        <v>363515</v>
      </c>
      <c r="K110">
        <v>362530</v>
      </c>
      <c r="L110">
        <v>3992</v>
      </c>
      <c r="M110">
        <v>45645</v>
      </c>
      <c r="N110">
        <v>8486</v>
      </c>
    </row>
    <row r="111" spans="1:14" x14ac:dyDescent="0.2">
      <c r="A111" t="s">
        <v>136</v>
      </c>
      <c r="B111">
        <v>20</v>
      </c>
      <c r="C111">
        <v>4</v>
      </c>
      <c r="D111" s="55">
        <v>591007</v>
      </c>
      <c r="E111">
        <v>10</v>
      </c>
      <c r="F111">
        <v>375000</v>
      </c>
      <c r="G111">
        <v>3000</v>
      </c>
      <c r="H111">
        <v>25077</v>
      </c>
      <c r="I111">
        <v>4</v>
      </c>
      <c r="J111">
        <v>353965</v>
      </c>
      <c r="K111">
        <v>351985</v>
      </c>
      <c r="L111">
        <v>5016</v>
      </c>
      <c r="M111">
        <v>84599</v>
      </c>
      <c r="N111">
        <v>9166</v>
      </c>
    </row>
    <row r="112" spans="1:14" x14ac:dyDescent="0.2">
      <c r="A112" t="s">
        <v>136</v>
      </c>
      <c r="B112">
        <v>20</v>
      </c>
      <c r="C112">
        <v>8</v>
      </c>
      <c r="D112" s="55">
        <v>1024820</v>
      </c>
      <c r="E112">
        <v>10</v>
      </c>
      <c r="F112">
        <v>375000</v>
      </c>
      <c r="G112">
        <v>3000</v>
      </c>
      <c r="H112">
        <v>22932</v>
      </c>
      <c r="I112">
        <v>4</v>
      </c>
      <c r="J112">
        <v>337515</v>
      </c>
      <c r="K112">
        <v>335095</v>
      </c>
      <c r="L112">
        <v>7067</v>
      </c>
      <c r="M112">
        <v>145790</v>
      </c>
      <c r="N112">
        <v>8438</v>
      </c>
    </row>
    <row r="113" spans="1:14" x14ac:dyDescent="0.2">
      <c r="A113" t="s">
        <v>136</v>
      </c>
      <c r="B113">
        <v>20</v>
      </c>
      <c r="C113">
        <v>16</v>
      </c>
      <c r="D113" s="55">
        <v>2518027</v>
      </c>
      <c r="E113">
        <v>10</v>
      </c>
      <c r="F113">
        <v>375000</v>
      </c>
      <c r="G113">
        <v>3000</v>
      </c>
      <c r="H113">
        <v>24848</v>
      </c>
      <c r="I113">
        <v>4</v>
      </c>
      <c r="J113">
        <v>282980</v>
      </c>
      <c r="K113">
        <v>278040</v>
      </c>
      <c r="L113">
        <v>4036</v>
      </c>
      <c r="M113">
        <v>361303</v>
      </c>
      <c r="N113">
        <v>8501</v>
      </c>
    </row>
    <row r="114" spans="1:14" x14ac:dyDescent="0.2">
      <c r="A114" t="s">
        <v>136</v>
      </c>
      <c r="B114">
        <v>20</v>
      </c>
      <c r="C114">
        <v>2</v>
      </c>
      <c r="D114" s="55">
        <v>331673</v>
      </c>
      <c r="E114">
        <v>10</v>
      </c>
      <c r="F114">
        <v>375000</v>
      </c>
      <c r="G114">
        <v>3000</v>
      </c>
      <c r="H114">
        <v>194940</v>
      </c>
      <c r="I114">
        <v>4</v>
      </c>
      <c r="J114">
        <v>363000</v>
      </c>
      <c r="K114">
        <v>361960</v>
      </c>
      <c r="L114">
        <v>4536</v>
      </c>
      <c r="M114">
        <v>47359</v>
      </c>
      <c r="N114">
        <v>7671</v>
      </c>
    </row>
    <row r="115" spans="1:14" x14ac:dyDescent="0.2">
      <c r="A115" t="s">
        <v>136</v>
      </c>
      <c r="B115">
        <v>20</v>
      </c>
      <c r="C115">
        <v>4</v>
      </c>
      <c r="D115" s="55">
        <v>607440</v>
      </c>
      <c r="E115">
        <v>10</v>
      </c>
      <c r="F115">
        <v>375000</v>
      </c>
      <c r="G115">
        <v>3000</v>
      </c>
      <c r="H115">
        <v>189966</v>
      </c>
      <c r="I115">
        <v>4</v>
      </c>
      <c r="J115">
        <v>352985</v>
      </c>
      <c r="K115">
        <v>351595</v>
      </c>
      <c r="L115">
        <v>5008</v>
      </c>
      <c r="M115">
        <v>87019</v>
      </c>
      <c r="N115">
        <v>8478</v>
      </c>
    </row>
    <row r="116" spans="1:14" x14ac:dyDescent="0.2">
      <c r="A116" t="s">
        <v>136</v>
      </c>
      <c r="B116">
        <v>20</v>
      </c>
      <c r="C116">
        <v>8</v>
      </c>
      <c r="D116" s="55">
        <v>1336873</v>
      </c>
      <c r="E116">
        <v>10</v>
      </c>
      <c r="F116">
        <v>375000</v>
      </c>
      <c r="G116">
        <v>3000</v>
      </c>
      <c r="H116">
        <v>204765</v>
      </c>
      <c r="I116">
        <v>4</v>
      </c>
      <c r="J116">
        <v>326725</v>
      </c>
      <c r="K116">
        <v>323585</v>
      </c>
      <c r="L116">
        <v>4617</v>
      </c>
      <c r="M116">
        <v>191438</v>
      </c>
      <c r="N116">
        <v>7607</v>
      </c>
    </row>
    <row r="117" spans="1:14" x14ac:dyDescent="0.2">
      <c r="A117" t="s">
        <v>136</v>
      </c>
      <c r="B117">
        <v>20</v>
      </c>
      <c r="C117">
        <v>16</v>
      </c>
      <c r="D117" s="55">
        <v>2531887</v>
      </c>
      <c r="E117">
        <v>10</v>
      </c>
      <c r="F117">
        <v>375000</v>
      </c>
      <c r="G117">
        <v>3000</v>
      </c>
      <c r="H117">
        <v>190635</v>
      </c>
      <c r="I117">
        <v>4</v>
      </c>
      <c r="J117">
        <v>282840</v>
      </c>
      <c r="K117">
        <v>277525</v>
      </c>
      <c r="L117">
        <v>4812</v>
      </c>
      <c r="M117">
        <v>362349</v>
      </c>
      <c r="N117">
        <v>8087</v>
      </c>
    </row>
    <row r="118" spans="1:14" x14ac:dyDescent="0.2">
      <c r="A118" t="s">
        <v>136</v>
      </c>
      <c r="B118">
        <v>20</v>
      </c>
      <c r="C118">
        <v>2</v>
      </c>
      <c r="D118" s="55">
        <v>321700</v>
      </c>
      <c r="E118">
        <v>10</v>
      </c>
      <c r="F118">
        <v>375000</v>
      </c>
      <c r="G118">
        <v>3000</v>
      </c>
      <c r="H118">
        <v>25889</v>
      </c>
      <c r="I118">
        <v>4</v>
      </c>
      <c r="J118">
        <v>363240</v>
      </c>
      <c r="K118">
        <v>362355</v>
      </c>
      <c r="L118">
        <v>4110</v>
      </c>
      <c r="M118">
        <v>46216</v>
      </c>
      <c r="N118">
        <v>8758</v>
      </c>
    </row>
    <row r="119" spans="1:14" x14ac:dyDescent="0.2">
      <c r="A119" t="s">
        <v>136</v>
      </c>
      <c r="B119">
        <v>20</v>
      </c>
      <c r="C119">
        <v>4</v>
      </c>
      <c r="D119" s="55">
        <v>590593</v>
      </c>
      <c r="E119">
        <v>10</v>
      </c>
      <c r="F119">
        <v>375000</v>
      </c>
      <c r="G119">
        <v>3000</v>
      </c>
      <c r="H119">
        <v>25874</v>
      </c>
      <c r="I119">
        <v>4</v>
      </c>
      <c r="J119">
        <v>353705</v>
      </c>
      <c r="K119">
        <v>352080</v>
      </c>
      <c r="L119">
        <v>4763</v>
      </c>
      <c r="M119">
        <v>84393</v>
      </c>
      <c r="N119">
        <v>9541</v>
      </c>
    </row>
    <row r="120" spans="1:14" x14ac:dyDescent="0.2">
      <c r="A120" t="s">
        <v>136</v>
      </c>
      <c r="B120">
        <v>20</v>
      </c>
      <c r="C120">
        <v>8</v>
      </c>
      <c r="D120" s="55">
        <v>1279500</v>
      </c>
      <c r="E120">
        <v>10</v>
      </c>
      <c r="F120">
        <v>375000</v>
      </c>
      <c r="G120">
        <v>3000</v>
      </c>
      <c r="H120">
        <v>27466</v>
      </c>
      <c r="I120">
        <v>4</v>
      </c>
      <c r="J120">
        <v>328735</v>
      </c>
      <c r="K120">
        <v>325315</v>
      </c>
      <c r="L120">
        <v>4100</v>
      </c>
      <c r="M120">
        <v>183464</v>
      </c>
      <c r="N120">
        <v>8758</v>
      </c>
    </row>
    <row r="121" spans="1:14" x14ac:dyDescent="0.2">
      <c r="A121" t="s">
        <v>136</v>
      </c>
      <c r="B121">
        <v>20</v>
      </c>
      <c r="C121">
        <v>16</v>
      </c>
      <c r="D121" s="55">
        <v>2412833</v>
      </c>
      <c r="E121">
        <v>10</v>
      </c>
      <c r="F121">
        <v>375000</v>
      </c>
      <c r="G121">
        <v>3000</v>
      </c>
      <c r="H121">
        <v>28756</v>
      </c>
      <c r="I121">
        <v>4</v>
      </c>
      <c r="J121">
        <v>287000</v>
      </c>
      <c r="K121">
        <v>281680</v>
      </c>
      <c r="L121">
        <v>4519</v>
      </c>
      <c r="M121">
        <v>345331</v>
      </c>
      <c r="N121">
        <v>9316</v>
      </c>
    </row>
    <row r="122" spans="1:14" x14ac:dyDescent="0.2">
      <c r="A122" t="s">
        <v>136</v>
      </c>
      <c r="B122">
        <v>20</v>
      </c>
      <c r="C122">
        <v>2</v>
      </c>
      <c r="D122" s="55">
        <v>362627</v>
      </c>
      <c r="E122">
        <v>10</v>
      </c>
      <c r="F122">
        <v>375000</v>
      </c>
      <c r="G122">
        <v>3000</v>
      </c>
      <c r="H122">
        <v>9434</v>
      </c>
      <c r="I122">
        <v>4</v>
      </c>
      <c r="J122">
        <v>361790</v>
      </c>
      <c r="K122">
        <v>360930</v>
      </c>
      <c r="L122">
        <v>4092</v>
      </c>
      <c r="M122">
        <v>52238</v>
      </c>
      <c r="N122">
        <v>7324</v>
      </c>
    </row>
    <row r="123" spans="1:14" x14ac:dyDescent="0.2">
      <c r="A123" t="s">
        <v>136</v>
      </c>
      <c r="B123">
        <v>20</v>
      </c>
      <c r="C123">
        <v>4</v>
      </c>
      <c r="D123" s="55">
        <v>732107</v>
      </c>
      <c r="E123">
        <v>10</v>
      </c>
      <c r="F123">
        <v>375000</v>
      </c>
      <c r="G123">
        <v>3000</v>
      </c>
      <c r="H123">
        <v>9727</v>
      </c>
      <c r="I123">
        <v>4</v>
      </c>
      <c r="J123">
        <v>348475</v>
      </c>
      <c r="K123">
        <v>346495</v>
      </c>
      <c r="L123">
        <v>4047</v>
      </c>
      <c r="M123">
        <v>105089</v>
      </c>
      <c r="N123">
        <v>7229</v>
      </c>
    </row>
    <row r="124" spans="1:14" x14ac:dyDescent="0.2">
      <c r="A124" t="s">
        <v>136</v>
      </c>
      <c r="B124">
        <v>20</v>
      </c>
      <c r="C124">
        <v>8</v>
      </c>
      <c r="D124" s="55">
        <v>1461120</v>
      </c>
      <c r="E124">
        <v>10</v>
      </c>
      <c r="F124">
        <v>375000</v>
      </c>
      <c r="G124">
        <v>3000</v>
      </c>
      <c r="H124">
        <v>10992</v>
      </c>
      <c r="I124">
        <v>4</v>
      </c>
      <c r="J124">
        <v>321590</v>
      </c>
      <c r="K124">
        <v>318475</v>
      </c>
      <c r="L124">
        <v>4042</v>
      </c>
      <c r="M124">
        <v>209201</v>
      </c>
      <c r="N124">
        <v>7229</v>
      </c>
    </row>
    <row r="125" spans="1:14" x14ac:dyDescent="0.2">
      <c r="A125" t="s">
        <v>136</v>
      </c>
      <c r="B125">
        <v>20</v>
      </c>
      <c r="C125">
        <v>16</v>
      </c>
      <c r="D125" s="55">
        <v>2817247</v>
      </c>
      <c r="E125">
        <v>10</v>
      </c>
      <c r="F125">
        <v>375000</v>
      </c>
      <c r="G125">
        <v>3000</v>
      </c>
      <c r="H125">
        <v>12300</v>
      </c>
      <c r="I125">
        <v>4</v>
      </c>
      <c r="J125">
        <v>271615</v>
      </c>
      <c r="K125">
        <v>265770</v>
      </c>
      <c r="L125">
        <v>3986</v>
      </c>
      <c r="M125">
        <v>403646</v>
      </c>
      <c r="N125">
        <v>7575</v>
      </c>
    </row>
    <row r="126" spans="1:14" x14ac:dyDescent="0.2">
      <c r="A126" t="s">
        <v>136</v>
      </c>
      <c r="B126">
        <v>20</v>
      </c>
      <c r="C126">
        <v>2</v>
      </c>
      <c r="D126" s="55">
        <v>275207</v>
      </c>
      <c r="E126">
        <v>10</v>
      </c>
      <c r="F126">
        <v>375000</v>
      </c>
      <c r="G126">
        <v>3000</v>
      </c>
      <c r="H126">
        <v>11262</v>
      </c>
      <c r="I126">
        <v>4</v>
      </c>
      <c r="J126">
        <v>364960</v>
      </c>
      <c r="K126">
        <v>364350</v>
      </c>
      <c r="L126">
        <v>5265</v>
      </c>
      <c r="M126">
        <v>39232</v>
      </c>
      <c r="N126">
        <v>9058</v>
      </c>
    </row>
    <row r="127" spans="1:14" x14ac:dyDescent="0.2">
      <c r="A127" t="s">
        <v>136</v>
      </c>
      <c r="B127">
        <v>20</v>
      </c>
      <c r="C127">
        <v>4</v>
      </c>
      <c r="D127" s="55">
        <v>676740</v>
      </c>
      <c r="E127">
        <v>10</v>
      </c>
      <c r="F127">
        <v>375000</v>
      </c>
      <c r="G127">
        <v>3000</v>
      </c>
      <c r="H127">
        <v>11910</v>
      </c>
      <c r="I127">
        <v>4</v>
      </c>
      <c r="J127">
        <v>350475</v>
      </c>
      <c r="K127">
        <v>348860</v>
      </c>
      <c r="L127">
        <v>4160</v>
      </c>
      <c r="M127">
        <v>97141</v>
      </c>
      <c r="N127">
        <v>7910</v>
      </c>
    </row>
    <row r="128" spans="1:14" x14ac:dyDescent="0.2">
      <c r="A128" t="s">
        <v>136</v>
      </c>
      <c r="B128">
        <v>20</v>
      </c>
      <c r="C128">
        <v>8</v>
      </c>
      <c r="D128" s="55">
        <v>1370933</v>
      </c>
      <c r="E128">
        <v>10</v>
      </c>
      <c r="F128">
        <v>375000</v>
      </c>
      <c r="G128">
        <v>3000</v>
      </c>
      <c r="H128">
        <v>12429</v>
      </c>
      <c r="I128">
        <v>4</v>
      </c>
      <c r="J128">
        <v>324970</v>
      </c>
      <c r="K128">
        <v>322045</v>
      </c>
      <c r="L128">
        <v>4339</v>
      </c>
      <c r="M128">
        <v>196178</v>
      </c>
      <c r="N128">
        <v>8108</v>
      </c>
    </row>
    <row r="129" spans="1:14" x14ac:dyDescent="0.2">
      <c r="A129" t="s">
        <v>136</v>
      </c>
      <c r="B129">
        <v>20</v>
      </c>
      <c r="C129">
        <v>16</v>
      </c>
      <c r="D129" s="55">
        <v>2429300</v>
      </c>
      <c r="E129">
        <v>10</v>
      </c>
      <c r="F129">
        <v>375000</v>
      </c>
      <c r="G129">
        <v>3000</v>
      </c>
      <c r="H129">
        <v>13789</v>
      </c>
      <c r="I129">
        <v>4</v>
      </c>
      <c r="J129">
        <v>286660</v>
      </c>
      <c r="K129">
        <v>281340</v>
      </c>
      <c r="L129">
        <v>5342</v>
      </c>
      <c r="M129">
        <v>346147</v>
      </c>
      <c r="N129">
        <v>8052</v>
      </c>
    </row>
    <row r="130" spans="1:14" x14ac:dyDescent="0.2">
      <c r="A130" t="s">
        <v>136</v>
      </c>
      <c r="B130">
        <v>20</v>
      </c>
      <c r="C130">
        <v>2</v>
      </c>
      <c r="D130" s="55">
        <v>322707</v>
      </c>
      <c r="E130">
        <v>10</v>
      </c>
      <c r="F130">
        <v>375000</v>
      </c>
      <c r="G130">
        <v>3000</v>
      </c>
      <c r="H130">
        <v>384813</v>
      </c>
      <c r="I130">
        <v>4</v>
      </c>
      <c r="J130">
        <v>363310</v>
      </c>
      <c r="K130">
        <v>362590</v>
      </c>
      <c r="L130">
        <v>4160</v>
      </c>
      <c r="M130">
        <v>46037</v>
      </c>
      <c r="N130">
        <v>8005</v>
      </c>
    </row>
    <row r="131" spans="1:14" x14ac:dyDescent="0.2">
      <c r="A131" t="s">
        <v>136</v>
      </c>
      <c r="B131">
        <v>20</v>
      </c>
      <c r="C131">
        <v>4</v>
      </c>
      <c r="D131" s="55">
        <v>652060</v>
      </c>
      <c r="E131">
        <v>10</v>
      </c>
      <c r="F131">
        <v>375000</v>
      </c>
      <c r="G131">
        <v>3000</v>
      </c>
      <c r="H131">
        <v>381120</v>
      </c>
      <c r="I131">
        <v>4</v>
      </c>
      <c r="J131">
        <v>351475</v>
      </c>
      <c r="K131">
        <v>349895</v>
      </c>
      <c r="L131">
        <v>4179</v>
      </c>
      <c r="M131">
        <v>93713</v>
      </c>
      <c r="N131">
        <v>8178</v>
      </c>
    </row>
    <row r="132" spans="1:14" x14ac:dyDescent="0.2">
      <c r="A132" t="s">
        <v>136</v>
      </c>
      <c r="B132">
        <v>20</v>
      </c>
      <c r="C132">
        <v>8</v>
      </c>
      <c r="D132" s="55">
        <v>1268913</v>
      </c>
      <c r="E132">
        <v>10</v>
      </c>
      <c r="F132">
        <v>375000</v>
      </c>
      <c r="G132">
        <v>3000</v>
      </c>
      <c r="H132">
        <v>423096</v>
      </c>
      <c r="I132">
        <v>4</v>
      </c>
      <c r="J132">
        <v>329120</v>
      </c>
      <c r="K132">
        <v>326060</v>
      </c>
      <c r="L132">
        <v>4327</v>
      </c>
      <c r="M132">
        <v>182329</v>
      </c>
      <c r="N132">
        <v>8032</v>
      </c>
    </row>
    <row r="133" spans="1:14" x14ac:dyDescent="0.2">
      <c r="A133" t="s">
        <v>136</v>
      </c>
      <c r="B133">
        <v>20</v>
      </c>
      <c r="C133">
        <v>16</v>
      </c>
      <c r="D133" s="55">
        <v>2395473</v>
      </c>
      <c r="E133">
        <v>10</v>
      </c>
      <c r="F133">
        <v>375000</v>
      </c>
      <c r="G133">
        <v>3000</v>
      </c>
      <c r="H133">
        <v>417480</v>
      </c>
      <c r="I133">
        <v>4</v>
      </c>
      <c r="J133">
        <v>287375</v>
      </c>
      <c r="K133">
        <v>282835</v>
      </c>
      <c r="L133">
        <v>5921</v>
      </c>
      <c r="M133">
        <v>342087</v>
      </c>
      <c r="N133">
        <v>7265</v>
      </c>
    </row>
    <row r="134" spans="1:14" x14ac:dyDescent="0.2">
      <c r="A134" t="s">
        <v>136</v>
      </c>
      <c r="B134">
        <v>20</v>
      </c>
      <c r="C134">
        <v>2</v>
      </c>
      <c r="D134" s="55">
        <v>275040</v>
      </c>
      <c r="E134">
        <v>10</v>
      </c>
      <c r="F134">
        <v>375000</v>
      </c>
      <c r="G134">
        <v>3000</v>
      </c>
      <c r="H134">
        <v>134321</v>
      </c>
      <c r="I134">
        <v>4</v>
      </c>
      <c r="J134">
        <v>365035</v>
      </c>
      <c r="K134">
        <v>364270</v>
      </c>
      <c r="L134">
        <v>6762</v>
      </c>
      <c r="M134">
        <v>38890</v>
      </c>
      <c r="N134">
        <v>7786</v>
      </c>
    </row>
    <row r="135" spans="1:14" x14ac:dyDescent="0.2">
      <c r="A135" t="s">
        <v>136</v>
      </c>
      <c r="B135">
        <v>20</v>
      </c>
      <c r="C135">
        <v>4</v>
      </c>
      <c r="D135" s="55">
        <v>661880</v>
      </c>
      <c r="E135">
        <v>10</v>
      </c>
      <c r="F135">
        <v>375000</v>
      </c>
      <c r="G135">
        <v>3000</v>
      </c>
      <c r="H135">
        <v>135562</v>
      </c>
      <c r="I135">
        <v>4</v>
      </c>
      <c r="J135">
        <v>351055</v>
      </c>
      <c r="K135">
        <v>349050</v>
      </c>
      <c r="L135">
        <v>4003</v>
      </c>
      <c r="M135">
        <v>94959</v>
      </c>
      <c r="N135">
        <v>8360</v>
      </c>
    </row>
    <row r="136" spans="1:14" x14ac:dyDescent="0.2">
      <c r="A136" t="s">
        <v>136</v>
      </c>
      <c r="B136">
        <v>20</v>
      </c>
      <c r="C136">
        <v>8</v>
      </c>
      <c r="D136" s="55">
        <v>1319733</v>
      </c>
      <c r="E136">
        <v>10</v>
      </c>
      <c r="F136">
        <v>375000</v>
      </c>
      <c r="G136">
        <v>3000</v>
      </c>
      <c r="H136">
        <v>131874</v>
      </c>
      <c r="I136">
        <v>4</v>
      </c>
      <c r="J136">
        <v>327050</v>
      </c>
      <c r="K136">
        <v>324025</v>
      </c>
      <c r="L136">
        <v>3998</v>
      </c>
      <c r="M136">
        <v>189032</v>
      </c>
      <c r="N136">
        <v>8360</v>
      </c>
    </row>
    <row r="137" spans="1:14" x14ac:dyDescent="0.2">
      <c r="A137" t="s">
        <v>136</v>
      </c>
      <c r="B137">
        <v>20</v>
      </c>
      <c r="C137">
        <v>16</v>
      </c>
      <c r="D137" s="55">
        <v>2573187</v>
      </c>
      <c r="E137">
        <v>10</v>
      </c>
      <c r="F137">
        <v>375000</v>
      </c>
      <c r="G137">
        <v>3000</v>
      </c>
      <c r="H137">
        <v>128141</v>
      </c>
      <c r="I137">
        <v>4</v>
      </c>
      <c r="J137">
        <v>281635</v>
      </c>
      <c r="K137">
        <v>276075</v>
      </c>
      <c r="L137">
        <v>4148</v>
      </c>
      <c r="M137">
        <v>368545</v>
      </c>
      <c r="N137">
        <v>8572</v>
      </c>
    </row>
    <row r="138" spans="1:14" x14ac:dyDescent="0.2">
      <c r="A138" t="s">
        <v>136</v>
      </c>
      <c r="B138">
        <v>20</v>
      </c>
      <c r="C138">
        <v>2</v>
      </c>
      <c r="D138" s="55">
        <v>324313</v>
      </c>
      <c r="E138">
        <v>10</v>
      </c>
      <c r="F138">
        <v>375000</v>
      </c>
      <c r="G138">
        <v>3000</v>
      </c>
      <c r="H138">
        <v>15193</v>
      </c>
      <c r="I138">
        <v>4</v>
      </c>
      <c r="J138">
        <v>363405</v>
      </c>
      <c r="K138">
        <v>362260</v>
      </c>
      <c r="L138">
        <v>4682</v>
      </c>
      <c r="M138">
        <v>46544</v>
      </c>
      <c r="N138">
        <v>8021</v>
      </c>
    </row>
    <row r="139" spans="1:14" x14ac:dyDescent="0.2">
      <c r="A139" t="s">
        <v>136</v>
      </c>
      <c r="B139">
        <v>20</v>
      </c>
      <c r="C139">
        <v>4</v>
      </c>
      <c r="D139" s="55">
        <v>591740</v>
      </c>
      <c r="E139">
        <v>10</v>
      </c>
      <c r="F139">
        <v>375000</v>
      </c>
      <c r="G139">
        <v>3000</v>
      </c>
      <c r="H139">
        <v>16321</v>
      </c>
      <c r="I139">
        <v>4</v>
      </c>
      <c r="J139">
        <v>353810</v>
      </c>
      <c r="K139">
        <v>352010</v>
      </c>
      <c r="L139">
        <v>5781</v>
      </c>
      <c r="M139">
        <v>84334</v>
      </c>
      <c r="N139">
        <v>7882</v>
      </c>
    </row>
    <row r="140" spans="1:14" x14ac:dyDescent="0.2">
      <c r="A140" t="s">
        <v>136</v>
      </c>
      <c r="B140">
        <v>20</v>
      </c>
      <c r="C140">
        <v>8</v>
      </c>
      <c r="D140" s="55">
        <v>1213307</v>
      </c>
      <c r="E140">
        <v>10</v>
      </c>
      <c r="F140">
        <v>375000</v>
      </c>
      <c r="G140">
        <v>3000</v>
      </c>
      <c r="H140">
        <v>16959</v>
      </c>
      <c r="I140">
        <v>4</v>
      </c>
      <c r="J140">
        <v>331015</v>
      </c>
      <c r="K140">
        <v>328045</v>
      </c>
      <c r="L140">
        <v>4920</v>
      </c>
      <c r="M140">
        <v>173591</v>
      </c>
      <c r="N140">
        <v>9129</v>
      </c>
    </row>
    <row r="141" spans="1:14" x14ac:dyDescent="0.2">
      <c r="A141" t="s">
        <v>136</v>
      </c>
      <c r="B141">
        <v>20</v>
      </c>
      <c r="C141">
        <v>16</v>
      </c>
      <c r="D141" s="55">
        <v>2596853</v>
      </c>
      <c r="E141">
        <v>10</v>
      </c>
      <c r="F141">
        <v>375000</v>
      </c>
      <c r="G141">
        <v>3000</v>
      </c>
      <c r="H141">
        <v>18437</v>
      </c>
      <c r="I141">
        <v>4</v>
      </c>
      <c r="J141">
        <v>280450</v>
      </c>
      <c r="K141">
        <v>275230</v>
      </c>
      <c r="L141">
        <v>4677</v>
      </c>
      <c r="M141">
        <v>371836</v>
      </c>
      <c r="N141">
        <v>8021</v>
      </c>
    </row>
    <row r="142" spans="1:14" x14ac:dyDescent="0.2">
      <c r="A142" t="s">
        <v>136</v>
      </c>
      <c r="B142">
        <v>20</v>
      </c>
      <c r="C142">
        <v>2</v>
      </c>
      <c r="D142" s="55">
        <v>319967</v>
      </c>
      <c r="E142">
        <v>10</v>
      </c>
      <c r="F142">
        <v>375000</v>
      </c>
      <c r="G142">
        <v>3000</v>
      </c>
      <c r="H142">
        <v>15248</v>
      </c>
      <c r="I142">
        <v>4</v>
      </c>
      <c r="J142">
        <v>363515</v>
      </c>
      <c r="K142">
        <v>362405</v>
      </c>
      <c r="L142">
        <v>4848</v>
      </c>
      <c r="M142">
        <v>45752</v>
      </c>
      <c r="N142">
        <v>8855</v>
      </c>
    </row>
    <row r="143" spans="1:14" x14ac:dyDescent="0.2">
      <c r="A143" t="s">
        <v>136</v>
      </c>
      <c r="B143">
        <v>20</v>
      </c>
      <c r="C143">
        <v>4</v>
      </c>
      <c r="D143" s="55">
        <v>616900</v>
      </c>
      <c r="E143">
        <v>10</v>
      </c>
      <c r="F143">
        <v>375000</v>
      </c>
      <c r="G143">
        <v>3000</v>
      </c>
      <c r="H143">
        <v>15366</v>
      </c>
      <c r="I143">
        <v>4</v>
      </c>
      <c r="J143">
        <v>352565</v>
      </c>
      <c r="K143">
        <v>350985</v>
      </c>
      <c r="L143">
        <v>4958</v>
      </c>
      <c r="M143">
        <v>88462</v>
      </c>
      <c r="N143">
        <v>9086</v>
      </c>
    </row>
    <row r="144" spans="1:14" x14ac:dyDescent="0.2">
      <c r="A144" t="s">
        <v>136</v>
      </c>
      <c r="B144">
        <v>20</v>
      </c>
      <c r="C144">
        <v>8</v>
      </c>
      <c r="D144" s="55">
        <v>1153927</v>
      </c>
      <c r="E144">
        <v>10</v>
      </c>
      <c r="F144">
        <v>375000</v>
      </c>
      <c r="G144">
        <v>3000</v>
      </c>
      <c r="H144">
        <v>17390</v>
      </c>
      <c r="I144">
        <v>4</v>
      </c>
      <c r="J144">
        <v>333235</v>
      </c>
      <c r="K144">
        <v>330345</v>
      </c>
      <c r="L144">
        <v>6048</v>
      </c>
      <c r="M144">
        <v>164450</v>
      </c>
      <c r="N144">
        <v>8312</v>
      </c>
    </row>
    <row r="145" spans="1:14" x14ac:dyDescent="0.2">
      <c r="A145" t="s">
        <v>136</v>
      </c>
      <c r="B145">
        <v>20</v>
      </c>
      <c r="C145">
        <v>16</v>
      </c>
      <c r="D145" s="55">
        <v>2120960</v>
      </c>
      <c r="E145">
        <v>10</v>
      </c>
      <c r="F145">
        <v>375000</v>
      </c>
      <c r="G145">
        <v>3000</v>
      </c>
      <c r="H145">
        <v>18096</v>
      </c>
      <c r="I145">
        <v>4</v>
      </c>
      <c r="J145">
        <v>298730</v>
      </c>
      <c r="K145">
        <v>293325</v>
      </c>
      <c r="L145">
        <v>6791</v>
      </c>
      <c r="M145">
        <v>301058</v>
      </c>
      <c r="N145">
        <v>8646</v>
      </c>
    </row>
    <row r="146" spans="1:14" x14ac:dyDescent="0.2">
      <c r="A146" t="s">
        <v>136</v>
      </c>
      <c r="B146">
        <v>20</v>
      </c>
      <c r="C146">
        <v>2</v>
      </c>
      <c r="D146" s="55">
        <v>342507</v>
      </c>
      <c r="E146">
        <v>10</v>
      </c>
      <c r="F146">
        <v>375000</v>
      </c>
      <c r="G146">
        <v>3000</v>
      </c>
      <c r="H146">
        <v>71133</v>
      </c>
      <c r="I146">
        <v>4</v>
      </c>
      <c r="J146">
        <v>362585</v>
      </c>
      <c r="K146">
        <v>361690</v>
      </c>
      <c r="L146">
        <v>4083</v>
      </c>
      <c r="M146">
        <v>49123</v>
      </c>
      <c r="N146">
        <v>7830</v>
      </c>
    </row>
    <row r="147" spans="1:14" x14ac:dyDescent="0.2">
      <c r="A147" t="s">
        <v>136</v>
      </c>
      <c r="B147">
        <v>20</v>
      </c>
      <c r="C147">
        <v>4</v>
      </c>
      <c r="D147" s="55">
        <v>634247</v>
      </c>
      <c r="E147">
        <v>10</v>
      </c>
      <c r="F147">
        <v>375000</v>
      </c>
      <c r="G147">
        <v>3000</v>
      </c>
      <c r="H147">
        <v>68164</v>
      </c>
      <c r="I147">
        <v>4</v>
      </c>
      <c r="J147">
        <v>352525</v>
      </c>
      <c r="K147">
        <v>337625</v>
      </c>
      <c r="L147">
        <v>4521</v>
      </c>
      <c r="M147">
        <v>90809</v>
      </c>
      <c r="N147">
        <v>8289</v>
      </c>
    </row>
    <row r="148" spans="1:14" x14ac:dyDescent="0.2">
      <c r="A148" t="s">
        <v>136</v>
      </c>
      <c r="B148">
        <v>20</v>
      </c>
      <c r="C148">
        <v>8</v>
      </c>
      <c r="D148" s="55">
        <v>1316740</v>
      </c>
      <c r="E148">
        <v>10</v>
      </c>
      <c r="F148">
        <v>375000</v>
      </c>
      <c r="G148">
        <v>3000</v>
      </c>
      <c r="H148">
        <v>70314</v>
      </c>
      <c r="I148">
        <v>4</v>
      </c>
      <c r="J148">
        <v>328810</v>
      </c>
      <c r="K148">
        <v>297825</v>
      </c>
      <c r="L148">
        <v>4401</v>
      </c>
      <c r="M148">
        <v>188958</v>
      </c>
      <c r="N148">
        <v>8463</v>
      </c>
    </row>
    <row r="149" spans="1:14" x14ac:dyDescent="0.2">
      <c r="A149" t="s">
        <v>136</v>
      </c>
      <c r="B149">
        <v>20</v>
      </c>
      <c r="C149">
        <v>16</v>
      </c>
      <c r="D149" s="55">
        <v>2733267</v>
      </c>
      <c r="E149">
        <v>10</v>
      </c>
      <c r="F149">
        <v>375000</v>
      </c>
      <c r="G149">
        <v>3000</v>
      </c>
      <c r="H149">
        <v>69940</v>
      </c>
      <c r="I149">
        <v>4</v>
      </c>
      <c r="J149">
        <v>275450</v>
      </c>
      <c r="K149">
        <v>269805</v>
      </c>
      <c r="L149">
        <v>4095</v>
      </c>
      <c r="M149">
        <v>392283</v>
      </c>
      <c r="N149">
        <v>7830</v>
      </c>
    </row>
    <row r="150" spans="1:14" x14ac:dyDescent="0.2">
      <c r="A150" t="s">
        <v>136</v>
      </c>
      <c r="B150">
        <v>20</v>
      </c>
      <c r="C150">
        <v>2</v>
      </c>
      <c r="D150" s="55">
        <v>321820</v>
      </c>
      <c r="E150">
        <v>10</v>
      </c>
      <c r="F150">
        <v>375000</v>
      </c>
      <c r="G150">
        <v>3000</v>
      </c>
      <c r="H150">
        <v>90458</v>
      </c>
      <c r="I150">
        <v>4</v>
      </c>
      <c r="J150">
        <v>363540</v>
      </c>
      <c r="K150">
        <v>362515</v>
      </c>
      <c r="L150">
        <v>4552</v>
      </c>
      <c r="M150">
        <v>46277</v>
      </c>
      <c r="N150">
        <v>8177</v>
      </c>
    </row>
    <row r="151" spans="1:14" x14ac:dyDescent="0.2">
      <c r="A151" t="s">
        <v>136</v>
      </c>
      <c r="B151">
        <v>20</v>
      </c>
      <c r="C151">
        <v>4</v>
      </c>
      <c r="D151" s="55">
        <v>611240</v>
      </c>
      <c r="E151">
        <v>10</v>
      </c>
      <c r="F151">
        <v>375000</v>
      </c>
      <c r="G151">
        <v>3000</v>
      </c>
      <c r="H151">
        <v>97080</v>
      </c>
      <c r="I151">
        <v>4</v>
      </c>
      <c r="J151">
        <v>352855</v>
      </c>
      <c r="K151">
        <v>351405</v>
      </c>
      <c r="L151">
        <v>4239</v>
      </c>
      <c r="M151">
        <v>87616</v>
      </c>
      <c r="N151">
        <v>8641</v>
      </c>
    </row>
    <row r="152" spans="1:14" x14ac:dyDescent="0.2">
      <c r="A152" t="s">
        <v>136</v>
      </c>
      <c r="B152">
        <v>20</v>
      </c>
      <c r="C152">
        <v>8</v>
      </c>
      <c r="D152" s="55">
        <v>1304220</v>
      </c>
      <c r="E152">
        <v>10</v>
      </c>
      <c r="F152">
        <v>375000</v>
      </c>
      <c r="G152">
        <v>3000</v>
      </c>
      <c r="H152">
        <v>98731</v>
      </c>
      <c r="I152">
        <v>4</v>
      </c>
      <c r="J152">
        <v>328125</v>
      </c>
      <c r="K152">
        <v>324755</v>
      </c>
      <c r="L152">
        <v>4762</v>
      </c>
      <c r="M152">
        <v>186525</v>
      </c>
      <c r="N152">
        <v>8051</v>
      </c>
    </row>
    <row r="153" spans="1:14" x14ac:dyDescent="0.2">
      <c r="A153" t="s">
        <v>136</v>
      </c>
      <c r="B153">
        <v>20</v>
      </c>
      <c r="C153">
        <v>16</v>
      </c>
      <c r="D153" s="55">
        <v>2566907</v>
      </c>
      <c r="E153">
        <v>10</v>
      </c>
      <c r="F153">
        <v>375000</v>
      </c>
      <c r="G153">
        <v>3000</v>
      </c>
      <c r="H153">
        <v>100892</v>
      </c>
      <c r="I153">
        <v>4</v>
      </c>
      <c r="J153">
        <v>281550</v>
      </c>
      <c r="K153">
        <v>276220</v>
      </c>
      <c r="L153">
        <v>4558</v>
      </c>
      <c r="M153">
        <v>367243</v>
      </c>
      <c r="N153">
        <v>8177</v>
      </c>
    </row>
    <row r="154" spans="1:14" x14ac:dyDescent="0.2">
      <c r="A154" t="s">
        <v>136</v>
      </c>
      <c r="B154">
        <v>20</v>
      </c>
      <c r="C154">
        <v>2</v>
      </c>
      <c r="D154" s="55">
        <v>314513</v>
      </c>
      <c r="E154">
        <v>10</v>
      </c>
      <c r="F154">
        <v>375000</v>
      </c>
      <c r="G154">
        <v>3000</v>
      </c>
      <c r="H154">
        <v>92800</v>
      </c>
      <c r="I154">
        <v>4</v>
      </c>
      <c r="J154">
        <v>363600</v>
      </c>
      <c r="K154">
        <v>362760</v>
      </c>
      <c r="L154">
        <v>4873</v>
      </c>
      <c r="M154">
        <v>44866</v>
      </c>
      <c r="N154">
        <v>8298</v>
      </c>
    </row>
    <row r="155" spans="1:14" x14ac:dyDescent="0.2">
      <c r="A155" t="s">
        <v>136</v>
      </c>
      <c r="B155">
        <v>20</v>
      </c>
      <c r="C155">
        <v>4</v>
      </c>
      <c r="D155" s="55">
        <v>648533</v>
      </c>
      <c r="E155">
        <v>10</v>
      </c>
      <c r="F155">
        <v>375000</v>
      </c>
      <c r="G155">
        <v>3000</v>
      </c>
      <c r="H155">
        <v>95683</v>
      </c>
      <c r="I155">
        <v>4</v>
      </c>
      <c r="J155">
        <v>351450</v>
      </c>
      <c r="K155">
        <v>349950</v>
      </c>
      <c r="L155">
        <v>4218</v>
      </c>
      <c r="M155">
        <v>93034</v>
      </c>
      <c r="N155">
        <v>8292</v>
      </c>
    </row>
    <row r="156" spans="1:14" x14ac:dyDescent="0.2">
      <c r="A156" t="s">
        <v>136</v>
      </c>
      <c r="B156">
        <v>20</v>
      </c>
      <c r="C156">
        <v>8</v>
      </c>
      <c r="D156" s="55">
        <v>1295953</v>
      </c>
      <c r="E156">
        <v>10</v>
      </c>
      <c r="F156">
        <v>375000</v>
      </c>
      <c r="G156">
        <v>3000</v>
      </c>
      <c r="H156">
        <v>90589</v>
      </c>
      <c r="I156">
        <v>4</v>
      </c>
      <c r="J156">
        <v>327565</v>
      </c>
      <c r="K156">
        <v>324880</v>
      </c>
      <c r="L156">
        <v>4220</v>
      </c>
      <c r="M156">
        <v>185573</v>
      </c>
      <c r="N156">
        <v>8292</v>
      </c>
    </row>
    <row r="157" spans="1:14" x14ac:dyDescent="0.2">
      <c r="A157" t="s">
        <v>136</v>
      </c>
      <c r="B157">
        <v>20</v>
      </c>
      <c r="C157">
        <v>16</v>
      </c>
      <c r="D157" s="55">
        <v>2591113</v>
      </c>
      <c r="E157">
        <v>10</v>
      </c>
      <c r="F157">
        <v>375000</v>
      </c>
      <c r="G157">
        <v>3000</v>
      </c>
      <c r="H157">
        <v>94070</v>
      </c>
      <c r="I157">
        <v>4</v>
      </c>
      <c r="J157">
        <v>280535</v>
      </c>
      <c r="K157">
        <v>275100</v>
      </c>
      <c r="L157">
        <v>4220</v>
      </c>
      <c r="M157">
        <v>371360</v>
      </c>
      <c r="N157">
        <v>8292</v>
      </c>
    </row>
    <row r="158" spans="1:14" x14ac:dyDescent="0.2">
      <c r="A158" t="s">
        <v>136</v>
      </c>
      <c r="B158">
        <v>20</v>
      </c>
      <c r="C158">
        <v>2</v>
      </c>
      <c r="D158" s="55">
        <v>335673</v>
      </c>
      <c r="E158">
        <v>10</v>
      </c>
      <c r="F158">
        <v>375000</v>
      </c>
      <c r="G158">
        <v>3000</v>
      </c>
      <c r="H158">
        <v>24877</v>
      </c>
      <c r="I158">
        <v>4</v>
      </c>
      <c r="J158">
        <v>362925</v>
      </c>
      <c r="K158">
        <v>361815</v>
      </c>
      <c r="L158">
        <v>4498</v>
      </c>
      <c r="M158">
        <v>47850</v>
      </c>
      <c r="N158">
        <v>7807</v>
      </c>
    </row>
    <row r="159" spans="1:14" x14ac:dyDescent="0.2">
      <c r="A159" t="s">
        <v>136</v>
      </c>
      <c r="B159">
        <v>20</v>
      </c>
      <c r="C159">
        <v>4</v>
      </c>
      <c r="D159" s="55">
        <v>670540</v>
      </c>
      <c r="E159">
        <v>10</v>
      </c>
      <c r="F159">
        <v>375000</v>
      </c>
      <c r="G159">
        <v>3000</v>
      </c>
      <c r="H159">
        <v>24843</v>
      </c>
      <c r="I159">
        <v>4</v>
      </c>
      <c r="J159">
        <v>350705</v>
      </c>
      <c r="K159">
        <v>348980</v>
      </c>
      <c r="L159">
        <v>4398</v>
      </c>
      <c r="M159">
        <v>95990</v>
      </c>
      <c r="N159">
        <v>7770</v>
      </c>
    </row>
    <row r="160" spans="1:14" x14ac:dyDescent="0.2">
      <c r="A160" t="s">
        <v>136</v>
      </c>
      <c r="B160">
        <v>20</v>
      </c>
      <c r="C160">
        <v>8</v>
      </c>
      <c r="D160" s="55">
        <v>1313620</v>
      </c>
      <c r="E160">
        <v>10</v>
      </c>
      <c r="F160">
        <v>375000</v>
      </c>
      <c r="G160">
        <v>3000</v>
      </c>
      <c r="H160">
        <v>25991</v>
      </c>
      <c r="I160">
        <v>4</v>
      </c>
      <c r="J160">
        <v>327085</v>
      </c>
      <c r="K160">
        <v>324325</v>
      </c>
      <c r="L160">
        <v>5054</v>
      </c>
      <c r="M160">
        <v>187311</v>
      </c>
      <c r="N160">
        <v>7458</v>
      </c>
    </row>
    <row r="161" spans="1:14" x14ac:dyDescent="0.2">
      <c r="A161" t="s">
        <v>136</v>
      </c>
      <c r="B161">
        <v>20</v>
      </c>
      <c r="C161">
        <v>16</v>
      </c>
      <c r="D161" s="55">
        <v>2546247</v>
      </c>
      <c r="E161">
        <v>10</v>
      </c>
      <c r="F161">
        <v>375000</v>
      </c>
      <c r="G161">
        <v>3000</v>
      </c>
      <c r="H161">
        <v>28462</v>
      </c>
      <c r="I161">
        <v>4</v>
      </c>
      <c r="J161">
        <v>282635</v>
      </c>
      <c r="K161">
        <v>276985</v>
      </c>
      <c r="L161">
        <v>5179</v>
      </c>
      <c r="M161">
        <v>364397</v>
      </c>
      <c r="N161">
        <v>7745</v>
      </c>
    </row>
    <row r="162" spans="1:14" x14ac:dyDescent="0.2">
      <c r="A162" t="s">
        <v>136</v>
      </c>
      <c r="B162">
        <v>20</v>
      </c>
      <c r="C162">
        <v>2</v>
      </c>
      <c r="D162" s="55">
        <v>308753</v>
      </c>
      <c r="E162">
        <v>10</v>
      </c>
      <c r="F162">
        <v>375000</v>
      </c>
      <c r="G162">
        <v>3000</v>
      </c>
      <c r="H162">
        <v>400551</v>
      </c>
      <c r="I162">
        <v>4</v>
      </c>
      <c r="J162">
        <v>363765</v>
      </c>
      <c r="K162">
        <v>362945</v>
      </c>
      <c r="L162">
        <v>4367</v>
      </c>
      <c r="M162">
        <v>44053</v>
      </c>
      <c r="N162">
        <v>8995</v>
      </c>
    </row>
    <row r="163" spans="1:14" x14ac:dyDescent="0.2">
      <c r="A163" t="s">
        <v>136</v>
      </c>
      <c r="B163">
        <v>20</v>
      </c>
      <c r="C163">
        <v>4</v>
      </c>
      <c r="D163" s="55">
        <v>617147</v>
      </c>
      <c r="E163">
        <v>10</v>
      </c>
      <c r="F163">
        <v>375000</v>
      </c>
      <c r="G163">
        <v>3000</v>
      </c>
      <c r="H163">
        <v>366077</v>
      </c>
      <c r="I163">
        <v>4</v>
      </c>
      <c r="J163">
        <v>352500</v>
      </c>
      <c r="K163">
        <v>350680</v>
      </c>
      <c r="L163">
        <v>5097</v>
      </c>
      <c r="M163">
        <v>88531</v>
      </c>
      <c r="N163">
        <v>8444</v>
      </c>
    </row>
    <row r="164" spans="1:14" x14ac:dyDescent="0.2">
      <c r="A164" t="s">
        <v>136</v>
      </c>
      <c r="B164">
        <v>20</v>
      </c>
      <c r="C164">
        <v>8</v>
      </c>
      <c r="D164" s="55">
        <v>988053</v>
      </c>
      <c r="E164">
        <v>10</v>
      </c>
      <c r="F164">
        <v>375000</v>
      </c>
      <c r="G164">
        <v>3000</v>
      </c>
      <c r="H164">
        <v>387272</v>
      </c>
      <c r="I164">
        <v>4</v>
      </c>
      <c r="J164">
        <v>339265</v>
      </c>
      <c r="K164">
        <v>336995</v>
      </c>
      <c r="L164">
        <v>7663</v>
      </c>
      <c r="M164">
        <v>140307</v>
      </c>
      <c r="N164">
        <v>8736</v>
      </c>
    </row>
    <row r="165" spans="1:14" x14ac:dyDescent="0.2">
      <c r="A165" t="s">
        <v>136</v>
      </c>
      <c r="B165">
        <v>20</v>
      </c>
      <c r="C165">
        <v>16</v>
      </c>
      <c r="D165" s="55">
        <v>2321827</v>
      </c>
      <c r="E165">
        <v>10</v>
      </c>
      <c r="F165">
        <v>375000</v>
      </c>
      <c r="G165">
        <v>3000</v>
      </c>
      <c r="H165">
        <v>409797</v>
      </c>
      <c r="I165">
        <v>4</v>
      </c>
      <c r="J165">
        <v>289910</v>
      </c>
      <c r="K165">
        <v>285050</v>
      </c>
      <c r="L165">
        <v>4159</v>
      </c>
      <c r="M165">
        <v>332519</v>
      </c>
      <c r="N165">
        <v>8678</v>
      </c>
    </row>
    <row r="166" spans="1:14" x14ac:dyDescent="0.2">
      <c r="A166" t="s">
        <v>136</v>
      </c>
      <c r="B166">
        <v>20</v>
      </c>
      <c r="C166">
        <v>2</v>
      </c>
      <c r="D166" s="55">
        <v>331687</v>
      </c>
      <c r="E166">
        <v>10</v>
      </c>
      <c r="F166">
        <v>375000</v>
      </c>
      <c r="G166">
        <v>3000</v>
      </c>
      <c r="H166">
        <v>10721</v>
      </c>
      <c r="I166">
        <v>4</v>
      </c>
      <c r="J166">
        <v>362955</v>
      </c>
      <c r="K166">
        <v>362095</v>
      </c>
      <c r="L166">
        <v>4284</v>
      </c>
      <c r="M166">
        <v>47552</v>
      </c>
      <c r="N166">
        <v>8461</v>
      </c>
    </row>
    <row r="167" spans="1:14" x14ac:dyDescent="0.2">
      <c r="A167" t="s">
        <v>136</v>
      </c>
      <c r="B167">
        <v>20</v>
      </c>
      <c r="C167">
        <v>4</v>
      </c>
      <c r="D167" s="55">
        <v>644780</v>
      </c>
      <c r="E167">
        <v>10</v>
      </c>
      <c r="F167">
        <v>375000</v>
      </c>
      <c r="G167">
        <v>3000</v>
      </c>
      <c r="H167">
        <v>11172</v>
      </c>
      <c r="I167">
        <v>4</v>
      </c>
      <c r="J167">
        <v>351740</v>
      </c>
      <c r="K167">
        <v>349670</v>
      </c>
      <c r="L167">
        <v>4388</v>
      </c>
      <c r="M167">
        <v>92067</v>
      </c>
      <c r="N167">
        <v>8628</v>
      </c>
    </row>
    <row r="168" spans="1:14" x14ac:dyDescent="0.2">
      <c r="A168" t="s">
        <v>136</v>
      </c>
      <c r="B168">
        <v>20</v>
      </c>
      <c r="C168">
        <v>8</v>
      </c>
      <c r="D168" s="55">
        <v>1314640</v>
      </c>
      <c r="E168">
        <v>10</v>
      </c>
      <c r="F168">
        <v>375000</v>
      </c>
      <c r="G168">
        <v>3000</v>
      </c>
      <c r="H168">
        <v>12767</v>
      </c>
      <c r="I168">
        <v>4</v>
      </c>
      <c r="J168">
        <v>327715</v>
      </c>
      <c r="K168">
        <v>324015</v>
      </c>
      <c r="L168">
        <v>4277</v>
      </c>
      <c r="M168">
        <v>187931</v>
      </c>
      <c r="N168">
        <v>8461</v>
      </c>
    </row>
    <row r="169" spans="1:14" x14ac:dyDescent="0.2">
      <c r="A169" t="s">
        <v>136</v>
      </c>
      <c r="B169">
        <v>20</v>
      </c>
      <c r="C169">
        <v>16</v>
      </c>
      <c r="D169" s="55">
        <v>2508507</v>
      </c>
      <c r="E169">
        <v>10</v>
      </c>
      <c r="F169">
        <v>375000</v>
      </c>
      <c r="G169">
        <v>3000</v>
      </c>
      <c r="H169">
        <v>13462</v>
      </c>
      <c r="I169">
        <v>4</v>
      </c>
      <c r="J169">
        <v>283200</v>
      </c>
      <c r="K169">
        <v>278485</v>
      </c>
      <c r="L169">
        <v>5136</v>
      </c>
      <c r="M169">
        <v>357865</v>
      </c>
      <c r="N169">
        <v>7979</v>
      </c>
    </row>
    <row r="170" spans="1:14" x14ac:dyDescent="0.2">
      <c r="A170" t="s">
        <v>136</v>
      </c>
      <c r="B170">
        <v>20</v>
      </c>
      <c r="C170">
        <v>2</v>
      </c>
      <c r="D170" s="55">
        <v>386867</v>
      </c>
      <c r="E170">
        <v>10</v>
      </c>
      <c r="F170">
        <v>375000</v>
      </c>
      <c r="G170">
        <v>3000</v>
      </c>
      <c r="H170">
        <v>78989</v>
      </c>
      <c r="I170">
        <v>4</v>
      </c>
      <c r="J170">
        <v>360950</v>
      </c>
      <c r="K170">
        <v>359855</v>
      </c>
      <c r="L170">
        <v>2684</v>
      </c>
      <c r="M170">
        <v>55744</v>
      </c>
      <c r="N170">
        <v>7126</v>
      </c>
    </row>
    <row r="171" spans="1:14" x14ac:dyDescent="0.2">
      <c r="A171" t="s">
        <v>136</v>
      </c>
      <c r="B171">
        <v>20</v>
      </c>
      <c r="C171">
        <v>4</v>
      </c>
      <c r="D171" s="55">
        <v>755313</v>
      </c>
      <c r="E171">
        <v>10</v>
      </c>
      <c r="F171">
        <v>375000</v>
      </c>
      <c r="G171">
        <v>3000</v>
      </c>
      <c r="H171">
        <v>81519</v>
      </c>
      <c r="I171">
        <v>4</v>
      </c>
      <c r="J171">
        <v>347275</v>
      </c>
      <c r="K171">
        <v>345690</v>
      </c>
      <c r="L171">
        <v>3819</v>
      </c>
      <c r="M171">
        <v>108548</v>
      </c>
      <c r="N171">
        <v>7308</v>
      </c>
    </row>
    <row r="172" spans="1:14" x14ac:dyDescent="0.2">
      <c r="A172" t="s">
        <v>136</v>
      </c>
      <c r="B172">
        <v>20</v>
      </c>
      <c r="C172">
        <v>8</v>
      </c>
      <c r="D172" s="55">
        <v>1525360</v>
      </c>
      <c r="E172">
        <v>10</v>
      </c>
      <c r="F172">
        <v>375000</v>
      </c>
      <c r="G172">
        <v>3000</v>
      </c>
      <c r="H172">
        <v>89893</v>
      </c>
      <c r="I172">
        <v>4</v>
      </c>
      <c r="J172">
        <v>319560</v>
      </c>
      <c r="K172">
        <v>315780</v>
      </c>
      <c r="L172">
        <v>4109</v>
      </c>
      <c r="M172">
        <v>218228</v>
      </c>
      <c r="N172">
        <v>6850</v>
      </c>
    </row>
    <row r="173" spans="1:14" x14ac:dyDescent="0.2">
      <c r="A173" t="s">
        <v>136</v>
      </c>
      <c r="B173">
        <v>20</v>
      </c>
      <c r="C173">
        <v>16</v>
      </c>
      <c r="D173" s="55">
        <v>3062807</v>
      </c>
      <c r="E173">
        <v>10</v>
      </c>
      <c r="F173">
        <v>375000</v>
      </c>
      <c r="G173">
        <v>3000</v>
      </c>
      <c r="H173">
        <v>80716</v>
      </c>
      <c r="I173">
        <v>4</v>
      </c>
      <c r="J173">
        <v>263595</v>
      </c>
      <c r="K173">
        <v>256625</v>
      </c>
      <c r="L173">
        <v>3370</v>
      </c>
      <c r="M173">
        <v>440007</v>
      </c>
      <c r="N173">
        <v>7186</v>
      </c>
    </row>
    <row r="174" spans="1:14" x14ac:dyDescent="0.2">
      <c r="A174" t="s">
        <v>136</v>
      </c>
      <c r="B174">
        <v>20</v>
      </c>
      <c r="C174">
        <v>2</v>
      </c>
      <c r="D174" s="55">
        <v>313580</v>
      </c>
      <c r="E174">
        <v>10</v>
      </c>
      <c r="F174">
        <v>375000</v>
      </c>
      <c r="G174">
        <v>3000</v>
      </c>
      <c r="H174">
        <v>18978</v>
      </c>
      <c r="I174">
        <v>4</v>
      </c>
      <c r="J174">
        <v>363850</v>
      </c>
      <c r="K174">
        <v>362610</v>
      </c>
      <c r="L174">
        <v>4292</v>
      </c>
      <c r="M174">
        <v>44680</v>
      </c>
      <c r="N174">
        <v>8568</v>
      </c>
    </row>
    <row r="175" spans="1:14" x14ac:dyDescent="0.2">
      <c r="A175" t="s">
        <v>136</v>
      </c>
      <c r="B175">
        <v>20</v>
      </c>
      <c r="C175">
        <v>4</v>
      </c>
      <c r="D175" s="55">
        <v>601020</v>
      </c>
      <c r="E175">
        <v>10</v>
      </c>
      <c r="F175">
        <v>375000</v>
      </c>
      <c r="G175">
        <v>3000</v>
      </c>
      <c r="H175">
        <v>19992</v>
      </c>
      <c r="I175">
        <v>4</v>
      </c>
      <c r="J175">
        <v>353305</v>
      </c>
      <c r="K175">
        <v>351850</v>
      </c>
      <c r="L175">
        <v>4295</v>
      </c>
      <c r="M175">
        <v>85906</v>
      </c>
      <c r="N175">
        <v>8873</v>
      </c>
    </row>
    <row r="176" spans="1:14" x14ac:dyDescent="0.2">
      <c r="A176" t="s">
        <v>136</v>
      </c>
      <c r="B176">
        <v>20</v>
      </c>
      <c r="C176">
        <v>8</v>
      </c>
      <c r="D176" s="55">
        <v>1191087</v>
      </c>
      <c r="E176">
        <v>10</v>
      </c>
      <c r="F176">
        <v>375000</v>
      </c>
      <c r="G176">
        <v>3000</v>
      </c>
      <c r="H176">
        <v>20461</v>
      </c>
      <c r="I176">
        <v>4</v>
      </c>
      <c r="J176">
        <v>331725</v>
      </c>
      <c r="K176">
        <v>328745</v>
      </c>
      <c r="L176">
        <v>4712</v>
      </c>
      <c r="M176">
        <v>170087</v>
      </c>
      <c r="N176">
        <v>8961</v>
      </c>
    </row>
    <row r="177" spans="1:14" x14ac:dyDescent="0.2">
      <c r="A177" t="s">
        <v>136</v>
      </c>
      <c r="B177">
        <v>20</v>
      </c>
      <c r="C177">
        <v>16</v>
      </c>
      <c r="D177" s="55">
        <v>2647367</v>
      </c>
      <c r="E177">
        <v>10</v>
      </c>
      <c r="F177">
        <v>375000</v>
      </c>
      <c r="G177">
        <v>3000</v>
      </c>
      <c r="H177">
        <v>22087</v>
      </c>
      <c r="I177">
        <v>4</v>
      </c>
      <c r="J177">
        <v>279215</v>
      </c>
      <c r="K177">
        <v>273085</v>
      </c>
      <c r="L177">
        <v>4784</v>
      </c>
      <c r="M177">
        <v>378978</v>
      </c>
      <c r="N177">
        <v>8118</v>
      </c>
    </row>
    <row r="178" spans="1:14" x14ac:dyDescent="0.2">
      <c r="A178" t="s">
        <v>136</v>
      </c>
      <c r="B178">
        <v>20</v>
      </c>
      <c r="C178">
        <v>2</v>
      </c>
      <c r="D178" s="55">
        <v>336967</v>
      </c>
      <c r="E178">
        <v>10</v>
      </c>
      <c r="F178">
        <v>375000</v>
      </c>
      <c r="G178">
        <v>3000</v>
      </c>
      <c r="H178">
        <v>30246</v>
      </c>
      <c r="I178">
        <v>4</v>
      </c>
      <c r="J178">
        <v>363340</v>
      </c>
      <c r="K178">
        <v>355460</v>
      </c>
      <c r="L178">
        <v>4276</v>
      </c>
      <c r="M178">
        <v>48387</v>
      </c>
      <c r="N178">
        <v>8081</v>
      </c>
    </row>
    <row r="179" spans="1:14" x14ac:dyDescent="0.2">
      <c r="A179" t="s">
        <v>136</v>
      </c>
      <c r="B179">
        <v>20</v>
      </c>
      <c r="C179">
        <v>4</v>
      </c>
      <c r="D179" s="55">
        <v>647187</v>
      </c>
      <c r="E179">
        <v>10</v>
      </c>
      <c r="F179">
        <v>375000</v>
      </c>
      <c r="G179">
        <v>3000</v>
      </c>
      <c r="H179">
        <v>30652</v>
      </c>
      <c r="I179">
        <v>4</v>
      </c>
      <c r="J179">
        <v>352000</v>
      </c>
      <c r="K179">
        <v>336270</v>
      </c>
      <c r="L179">
        <v>4355</v>
      </c>
      <c r="M179">
        <v>92858</v>
      </c>
      <c r="N179">
        <v>8211</v>
      </c>
    </row>
    <row r="180" spans="1:14" x14ac:dyDescent="0.2">
      <c r="A180" t="s">
        <v>136</v>
      </c>
      <c r="B180">
        <v>20</v>
      </c>
      <c r="C180">
        <v>8</v>
      </c>
      <c r="D180" s="55">
        <v>1344387</v>
      </c>
      <c r="E180">
        <v>10</v>
      </c>
      <c r="F180">
        <v>375000</v>
      </c>
      <c r="G180">
        <v>3000</v>
      </c>
      <c r="H180">
        <v>31071</v>
      </c>
      <c r="I180">
        <v>4</v>
      </c>
      <c r="J180">
        <v>325770</v>
      </c>
      <c r="K180">
        <v>323155</v>
      </c>
      <c r="L180">
        <v>4040</v>
      </c>
      <c r="M180">
        <v>192644</v>
      </c>
      <c r="N180">
        <v>7677</v>
      </c>
    </row>
    <row r="181" spans="1:14" x14ac:dyDescent="0.2">
      <c r="A181" t="s">
        <v>136</v>
      </c>
      <c r="B181">
        <v>20</v>
      </c>
      <c r="C181">
        <v>16</v>
      </c>
      <c r="D181" s="55">
        <v>2505160</v>
      </c>
      <c r="E181">
        <v>10</v>
      </c>
      <c r="F181">
        <v>375000</v>
      </c>
      <c r="G181">
        <v>3000</v>
      </c>
      <c r="H181">
        <v>31801</v>
      </c>
      <c r="I181">
        <v>4</v>
      </c>
      <c r="J181">
        <v>286420</v>
      </c>
      <c r="K181">
        <v>225270</v>
      </c>
      <c r="L181">
        <v>4314</v>
      </c>
      <c r="M181">
        <v>358328</v>
      </c>
      <c r="N181">
        <v>8549</v>
      </c>
    </row>
    <row r="182" spans="1:14" x14ac:dyDescent="0.2">
      <c r="A182" t="s">
        <v>136</v>
      </c>
      <c r="B182">
        <v>20</v>
      </c>
      <c r="C182">
        <v>2</v>
      </c>
      <c r="D182" s="55">
        <v>348873</v>
      </c>
      <c r="E182">
        <v>10</v>
      </c>
      <c r="F182">
        <v>375000</v>
      </c>
      <c r="G182">
        <v>3000</v>
      </c>
      <c r="H182">
        <v>390321</v>
      </c>
      <c r="I182">
        <v>4</v>
      </c>
      <c r="J182">
        <v>362465</v>
      </c>
      <c r="K182">
        <v>361390</v>
      </c>
      <c r="L182">
        <v>5066</v>
      </c>
      <c r="M182">
        <v>49839</v>
      </c>
      <c r="N182">
        <v>7230</v>
      </c>
    </row>
    <row r="183" spans="1:14" x14ac:dyDescent="0.2">
      <c r="A183" t="s">
        <v>136</v>
      </c>
      <c r="B183">
        <v>20</v>
      </c>
      <c r="C183">
        <v>4</v>
      </c>
      <c r="D183" s="55">
        <v>709627</v>
      </c>
      <c r="E183">
        <v>10</v>
      </c>
      <c r="F183">
        <v>375000</v>
      </c>
      <c r="G183">
        <v>3000</v>
      </c>
      <c r="H183">
        <v>461311</v>
      </c>
      <c r="I183">
        <v>4</v>
      </c>
      <c r="J183">
        <v>349205</v>
      </c>
      <c r="K183">
        <v>347390</v>
      </c>
      <c r="L183">
        <v>3230</v>
      </c>
      <c r="M183">
        <v>102047</v>
      </c>
      <c r="N183">
        <v>7350</v>
      </c>
    </row>
    <row r="184" spans="1:14" x14ac:dyDescent="0.2">
      <c r="A184" t="s">
        <v>136</v>
      </c>
      <c r="B184">
        <v>20</v>
      </c>
      <c r="C184">
        <v>8</v>
      </c>
      <c r="D184" s="55">
        <v>1418180</v>
      </c>
      <c r="E184">
        <v>10</v>
      </c>
      <c r="F184">
        <v>375000</v>
      </c>
      <c r="G184">
        <v>3000</v>
      </c>
      <c r="H184">
        <v>418629</v>
      </c>
      <c r="I184">
        <v>4</v>
      </c>
      <c r="J184">
        <v>322905</v>
      </c>
      <c r="K184">
        <v>320195</v>
      </c>
      <c r="L184">
        <v>3223</v>
      </c>
      <c r="M184">
        <v>204104</v>
      </c>
      <c r="N184">
        <v>7350</v>
      </c>
    </row>
    <row r="185" spans="1:14" x14ac:dyDescent="0.2">
      <c r="A185" t="s">
        <v>136</v>
      </c>
      <c r="B185">
        <v>20</v>
      </c>
      <c r="C185">
        <v>16</v>
      </c>
      <c r="D185" s="55">
        <v>2839233</v>
      </c>
      <c r="E185">
        <v>10</v>
      </c>
      <c r="F185">
        <v>375000</v>
      </c>
      <c r="G185">
        <v>3000</v>
      </c>
      <c r="H185">
        <v>375733</v>
      </c>
      <c r="I185">
        <v>4</v>
      </c>
      <c r="J185">
        <v>270635</v>
      </c>
      <c r="K185">
        <v>265235</v>
      </c>
      <c r="L185">
        <v>4960</v>
      </c>
      <c r="M185">
        <v>406472</v>
      </c>
      <c r="N185">
        <v>7071</v>
      </c>
    </row>
    <row r="186" spans="1:14" x14ac:dyDescent="0.2">
      <c r="A186" t="s">
        <v>136</v>
      </c>
      <c r="B186">
        <v>20</v>
      </c>
      <c r="C186">
        <v>2</v>
      </c>
      <c r="D186" s="55">
        <v>333080</v>
      </c>
      <c r="E186">
        <v>10</v>
      </c>
      <c r="F186">
        <v>375000</v>
      </c>
      <c r="G186">
        <v>3000</v>
      </c>
      <c r="H186">
        <v>23506</v>
      </c>
      <c r="I186">
        <v>4</v>
      </c>
      <c r="J186">
        <v>363075</v>
      </c>
      <c r="K186">
        <v>362060</v>
      </c>
      <c r="L186">
        <v>4504</v>
      </c>
      <c r="M186">
        <v>47777</v>
      </c>
      <c r="N186">
        <v>7529</v>
      </c>
    </row>
    <row r="187" spans="1:14" x14ac:dyDescent="0.2">
      <c r="A187" t="s">
        <v>136</v>
      </c>
      <c r="B187">
        <v>20</v>
      </c>
      <c r="C187">
        <v>4</v>
      </c>
      <c r="D187" s="55">
        <v>659800</v>
      </c>
      <c r="E187">
        <v>10</v>
      </c>
      <c r="F187">
        <v>375000</v>
      </c>
      <c r="G187">
        <v>3000</v>
      </c>
      <c r="H187">
        <v>24222</v>
      </c>
      <c r="I187">
        <v>4</v>
      </c>
      <c r="J187">
        <v>351250</v>
      </c>
      <c r="K187">
        <v>349480</v>
      </c>
      <c r="L187">
        <v>4615</v>
      </c>
      <c r="M187">
        <v>94553</v>
      </c>
      <c r="N187">
        <v>7652</v>
      </c>
    </row>
    <row r="188" spans="1:14" x14ac:dyDescent="0.2">
      <c r="A188" t="s">
        <v>136</v>
      </c>
      <c r="B188">
        <v>20</v>
      </c>
      <c r="C188">
        <v>8</v>
      </c>
      <c r="D188" s="55">
        <v>1302060</v>
      </c>
      <c r="E188">
        <v>10</v>
      </c>
      <c r="F188">
        <v>375000</v>
      </c>
      <c r="G188">
        <v>3000</v>
      </c>
      <c r="H188">
        <v>26880</v>
      </c>
      <c r="I188">
        <v>4</v>
      </c>
      <c r="J188">
        <v>328380</v>
      </c>
      <c r="K188">
        <v>310340</v>
      </c>
      <c r="L188">
        <v>4746</v>
      </c>
      <c r="M188">
        <v>185656</v>
      </c>
      <c r="N188">
        <v>7864</v>
      </c>
    </row>
    <row r="189" spans="1:14" x14ac:dyDescent="0.2">
      <c r="A189" t="s">
        <v>136</v>
      </c>
      <c r="B189">
        <v>20</v>
      </c>
      <c r="C189">
        <v>16</v>
      </c>
      <c r="D189" s="55">
        <v>2715413</v>
      </c>
      <c r="E189">
        <v>10</v>
      </c>
      <c r="F189">
        <v>375000</v>
      </c>
      <c r="G189">
        <v>3000</v>
      </c>
      <c r="H189">
        <v>28314</v>
      </c>
      <c r="I189">
        <v>4</v>
      </c>
      <c r="J189">
        <v>275720</v>
      </c>
      <c r="K189">
        <v>270550</v>
      </c>
      <c r="L189">
        <v>4375</v>
      </c>
      <c r="M189">
        <v>389230</v>
      </c>
      <c r="N189">
        <v>7323</v>
      </c>
    </row>
    <row r="190" spans="1:14" x14ac:dyDescent="0.2">
      <c r="A190" t="s">
        <v>136</v>
      </c>
      <c r="B190">
        <v>20</v>
      </c>
      <c r="C190">
        <v>2</v>
      </c>
      <c r="D190" s="55">
        <v>328273</v>
      </c>
      <c r="E190">
        <v>10</v>
      </c>
      <c r="F190">
        <v>375000</v>
      </c>
      <c r="G190">
        <v>3000</v>
      </c>
      <c r="H190">
        <v>12951</v>
      </c>
      <c r="I190">
        <v>4</v>
      </c>
      <c r="J190">
        <v>363200</v>
      </c>
      <c r="K190">
        <v>362175</v>
      </c>
      <c r="L190">
        <v>4331</v>
      </c>
      <c r="M190">
        <v>46729</v>
      </c>
      <c r="N190">
        <v>8072</v>
      </c>
    </row>
    <row r="191" spans="1:14" x14ac:dyDescent="0.2">
      <c r="A191" t="s">
        <v>136</v>
      </c>
      <c r="B191">
        <v>20</v>
      </c>
      <c r="C191">
        <v>4</v>
      </c>
      <c r="D191" s="55">
        <v>540687</v>
      </c>
      <c r="E191">
        <v>10</v>
      </c>
      <c r="F191">
        <v>375000</v>
      </c>
      <c r="G191">
        <v>3000</v>
      </c>
      <c r="H191">
        <v>14992</v>
      </c>
      <c r="I191">
        <v>4</v>
      </c>
      <c r="J191">
        <v>355405</v>
      </c>
      <c r="K191">
        <v>354085</v>
      </c>
      <c r="L191">
        <v>6833</v>
      </c>
      <c r="M191">
        <v>77216</v>
      </c>
      <c r="N191">
        <v>8456</v>
      </c>
    </row>
    <row r="192" spans="1:14" x14ac:dyDescent="0.2">
      <c r="A192" t="s">
        <v>136</v>
      </c>
      <c r="B192">
        <v>20</v>
      </c>
      <c r="C192">
        <v>8</v>
      </c>
      <c r="D192" s="55">
        <v>1282553</v>
      </c>
      <c r="E192">
        <v>10</v>
      </c>
      <c r="F192">
        <v>375000</v>
      </c>
      <c r="G192">
        <v>3000</v>
      </c>
      <c r="H192">
        <v>21165</v>
      </c>
      <c r="I192">
        <v>4</v>
      </c>
      <c r="J192">
        <v>328785</v>
      </c>
      <c r="K192">
        <v>325005</v>
      </c>
      <c r="L192">
        <v>4675</v>
      </c>
      <c r="M192">
        <v>183685</v>
      </c>
      <c r="N192">
        <v>8524</v>
      </c>
    </row>
    <row r="193" spans="1:14" x14ac:dyDescent="0.2">
      <c r="A193" t="s">
        <v>136</v>
      </c>
      <c r="B193">
        <v>20</v>
      </c>
      <c r="C193">
        <v>16</v>
      </c>
      <c r="D193" s="55">
        <v>2017567</v>
      </c>
      <c r="E193">
        <v>10</v>
      </c>
      <c r="F193">
        <v>375000</v>
      </c>
      <c r="G193">
        <v>3000</v>
      </c>
      <c r="H193">
        <v>18055</v>
      </c>
      <c r="I193">
        <v>4</v>
      </c>
      <c r="J193">
        <v>301745</v>
      </c>
      <c r="K193">
        <v>296970</v>
      </c>
      <c r="L193">
        <v>6881</v>
      </c>
      <c r="M193">
        <v>286822</v>
      </c>
      <c r="N193">
        <v>9193</v>
      </c>
    </row>
    <row r="194" spans="1:14" x14ac:dyDescent="0.2">
      <c r="A194" t="s">
        <v>136</v>
      </c>
      <c r="B194">
        <v>20</v>
      </c>
      <c r="C194">
        <v>2</v>
      </c>
      <c r="D194" s="55">
        <v>305953</v>
      </c>
      <c r="E194">
        <v>10</v>
      </c>
      <c r="F194">
        <v>375000</v>
      </c>
      <c r="G194">
        <v>3000</v>
      </c>
      <c r="H194">
        <v>201516</v>
      </c>
      <c r="I194">
        <v>4</v>
      </c>
      <c r="J194">
        <v>364105</v>
      </c>
      <c r="K194">
        <v>357950</v>
      </c>
      <c r="L194">
        <v>4738</v>
      </c>
      <c r="M194">
        <v>43453</v>
      </c>
      <c r="N194">
        <v>8961</v>
      </c>
    </row>
    <row r="195" spans="1:14" x14ac:dyDescent="0.2">
      <c r="A195" t="s">
        <v>136</v>
      </c>
      <c r="B195">
        <v>20</v>
      </c>
      <c r="C195">
        <v>4</v>
      </c>
      <c r="D195" s="55">
        <v>517280</v>
      </c>
      <c r="E195">
        <v>10</v>
      </c>
      <c r="F195">
        <v>375000</v>
      </c>
      <c r="G195">
        <v>3000</v>
      </c>
      <c r="H195">
        <v>223335</v>
      </c>
      <c r="I195">
        <v>4</v>
      </c>
      <c r="J195">
        <v>356230</v>
      </c>
      <c r="K195">
        <v>354990</v>
      </c>
      <c r="L195">
        <v>6740</v>
      </c>
      <c r="M195">
        <v>73364</v>
      </c>
      <c r="N195">
        <v>8992</v>
      </c>
    </row>
    <row r="196" spans="1:14" x14ac:dyDescent="0.2">
      <c r="A196" t="s">
        <v>136</v>
      </c>
      <c r="B196">
        <v>20</v>
      </c>
      <c r="C196">
        <v>8</v>
      </c>
      <c r="D196" s="55">
        <v>1250307</v>
      </c>
      <c r="E196">
        <v>10</v>
      </c>
      <c r="F196">
        <v>375000</v>
      </c>
      <c r="G196">
        <v>3000</v>
      </c>
      <c r="H196">
        <v>201763</v>
      </c>
      <c r="I196">
        <v>4</v>
      </c>
      <c r="J196">
        <v>329655</v>
      </c>
      <c r="K196">
        <v>326425</v>
      </c>
      <c r="L196">
        <v>4627</v>
      </c>
      <c r="M196">
        <v>178988</v>
      </c>
      <c r="N196">
        <v>8439</v>
      </c>
    </row>
    <row r="197" spans="1:14" x14ac:dyDescent="0.2">
      <c r="A197" t="s">
        <v>136</v>
      </c>
      <c r="B197">
        <v>20</v>
      </c>
      <c r="C197">
        <v>16</v>
      </c>
      <c r="D197" s="55">
        <v>2046467</v>
      </c>
      <c r="E197">
        <v>10</v>
      </c>
      <c r="F197">
        <v>375000</v>
      </c>
      <c r="G197">
        <v>3000</v>
      </c>
      <c r="H197">
        <v>220258</v>
      </c>
      <c r="I197">
        <v>4</v>
      </c>
      <c r="J197">
        <v>302365</v>
      </c>
      <c r="K197">
        <v>259995</v>
      </c>
      <c r="L197">
        <v>6882</v>
      </c>
      <c r="M197">
        <v>291109</v>
      </c>
      <c r="N197">
        <v>9463</v>
      </c>
    </row>
    <row r="198" spans="1:14" x14ac:dyDescent="0.2">
      <c r="A198" t="s">
        <v>136</v>
      </c>
      <c r="B198">
        <v>20</v>
      </c>
      <c r="C198">
        <v>2</v>
      </c>
      <c r="D198" s="55">
        <v>353440</v>
      </c>
      <c r="E198">
        <v>10</v>
      </c>
      <c r="F198">
        <v>375000</v>
      </c>
      <c r="G198">
        <v>3000</v>
      </c>
      <c r="H198">
        <v>106061</v>
      </c>
      <c r="I198">
        <v>4</v>
      </c>
      <c r="J198">
        <v>362315</v>
      </c>
      <c r="K198">
        <v>361285</v>
      </c>
      <c r="L198">
        <v>4241</v>
      </c>
      <c r="M198">
        <v>50459</v>
      </c>
      <c r="N198">
        <v>7623</v>
      </c>
    </row>
    <row r="199" spans="1:14" x14ac:dyDescent="0.2">
      <c r="A199" t="s">
        <v>136</v>
      </c>
      <c r="B199">
        <v>20</v>
      </c>
      <c r="C199">
        <v>4</v>
      </c>
      <c r="D199" s="55">
        <v>723600</v>
      </c>
      <c r="E199">
        <v>10</v>
      </c>
      <c r="F199">
        <v>375000</v>
      </c>
      <c r="G199">
        <v>3000</v>
      </c>
      <c r="H199">
        <v>114809</v>
      </c>
      <c r="I199">
        <v>4</v>
      </c>
      <c r="J199">
        <v>348885</v>
      </c>
      <c r="K199">
        <v>347135</v>
      </c>
      <c r="L199">
        <v>4231</v>
      </c>
      <c r="M199">
        <v>103517</v>
      </c>
      <c r="N199">
        <v>7430</v>
      </c>
    </row>
    <row r="200" spans="1:14" x14ac:dyDescent="0.2">
      <c r="A200" t="s">
        <v>136</v>
      </c>
      <c r="B200">
        <v>20</v>
      </c>
      <c r="C200">
        <v>8</v>
      </c>
      <c r="D200" s="55">
        <v>1388913</v>
      </c>
      <c r="E200">
        <v>10</v>
      </c>
      <c r="F200">
        <v>375000</v>
      </c>
      <c r="G200">
        <v>3000</v>
      </c>
      <c r="H200">
        <v>99652</v>
      </c>
      <c r="I200">
        <v>4</v>
      </c>
      <c r="J200">
        <v>325265</v>
      </c>
      <c r="K200">
        <v>321940</v>
      </c>
      <c r="L200">
        <v>4738</v>
      </c>
      <c r="M200">
        <v>198210</v>
      </c>
      <c r="N200">
        <v>6906</v>
      </c>
    </row>
    <row r="201" spans="1:14" x14ac:dyDescent="0.2">
      <c r="A201" t="s">
        <v>136</v>
      </c>
      <c r="B201">
        <v>20</v>
      </c>
      <c r="C201">
        <v>16</v>
      </c>
      <c r="D201" s="55">
        <v>2873467</v>
      </c>
      <c r="E201">
        <v>10</v>
      </c>
      <c r="F201">
        <v>375000</v>
      </c>
      <c r="G201">
        <v>3000</v>
      </c>
      <c r="H201">
        <v>102318</v>
      </c>
      <c r="I201">
        <v>4</v>
      </c>
      <c r="J201">
        <v>270720</v>
      </c>
      <c r="K201">
        <v>264135</v>
      </c>
      <c r="L201">
        <v>4225</v>
      </c>
      <c r="M201">
        <v>411715</v>
      </c>
      <c r="N201">
        <v>7432</v>
      </c>
    </row>
    <row r="202" spans="1:14" x14ac:dyDescent="0.2">
      <c r="A202" t="s">
        <v>136</v>
      </c>
      <c r="B202">
        <v>20</v>
      </c>
      <c r="C202">
        <v>2</v>
      </c>
      <c r="D202" s="55">
        <v>308800</v>
      </c>
      <c r="E202">
        <v>10</v>
      </c>
      <c r="F202">
        <v>375000</v>
      </c>
      <c r="G202">
        <v>3000</v>
      </c>
      <c r="H202">
        <v>46320</v>
      </c>
      <c r="I202">
        <v>4</v>
      </c>
      <c r="J202">
        <v>363975</v>
      </c>
      <c r="K202">
        <v>363030</v>
      </c>
      <c r="L202">
        <v>5489</v>
      </c>
      <c r="M202">
        <v>44327</v>
      </c>
      <c r="N202">
        <v>7360</v>
      </c>
    </row>
    <row r="203" spans="1:14" x14ac:dyDescent="0.2">
      <c r="A203" t="s">
        <v>136</v>
      </c>
      <c r="B203">
        <v>20</v>
      </c>
      <c r="C203">
        <v>4</v>
      </c>
      <c r="D203" s="55">
        <v>679547</v>
      </c>
      <c r="E203">
        <v>10</v>
      </c>
      <c r="F203">
        <v>375000</v>
      </c>
      <c r="G203">
        <v>3000</v>
      </c>
      <c r="H203">
        <v>70167</v>
      </c>
      <c r="I203">
        <v>4</v>
      </c>
      <c r="J203">
        <v>350410</v>
      </c>
      <c r="K203">
        <v>348720</v>
      </c>
      <c r="L203">
        <v>4186</v>
      </c>
      <c r="M203">
        <v>97638</v>
      </c>
      <c r="N203">
        <v>7583</v>
      </c>
    </row>
    <row r="204" spans="1:14" x14ac:dyDescent="0.2">
      <c r="A204" t="s">
        <v>136</v>
      </c>
      <c r="B204">
        <v>20</v>
      </c>
      <c r="C204">
        <v>8</v>
      </c>
      <c r="D204" s="55">
        <v>1372033</v>
      </c>
      <c r="E204">
        <v>10</v>
      </c>
      <c r="F204">
        <v>375000</v>
      </c>
      <c r="G204">
        <v>3000</v>
      </c>
      <c r="H204">
        <v>48954</v>
      </c>
      <c r="I204">
        <v>4</v>
      </c>
      <c r="J204">
        <v>325195</v>
      </c>
      <c r="K204">
        <v>321940</v>
      </c>
      <c r="L204">
        <v>4126</v>
      </c>
      <c r="M204">
        <v>196683</v>
      </c>
      <c r="N204">
        <v>7456</v>
      </c>
    </row>
    <row r="205" spans="1:14" x14ac:dyDescent="0.2">
      <c r="A205" t="s">
        <v>136</v>
      </c>
      <c r="B205">
        <v>20</v>
      </c>
      <c r="C205">
        <v>16</v>
      </c>
      <c r="D205" s="55">
        <v>2740200</v>
      </c>
      <c r="E205">
        <v>10</v>
      </c>
      <c r="F205">
        <v>375000</v>
      </c>
      <c r="G205">
        <v>3000</v>
      </c>
      <c r="H205">
        <v>63568</v>
      </c>
      <c r="I205">
        <v>4</v>
      </c>
      <c r="J205">
        <v>276060</v>
      </c>
      <c r="K205">
        <v>269550</v>
      </c>
      <c r="L205">
        <v>4129</v>
      </c>
      <c r="M205">
        <v>393095</v>
      </c>
      <c r="N205">
        <v>7456</v>
      </c>
    </row>
    <row r="206" spans="1:14" x14ac:dyDescent="0.2">
      <c r="A206" t="s">
        <v>136</v>
      </c>
      <c r="B206">
        <v>20</v>
      </c>
      <c r="C206">
        <v>2</v>
      </c>
      <c r="D206" s="55">
        <v>317387</v>
      </c>
      <c r="E206">
        <v>10</v>
      </c>
      <c r="F206">
        <v>375000</v>
      </c>
      <c r="G206">
        <v>3000</v>
      </c>
      <c r="H206">
        <v>81110</v>
      </c>
      <c r="I206">
        <v>4</v>
      </c>
      <c r="J206">
        <v>363490</v>
      </c>
      <c r="K206">
        <v>362670</v>
      </c>
      <c r="L206">
        <v>4267</v>
      </c>
      <c r="M206">
        <v>45697</v>
      </c>
      <c r="N206">
        <v>8310</v>
      </c>
    </row>
    <row r="207" spans="1:14" x14ac:dyDescent="0.2">
      <c r="A207" t="s">
        <v>136</v>
      </c>
      <c r="B207">
        <v>20</v>
      </c>
      <c r="C207">
        <v>4</v>
      </c>
      <c r="D207" s="55">
        <v>629527</v>
      </c>
      <c r="E207">
        <v>10</v>
      </c>
      <c r="F207">
        <v>375000</v>
      </c>
      <c r="G207">
        <v>3000</v>
      </c>
      <c r="H207">
        <v>76965</v>
      </c>
      <c r="I207">
        <v>4</v>
      </c>
      <c r="J207">
        <v>352245</v>
      </c>
      <c r="K207">
        <v>350720</v>
      </c>
      <c r="L207">
        <v>5217</v>
      </c>
      <c r="M207">
        <v>89907</v>
      </c>
      <c r="N207">
        <v>8743</v>
      </c>
    </row>
    <row r="208" spans="1:14" x14ac:dyDescent="0.2">
      <c r="A208" t="s">
        <v>136</v>
      </c>
      <c r="B208">
        <v>20</v>
      </c>
      <c r="C208">
        <v>8</v>
      </c>
      <c r="D208" s="55">
        <v>1178227</v>
      </c>
      <c r="E208">
        <v>10</v>
      </c>
      <c r="F208">
        <v>375000</v>
      </c>
      <c r="G208">
        <v>3000</v>
      </c>
      <c r="H208">
        <v>81281</v>
      </c>
      <c r="I208">
        <v>4</v>
      </c>
      <c r="J208">
        <v>332070</v>
      </c>
      <c r="K208">
        <v>329305</v>
      </c>
      <c r="L208">
        <v>5445</v>
      </c>
      <c r="M208">
        <v>168597</v>
      </c>
      <c r="N208">
        <v>9101</v>
      </c>
    </row>
    <row r="209" spans="1:14" x14ac:dyDescent="0.2">
      <c r="A209" t="s">
        <v>136</v>
      </c>
      <c r="B209">
        <v>20</v>
      </c>
      <c r="C209">
        <v>16</v>
      </c>
      <c r="D209" s="55">
        <v>2519600</v>
      </c>
      <c r="E209">
        <v>10</v>
      </c>
      <c r="F209">
        <v>375000</v>
      </c>
      <c r="G209">
        <v>3000</v>
      </c>
      <c r="H209">
        <v>83191</v>
      </c>
      <c r="I209">
        <v>4</v>
      </c>
      <c r="J209">
        <v>283205</v>
      </c>
      <c r="K209">
        <v>278115</v>
      </c>
      <c r="L209">
        <v>4945</v>
      </c>
      <c r="M209">
        <v>360346</v>
      </c>
      <c r="N209">
        <v>8702</v>
      </c>
    </row>
    <row r="210" spans="1:14" x14ac:dyDescent="0.2">
      <c r="A210" t="s">
        <v>136</v>
      </c>
      <c r="B210">
        <v>20</v>
      </c>
      <c r="C210">
        <v>2</v>
      </c>
      <c r="D210" s="55">
        <v>337287</v>
      </c>
      <c r="E210">
        <v>10</v>
      </c>
      <c r="F210">
        <v>375000</v>
      </c>
      <c r="G210">
        <v>3000</v>
      </c>
      <c r="H210">
        <v>40205</v>
      </c>
      <c r="I210">
        <v>4</v>
      </c>
      <c r="J210">
        <v>362715</v>
      </c>
      <c r="K210">
        <v>361940</v>
      </c>
      <c r="L210">
        <v>3658</v>
      </c>
      <c r="M210">
        <v>48465</v>
      </c>
      <c r="N210">
        <v>8166</v>
      </c>
    </row>
    <row r="211" spans="1:14" x14ac:dyDescent="0.2">
      <c r="A211" t="s">
        <v>136</v>
      </c>
      <c r="B211">
        <v>20</v>
      </c>
      <c r="C211">
        <v>4</v>
      </c>
      <c r="D211" s="55">
        <v>610093</v>
      </c>
      <c r="E211">
        <v>10</v>
      </c>
      <c r="F211">
        <v>375000</v>
      </c>
      <c r="G211">
        <v>3000</v>
      </c>
      <c r="H211">
        <v>38242</v>
      </c>
      <c r="I211">
        <v>4</v>
      </c>
      <c r="J211">
        <v>352995</v>
      </c>
      <c r="K211">
        <v>351160</v>
      </c>
      <c r="L211">
        <v>5013</v>
      </c>
      <c r="M211">
        <v>87379</v>
      </c>
      <c r="N211">
        <v>8248</v>
      </c>
    </row>
    <row r="212" spans="1:14" x14ac:dyDescent="0.2">
      <c r="A212" t="s">
        <v>136</v>
      </c>
      <c r="B212">
        <v>20</v>
      </c>
      <c r="C212">
        <v>8</v>
      </c>
      <c r="D212" s="55">
        <v>1237487</v>
      </c>
      <c r="E212">
        <v>10</v>
      </c>
      <c r="F212">
        <v>375000</v>
      </c>
      <c r="G212">
        <v>3000</v>
      </c>
      <c r="H212">
        <v>40765</v>
      </c>
      <c r="I212">
        <v>4</v>
      </c>
      <c r="J212">
        <v>330215</v>
      </c>
      <c r="K212">
        <v>326515</v>
      </c>
      <c r="L212">
        <v>4870</v>
      </c>
      <c r="M212">
        <v>177322</v>
      </c>
      <c r="N212">
        <v>8156</v>
      </c>
    </row>
    <row r="213" spans="1:14" x14ac:dyDescent="0.2">
      <c r="A213" t="s">
        <v>136</v>
      </c>
      <c r="B213">
        <v>20</v>
      </c>
      <c r="C213">
        <v>16</v>
      </c>
      <c r="D213" s="55">
        <v>2680447</v>
      </c>
      <c r="E213">
        <v>10</v>
      </c>
      <c r="F213">
        <v>375000</v>
      </c>
      <c r="G213">
        <v>3000</v>
      </c>
      <c r="H213">
        <v>42550</v>
      </c>
      <c r="I213">
        <v>4</v>
      </c>
      <c r="J213">
        <v>277600</v>
      </c>
      <c r="K213">
        <v>271775</v>
      </c>
      <c r="L213">
        <v>3667</v>
      </c>
      <c r="M213">
        <v>383902</v>
      </c>
      <c r="N213">
        <v>8193</v>
      </c>
    </row>
    <row r="214" spans="1:14" x14ac:dyDescent="0.2">
      <c r="A214" t="s">
        <v>136</v>
      </c>
      <c r="B214">
        <v>20</v>
      </c>
      <c r="C214">
        <v>2</v>
      </c>
      <c r="D214" s="55">
        <v>361080</v>
      </c>
      <c r="E214">
        <v>10</v>
      </c>
      <c r="F214">
        <v>375000</v>
      </c>
      <c r="G214">
        <v>3000</v>
      </c>
      <c r="H214">
        <v>30701</v>
      </c>
      <c r="I214">
        <v>4</v>
      </c>
      <c r="J214">
        <v>361790</v>
      </c>
      <c r="K214">
        <v>360875</v>
      </c>
      <c r="L214">
        <v>3755</v>
      </c>
      <c r="M214">
        <v>51459</v>
      </c>
      <c r="N214">
        <v>7107</v>
      </c>
    </row>
    <row r="215" spans="1:14" x14ac:dyDescent="0.2">
      <c r="A215" t="s">
        <v>136</v>
      </c>
      <c r="B215">
        <v>20</v>
      </c>
      <c r="C215">
        <v>4</v>
      </c>
      <c r="D215" s="55">
        <v>627480</v>
      </c>
      <c r="E215">
        <v>10</v>
      </c>
      <c r="F215">
        <v>375000</v>
      </c>
      <c r="G215">
        <v>3000</v>
      </c>
      <c r="H215">
        <v>30062</v>
      </c>
      <c r="I215">
        <v>4</v>
      </c>
      <c r="J215">
        <v>352250</v>
      </c>
      <c r="K215">
        <v>350740</v>
      </c>
      <c r="L215">
        <v>4944</v>
      </c>
      <c r="M215">
        <v>89327</v>
      </c>
      <c r="N215">
        <v>8040</v>
      </c>
    </row>
    <row r="216" spans="1:14" x14ac:dyDescent="0.2">
      <c r="A216" t="s">
        <v>136</v>
      </c>
      <c r="B216">
        <v>20</v>
      </c>
      <c r="C216">
        <v>8</v>
      </c>
      <c r="D216" s="55">
        <v>1441067</v>
      </c>
      <c r="E216">
        <v>10</v>
      </c>
      <c r="F216">
        <v>375000</v>
      </c>
      <c r="G216">
        <v>3000</v>
      </c>
      <c r="H216">
        <v>30655</v>
      </c>
      <c r="I216">
        <v>4</v>
      </c>
      <c r="J216">
        <v>322350</v>
      </c>
      <c r="K216">
        <v>318980</v>
      </c>
      <c r="L216">
        <v>3757</v>
      </c>
      <c r="M216">
        <v>206147</v>
      </c>
      <c r="N216">
        <v>7107</v>
      </c>
    </row>
    <row r="217" spans="1:14" x14ac:dyDescent="0.2">
      <c r="A217" t="s">
        <v>136</v>
      </c>
      <c r="B217">
        <v>20</v>
      </c>
      <c r="C217">
        <v>16</v>
      </c>
      <c r="D217" s="55">
        <v>2883040</v>
      </c>
      <c r="E217">
        <v>10</v>
      </c>
      <c r="F217">
        <v>375000</v>
      </c>
      <c r="G217">
        <v>3000</v>
      </c>
      <c r="H217">
        <v>34026</v>
      </c>
      <c r="I217">
        <v>4</v>
      </c>
      <c r="J217">
        <v>269190</v>
      </c>
      <c r="K217">
        <v>263040</v>
      </c>
      <c r="L217">
        <v>3753</v>
      </c>
      <c r="M217">
        <v>412663</v>
      </c>
      <c r="N217">
        <v>7107</v>
      </c>
    </row>
    <row r="218" spans="1:14" x14ac:dyDescent="0.2">
      <c r="A218" t="s">
        <v>136</v>
      </c>
      <c r="B218">
        <v>20</v>
      </c>
      <c r="C218">
        <v>2</v>
      </c>
      <c r="D218" s="55">
        <v>318960</v>
      </c>
      <c r="E218">
        <v>10</v>
      </c>
      <c r="F218">
        <v>375000</v>
      </c>
      <c r="G218">
        <v>3000</v>
      </c>
      <c r="H218">
        <v>97577</v>
      </c>
      <c r="I218">
        <v>4</v>
      </c>
      <c r="J218">
        <v>363505</v>
      </c>
      <c r="K218">
        <v>362740</v>
      </c>
      <c r="L218">
        <v>4085</v>
      </c>
      <c r="M218">
        <v>45852</v>
      </c>
      <c r="N218">
        <v>8583</v>
      </c>
    </row>
    <row r="219" spans="1:14" x14ac:dyDescent="0.2">
      <c r="A219" t="s">
        <v>136</v>
      </c>
      <c r="B219">
        <v>20</v>
      </c>
      <c r="C219">
        <v>4</v>
      </c>
      <c r="D219" s="55">
        <v>662667</v>
      </c>
      <c r="E219">
        <v>10</v>
      </c>
      <c r="F219">
        <v>375000</v>
      </c>
      <c r="G219">
        <v>3000</v>
      </c>
      <c r="H219">
        <v>96058</v>
      </c>
      <c r="I219">
        <v>4</v>
      </c>
      <c r="J219">
        <v>351175</v>
      </c>
      <c r="K219">
        <v>349280</v>
      </c>
      <c r="L219">
        <v>4937</v>
      </c>
      <c r="M219">
        <v>94863</v>
      </c>
      <c r="N219">
        <v>7546</v>
      </c>
    </row>
    <row r="220" spans="1:14" x14ac:dyDescent="0.2">
      <c r="A220" t="s">
        <v>136</v>
      </c>
      <c r="B220">
        <v>20</v>
      </c>
      <c r="C220">
        <v>8</v>
      </c>
      <c r="D220" s="55">
        <v>1309240</v>
      </c>
      <c r="E220">
        <v>10</v>
      </c>
      <c r="F220">
        <v>375000</v>
      </c>
      <c r="G220">
        <v>3000</v>
      </c>
      <c r="H220">
        <v>94810</v>
      </c>
      <c r="I220">
        <v>4</v>
      </c>
      <c r="J220">
        <v>327745</v>
      </c>
      <c r="K220">
        <v>324685</v>
      </c>
      <c r="L220">
        <v>4965</v>
      </c>
      <c r="M220">
        <v>187726</v>
      </c>
      <c r="N220">
        <v>7651</v>
      </c>
    </row>
    <row r="221" spans="1:14" x14ac:dyDescent="0.2">
      <c r="A221" t="s">
        <v>136</v>
      </c>
      <c r="B221">
        <v>20</v>
      </c>
      <c r="C221">
        <v>16</v>
      </c>
      <c r="D221" s="55">
        <v>2642560</v>
      </c>
      <c r="E221">
        <v>10</v>
      </c>
      <c r="F221">
        <v>375000</v>
      </c>
      <c r="G221">
        <v>3000</v>
      </c>
      <c r="H221">
        <v>96454</v>
      </c>
      <c r="I221">
        <v>4</v>
      </c>
      <c r="J221">
        <v>279240</v>
      </c>
      <c r="K221">
        <v>273170</v>
      </c>
      <c r="L221">
        <v>4934</v>
      </c>
      <c r="M221">
        <v>377794</v>
      </c>
      <c r="N221">
        <v>7546</v>
      </c>
    </row>
    <row r="222" spans="1:14" x14ac:dyDescent="0.2">
      <c r="A222" t="s">
        <v>136</v>
      </c>
      <c r="B222">
        <v>20</v>
      </c>
      <c r="C222">
        <v>2</v>
      </c>
      <c r="D222" s="55">
        <v>324147</v>
      </c>
      <c r="E222">
        <v>10</v>
      </c>
      <c r="F222">
        <v>375000</v>
      </c>
      <c r="G222">
        <v>3000</v>
      </c>
      <c r="H222">
        <v>39002</v>
      </c>
      <c r="I222">
        <v>4</v>
      </c>
      <c r="J222">
        <v>363285</v>
      </c>
      <c r="K222">
        <v>362130</v>
      </c>
      <c r="L222">
        <v>4341</v>
      </c>
      <c r="M222">
        <v>46510</v>
      </c>
      <c r="N222">
        <v>8279</v>
      </c>
    </row>
    <row r="223" spans="1:14" x14ac:dyDescent="0.2">
      <c r="A223" t="s">
        <v>136</v>
      </c>
      <c r="B223">
        <v>20</v>
      </c>
      <c r="C223">
        <v>4</v>
      </c>
      <c r="D223" s="55">
        <v>633160</v>
      </c>
      <c r="E223">
        <v>10</v>
      </c>
      <c r="F223">
        <v>375000</v>
      </c>
      <c r="G223">
        <v>3000</v>
      </c>
      <c r="H223">
        <v>37607</v>
      </c>
      <c r="I223">
        <v>4</v>
      </c>
      <c r="J223">
        <v>352145</v>
      </c>
      <c r="K223">
        <v>350305</v>
      </c>
      <c r="L223">
        <v>4438</v>
      </c>
      <c r="M223">
        <v>90430</v>
      </c>
      <c r="N223">
        <v>8441</v>
      </c>
    </row>
    <row r="224" spans="1:14" x14ac:dyDescent="0.2">
      <c r="A224" t="s">
        <v>136</v>
      </c>
      <c r="B224">
        <v>20</v>
      </c>
      <c r="C224">
        <v>8</v>
      </c>
      <c r="D224" s="55">
        <v>1236500</v>
      </c>
      <c r="E224">
        <v>10</v>
      </c>
      <c r="F224">
        <v>375000</v>
      </c>
      <c r="G224">
        <v>3000</v>
      </c>
      <c r="H224">
        <v>39981</v>
      </c>
      <c r="I224">
        <v>4</v>
      </c>
      <c r="J224">
        <v>329875</v>
      </c>
      <c r="K224">
        <v>326135</v>
      </c>
      <c r="L224">
        <v>4838</v>
      </c>
      <c r="M224">
        <v>176466</v>
      </c>
      <c r="N224">
        <v>8269</v>
      </c>
    </row>
    <row r="225" spans="1:14" x14ac:dyDescent="0.2">
      <c r="A225" t="s">
        <v>136</v>
      </c>
      <c r="B225">
        <v>20</v>
      </c>
      <c r="C225">
        <v>16</v>
      </c>
      <c r="D225" s="55">
        <v>2590107</v>
      </c>
      <c r="E225">
        <v>10</v>
      </c>
      <c r="F225">
        <v>375000</v>
      </c>
      <c r="G225">
        <v>3000</v>
      </c>
      <c r="H225">
        <v>42555</v>
      </c>
      <c r="I225">
        <v>4</v>
      </c>
      <c r="J225">
        <v>280290</v>
      </c>
      <c r="K225">
        <v>274745</v>
      </c>
      <c r="L225">
        <v>4327</v>
      </c>
      <c r="M225">
        <v>371334</v>
      </c>
      <c r="N225">
        <v>8257</v>
      </c>
    </row>
    <row r="226" spans="1:14" x14ac:dyDescent="0.2">
      <c r="A226" t="s">
        <v>136</v>
      </c>
      <c r="B226">
        <v>20</v>
      </c>
      <c r="C226">
        <v>2</v>
      </c>
      <c r="D226" s="55">
        <v>320120</v>
      </c>
      <c r="E226">
        <v>10</v>
      </c>
      <c r="F226">
        <v>375000</v>
      </c>
      <c r="G226">
        <v>3000</v>
      </c>
      <c r="H226">
        <v>480251</v>
      </c>
      <c r="I226">
        <v>4</v>
      </c>
      <c r="J226">
        <v>363365</v>
      </c>
      <c r="K226">
        <v>362580</v>
      </c>
      <c r="L226">
        <v>3898</v>
      </c>
      <c r="M226">
        <v>46140</v>
      </c>
      <c r="N226">
        <v>8613</v>
      </c>
    </row>
    <row r="227" spans="1:14" x14ac:dyDescent="0.2">
      <c r="A227" t="s">
        <v>136</v>
      </c>
      <c r="B227">
        <v>20</v>
      </c>
      <c r="C227">
        <v>4</v>
      </c>
      <c r="D227" s="55">
        <v>538807</v>
      </c>
      <c r="E227">
        <v>10</v>
      </c>
      <c r="F227">
        <v>375000</v>
      </c>
      <c r="G227">
        <v>3000</v>
      </c>
      <c r="H227">
        <v>451628</v>
      </c>
      <c r="I227">
        <v>4</v>
      </c>
      <c r="J227">
        <v>355525</v>
      </c>
      <c r="K227">
        <v>354265</v>
      </c>
      <c r="L227">
        <v>5378</v>
      </c>
      <c r="M227">
        <v>76757</v>
      </c>
      <c r="N227">
        <v>9882</v>
      </c>
    </row>
    <row r="228" spans="1:14" x14ac:dyDescent="0.2">
      <c r="A228" t="s">
        <v>136</v>
      </c>
      <c r="B228">
        <v>20</v>
      </c>
      <c r="C228">
        <v>8</v>
      </c>
      <c r="D228" s="55">
        <v>1229207</v>
      </c>
      <c r="E228">
        <v>10</v>
      </c>
      <c r="F228">
        <v>375000</v>
      </c>
      <c r="G228">
        <v>3000</v>
      </c>
      <c r="H228">
        <v>513299</v>
      </c>
      <c r="I228">
        <v>4</v>
      </c>
      <c r="J228">
        <v>331610</v>
      </c>
      <c r="K228">
        <v>307390</v>
      </c>
      <c r="L228">
        <v>4761</v>
      </c>
      <c r="M228">
        <v>175683</v>
      </c>
      <c r="N228">
        <v>8784</v>
      </c>
    </row>
    <row r="229" spans="1:14" x14ac:dyDescent="0.2">
      <c r="A229" t="s">
        <v>136</v>
      </c>
      <c r="B229">
        <v>20</v>
      </c>
      <c r="C229">
        <v>16</v>
      </c>
      <c r="D229" s="55">
        <v>2550693</v>
      </c>
      <c r="E229">
        <v>10</v>
      </c>
      <c r="F229">
        <v>375000</v>
      </c>
      <c r="G229">
        <v>3000</v>
      </c>
      <c r="H229">
        <v>457758</v>
      </c>
      <c r="I229">
        <v>4</v>
      </c>
      <c r="J229">
        <v>282365</v>
      </c>
      <c r="K229">
        <v>276420</v>
      </c>
      <c r="L229">
        <v>3903</v>
      </c>
      <c r="M229">
        <v>365574</v>
      </c>
      <c r="N229">
        <v>8613</v>
      </c>
    </row>
    <row r="230" spans="1:14" x14ac:dyDescent="0.2">
      <c r="A230" t="s">
        <v>136</v>
      </c>
      <c r="B230">
        <v>20</v>
      </c>
      <c r="C230">
        <v>2</v>
      </c>
      <c r="D230" s="55">
        <v>337127</v>
      </c>
      <c r="E230">
        <v>10</v>
      </c>
      <c r="F230">
        <v>375000</v>
      </c>
      <c r="G230">
        <v>3000</v>
      </c>
      <c r="H230">
        <v>114056</v>
      </c>
      <c r="I230">
        <v>4</v>
      </c>
      <c r="J230">
        <v>362740</v>
      </c>
      <c r="K230">
        <v>361905</v>
      </c>
      <c r="L230">
        <v>3990</v>
      </c>
      <c r="M230">
        <v>48273</v>
      </c>
      <c r="N230">
        <v>8102</v>
      </c>
    </row>
    <row r="231" spans="1:14" x14ac:dyDescent="0.2">
      <c r="A231" t="s">
        <v>136</v>
      </c>
      <c r="B231">
        <v>20</v>
      </c>
      <c r="C231">
        <v>4</v>
      </c>
      <c r="D231" s="55">
        <v>694533</v>
      </c>
      <c r="E231">
        <v>10</v>
      </c>
      <c r="F231">
        <v>375000</v>
      </c>
      <c r="G231">
        <v>3000</v>
      </c>
      <c r="H231">
        <v>101246</v>
      </c>
      <c r="I231">
        <v>4</v>
      </c>
      <c r="J231">
        <v>350165</v>
      </c>
      <c r="K231">
        <v>348135</v>
      </c>
      <c r="L231">
        <v>3936</v>
      </c>
      <c r="M231">
        <v>99661</v>
      </c>
      <c r="N231">
        <v>7804</v>
      </c>
    </row>
    <row r="232" spans="1:14" x14ac:dyDescent="0.2">
      <c r="A232" t="s">
        <v>136</v>
      </c>
      <c r="B232">
        <v>20</v>
      </c>
      <c r="C232">
        <v>8</v>
      </c>
      <c r="D232" s="55">
        <v>1326553</v>
      </c>
      <c r="E232">
        <v>10</v>
      </c>
      <c r="F232">
        <v>375000</v>
      </c>
      <c r="G232">
        <v>3000</v>
      </c>
      <c r="H232">
        <v>108963</v>
      </c>
      <c r="I232">
        <v>4</v>
      </c>
      <c r="J232">
        <v>326630</v>
      </c>
      <c r="K232">
        <v>323375</v>
      </c>
      <c r="L232">
        <v>3780</v>
      </c>
      <c r="M232">
        <v>190513</v>
      </c>
      <c r="N232">
        <v>8186</v>
      </c>
    </row>
    <row r="233" spans="1:14" x14ac:dyDescent="0.2">
      <c r="A233" t="s">
        <v>136</v>
      </c>
      <c r="B233">
        <v>20</v>
      </c>
      <c r="C233">
        <v>16</v>
      </c>
      <c r="D233" s="55">
        <v>2779900</v>
      </c>
      <c r="E233">
        <v>10</v>
      </c>
      <c r="F233">
        <v>375000</v>
      </c>
      <c r="G233">
        <v>3000</v>
      </c>
      <c r="H233">
        <v>109350</v>
      </c>
      <c r="I233">
        <v>4</v>
      </c>
      <c r="J233">
        <v>273610</v>
      </c>
      <c r="K233">
        <v>267830</v>
      </c>
      <c r="L233">
        <v>3939</v>
      </c>
      <c r="M233">
        <v>398602</v>
      </c>
      <c r="N233">
        <v>7804</v>
      </c>
    </row>
    <row r="234" spans="1:14" x14ac:dyDescent="0.2">
      <c r="A234" t="s">
        <v>136</v>
      </c>
      <c r="B234">
        <v>20</v>
      </c>
      <c r="C234">
        <v>2</v>
      </c>
      <c r="D234" s="55">
        <v>351987</v>
      </c>
      <c r="E234">
        <v>10</v>
      </c>
      <c r="F234">
        <v>375000</v>
      </c>
      <c r="G234">
        <v>3000</v>
      </c>
      <c r="H234">
        <v>35393</v>
      </c>
      <c r="I234">
        <v>4</v>
      </c>
      <c r="J234">
        <v>362390</v>
      </c>
      <c r="K234">
        <v>361135</v>
      </c>
      <c r="L234">
        <v>4019</v>
      </c>
      <c r="M234">
        <v>50288</v>
      </c>
      <c r="N234">
        <v>7965</v>
      </c>
    </row>
    <row r="235" spans="1:14" x14ac:dyDescent="0.2">
      <c r="A235" t="s">
        <v>136</v>
      </c>
      <c r="B235">
        <v>20</v>
      </c>
      <c r="C235">
        <v>4</v>
      </c>
      <c r="D235" s="55">
        <v>736320</v>
      </c>
      <c r="E235">
        <v>10</v>
      </c>
      <c r="F235">
        <v>375000</v>
      </c>
      <c r="G235">
        <v>3000</v>
      </c>
      <c r="H235">
        <v>37871</v>
      </c>
      <c r="I235">
        <v>4</v>
      </c>
      <c r="J235">
        <v>348240</v>
      </c>
      <c r="K235">
        <v>346395</v>
      </c>
      <c r="L235">
        <v>4122</v>
      </c>
      <c r="M235">
        <v>105504</v>
      </c>
      <c r="N235">
        <v>7103</v>
      </c>
    </row>
    <row r="236" spans="1:14" x14ac:dyDescent="0.2">
      <c r="A236" t="s">
        <v>136</v>
      </c>
      <c r="B236">
        <v>20</v>
      </c>
      <c r="C236">
        <v>8</v>
      </c>
      <c r="D236" s="55">
        <v>1456740</v>
      </c>
      <c r="E236">
        <v>10</v>
      </c>
      <c r="F236">
        <v>375000</v>
      </c>
      <c r="G236">
        <v>3000</v>
      </c>
      <c r="H236">
        <v>36409</v>
      </c>
      <c r="I236">
        <v>4</v>
      </c>
      <c r="J236">
        <v>322050</v>
      </c>
      <c r="K236">
        <v>318820</v>
      </c>
      <c r="L236">
        <v>3755</v>
      </c>
      <c r="M236">
        <v>208744</v>
      </c>
      <c r="N236">
        <v>7629</v>
      </c>
    </row>
    <row r="237" spans="1:14" x14ac:dyDescent="0.2">
      <c r="A237" t="s">
        <v>136</v>
      </c>
      <c r="B237">
        <v>20</v>
      </c>
      <c r="C237">
        <v>16</v>
      </c>
      <c r="D237" s="55">
        <v>2939373</v>
      </c>
      <c r="E237">
        <v>10</v>
      </c>
      <c r="F237">
        <v>375000</v>
      </c>
      <c r="G237">
        <v>3000</v>
      </c>
      <c r="H237">
        <v>39708</v>
      </c>
      <c r="I237">
        <v>4</v>
      </c>
      <c r="J237">
        <v>267985</v>
      </c>
      <c r="K237">
        <v>262185</v>
      </c>
      <c r="L237">
        <v>4132</v>
      </c>
      <c r="M237">
        <v>421865</v>
      </c>
      <c r="N237">
        <v>7117</v>
      </c>
    </row>
    <row r="238" spans="1:14" x14ac:dyDescent="0.2">
      <c r="A238" t="s">
        <v>136</v>
      </c>
      <c r="B238">
        <v>20</v>
      </c>
      <c r="C238">
        <v>2</v>
      </c>
      <c r="D238" s="55">
        <v>372100</v>
      </c>
      <c r="E238">
        <v>10</v>
      </c>
      <c r="F238">
        <v>375000</v>
      </c>
      <c r="G238">
        <v>3000</v>
      </c>
      <c r="H238">
        <v>182921</v>
      </c>
      <c r="I238">
        <v>4</v>
      </c>
      <c r="J238">
        <v>361530</v>
      </c>
      <c r="K238">
        <v>360390</v>
      </c>
      <c r="L238">
        <v>3923</v>
      </c>
      <c r="M238">
        <v>53484</v>
      </c>
      <c r="N238">
        <v>7216</v>
      </c>
    </row>
    <row r="239" spans="1:14" x14ac:dyDescent="0.2">
      <c r="A239" t="s">
        <v>136</v>
      </c>
      <c r="B239">
        <v>20</v>
      </c>
      <c r="C239">
        <v>4</v>
      </c>
      <c r="D239" s="55">
        <v>741173</v>
      </c>
      <c r="E239">
        <v>10</v>
      </c>
      <c r="F239">
        <v>375000</v>
      </c>
      <c r="G239">
        <v>3000</v>
      </c>
      <c r="H239">
        <v>181327</v>
      </c>
      <c r="I239">
        <v>4</v>
      </c>
      <c r="J239">
        <v>348060</v>
      </c>
      <c r="K239">
        <v>346475</v>
      </c>
      <c r="L239">
        <v>3917</v>
      </c>
      <c r="M239">
        <v>106282</v>
      </c>
      <c r="N239">
        <v>7216</v>
      </c>
    </row>
    <row r="240" spans="1:14" x14ac:dyDescent="0.2">
      <c r="A240" t="s">
        <v>136</v>
      </c>
      <c r="B240">
        <v>20</v>
      </c>
      <c r="C240">
        <v>8</v>
      </c>
      <c r="D240" s="55">
        <v>1425113</v>
      </c>
      <c r="E240">
        <v>10</v>
      </c>
      <c r="F240">
        <v>375000</v>
      </c>
      <c r="G240">
        <v>3000</v>
      </c>
      <c r="H240">
        <v>171844</v>
      </c>
      <c r="I240">
        <v>4</v>
      </c>
      <c r="J240">
        <v>323045</v>
      </c>
      <c r="K240">
        <v>320130</v>
      </c>
      <c r="L240">
        <v>4955</v>
      </c>
      <c r="M240">
        <v>204066</v>
      </c>
      <c r="N240">
        <v>7368</v>
      </c>
    </row>
    <row r="241" spans="1:14" x14ac:dyDescent="0.2">
      <c r="A241" t="s">
        <v>136</v>
      </c>
      <c r="B241">
        <v>20</v>
      </c>
      <c r="C241">
        <v>16</v>
      </c>
      <c r="D241" s="55">
        <v>2898087</v>
      </c>
      <c r="E241">
        <v>10</v>
      </c>
      <c r="F241">
        <v>375000</v>
      </c>
      <c r="G241">
        <v>3000</v>
      </c>
      <c r="H241">
        <v>174965</v>
      </c>
      <c r="I241">
        <v>4</v>
      </c>
      <c r="J241">
        <v>268675</v>
      </c>
      <c r="K241">
        <v>263020</v>
      </c>
      <c r="L241">
        <v>3814</v>
      </c>
      <c r="M241">
        <v>415744</v>
      </c>
      <c r="N241">
        <v>7169</v>
      </c>
    </row>
    <row r="242" spans="1:14" x14ac:dyDescent="0.2">
      <c r="A242" t="s">
        <v>136</v>
      </c>
      <c r="B242">
        <v>20</v>
      </c>
      <c r="C242">
        <v>2</v>
      </c>
      <c r="D242" s="55">
        <v>340427</v>
      </c>
      <c r="E242">
        <v>10</v>
      </c>
      <c r="F242">
        <v>375000</v>
      </c>
      <c r="G242">
        <v>3000</v>
      </c>
      <c r="H242">
        <v>168191</v>
      </c>
      <c r="I242">
        <v>4</v>
      </c>
      <c r="J242">
        <v>362630</v>
      </c>
      <c r="K242">
        <v>361865</v>
      </c>
      <c r="L242">
        <v>4089</v>
      </c>
      <c r="M242">
        <v>49015</v>
      </c>
      <c r="N242">
        <v>7579</v>
      </c>
    </row>
    <row r="243" spans="1:14" x14ac:dyDescent="0.2">
      <c r="A243" t="s">
        <v>136</v>
      </c>
      <c r="B243">
        <v>20</v>
      </c>
      <c r="C243">
        <v>4</v>
      </c>
      <c r="D243" s="55">
        <v>669220</v>
      </c>
      <c r="E243">
        <v>10</v>
      </c>
      <c r="F243">
        <v>375000</v>
      </c>
      <c r="G243">
        <v>3000</v>
      </c>
      <c r="H243">
        <v>166218</v>
      </c>
      <c r="I243">
        <v>4</v>
      </c>
      <c r="J243">
        <v>350875</v>
      </c>
      <c r="K243">
        <v>349180</v>
      </c>
      <c r="L243">
        <v>4100</v>
      </c>
      <c r="M243">
        <v>96066</v>
      </c>
      <c r="N243">
        <v>7616</v>
      </c>
    </row>
    <row r="244" spans="1:14" x14ac:dyDescent="0.2">
      <c r="A244" t="s">
        <v>136</v>
      </c>
      <c r="B244">
        <v>20</v>
      </c>
      <c r="C244">
        <v>8</v>
      </c>
      <c r="D244" s="55">
        <v>1349507</v>
      </c>
      <c r="E244">
        <v>10</v>
      </c>
      <c r="F244">
        <v>375000</v>
      </c>
      <c r="G244">
        <v>3000</v>
      </c>
      <c r="H244">
        <v>170802</v>
      </c>
      <c r="I244">
        <v>4</v>
      </c>
      <c r="J244">
        <v>326220</v>
      </c>
      <c r="K244">
        <v>323310</v>
      </c>
      <c r="L244">
        <v>4085</v>
      </c>
      <c r="M244">
        <v>193181</v>
      </c>
      <c r="N244">
        <v>7579</v>
      </c>
    </row>
    <row r="245" spans="1:14" x14ac:dyDescent="0.2">
      <c r="A245" t="s">
        <v>136</v>
      </c>
      <c r="B245">
        <v>20</v>
      </c>
      <c r="C245">
        <v>16</v>
      </c>
      <c r="D245" s="55">
        <v>2698620</v>
      </c>
      <c r="E245">
        <v>10</v>
      </c>
      <c r="F245">
        <v>375000</v>
      </c>
      <c r="G245">
        <v>3000</v>
      </c>
      <c r="H245">
        <v>172226</v>
      </c>
      <c r="I245">
        <v>4</v>
      </c>
      <c r="J245">
        <v>276980</v>
      </c>
      <c r="K245">
        <v>271610</v>
      </c>
      <c r="L245">
        <v>4085</v>
      </c>
      <c r="M245">
        <v>386036</v>
      </c>
      <c r="N245">
        <v>7579</v>
      </c>
    </row>
    <row r="246" spans="1:14" x14ac:dyDescent="0.2">
      <c r="A246" t="s">
        <v>136</v>
      </c>
      <c r="B246">
        <v>20</v>
      </c>
      <c r="C246">
        <v>2</v>
      </c>
      <c r="D246" s="55">
        <v>351533</v>
      </c>
      <c r="E246">
        <v>10</v>
      </c>
      <c r="F246">
        <v>375000</v>
      </c>
      <c r="G246">
        <v>3000</v>
      </c>
      <c r="H246">
        <v>684738</v>
      </c>
      <c r="I246">
        <v>4</v>
      </c>
      <c r="J246">
        <v>362890</v>
      </c>
      <c r="K246">
        <v>354545</v>
      </c>
      <c r="L246">
        <v>4603</v>
      </c>
      <c r="M246">
        <v>50496</v>
      </c>
      <c r="N246">
        <v>7777</v>
      </c>
    </row>
    <row r="247" spans="1:14" x14ac:dyDescent="0.2">
      <c r="A247" t="s">
        <v>136</v>
      </c>
      <c r="B247">
        <v>20</v>
      </c>
      <c r="C247">
        <v>4</v>
      </c>
      <c r="D247" s="55">
        <v>657447</v>
      </c>
      <c r="E247">
        <v>10</v>
      </c>
      <c r="F247">
        <v>375000</v>
      </c>
      <c r="G247">
        <v>3000</v>
      </c>
      <c r="H247">
        <v>634934</v>
      </c>
      <c r="I247">
        <v>4</v>
      </c>
      <c r="J247">
        <v>351930</v>
      </c>
      <c r="K247">
        <v>336250</v>
      </c>
      <c r="L247">
        <v>4856</v>
      </c>
      <c r="M247">
        <v>93936</v>
      </c>
      <c r="N247">
        <v>8193</v>
      </c>
    </row>
    <row r="248" spans="1:14" x14ac:dyDescent="0.2">
      <c r="A248" t="s">
        <v>136</v>
      </c>
      <c r="B248">
        <v>20</v>
      </c>
      <c r="C248">
        <v>8</v>
      </c>
      <c r="D248" s="55">
        <v>1335613</v>
      </c>
      <c r="E248">
        <v>10</v>
      </c>
      <c r="F248">
        <v>375000</v>
      </c>
      <c r="G248">
        <v>3000</v>
      </c>
      <c r="H248">
        <v>687625</v>
      </c>
      <c r="I248">
        <v>4</v>
      </c>
      <c r="J248">
        <v>326715</v>
      </c>
      <c r="K248">
        <v>323375</v>
      </c>
      <c r="L248">
        <v>4751</v>
      </c>
      <c r="M248">
        <v>191060</v>
      </c>
      <c r="N248">
        <v>7754</v>
      </c>
    </row>
    <row r="249" spans="1:14" x14ac:dyDescent="0.2">
      <c r="A249" t="s">
        <v>136</v>
      </c>
      <c r="B249">
        <v>20</v>
      </c>
      <c r="C249">
        <v>16</v>
      </c>
      <c r="D249" s="55">
        <v>2620107</v>
      </c>
      <c r="E249">
        <v>10</v>
      </c>
      <c r="F249">
        <v>375000</v>
      </c>
      <c r="G249">
        <v>3000</v>
      </c>
      <c r="H249">
        <v>686679</v>
      </c>
      <c r="I249">
        <v>4</v>
      </c>
      <c r="J249">
        <v>279805</v>
      </c>
      <c r="K249">
        <v>274270</v>
      </c>
      <c r="L249">
        <v>4759</v>
      </c>
      <c r="M249">
        <v>374738</v>
      </c>
      <c r="N249">
        <v>7901</v>
      </c>
    </row>
    <row r="250" spans="1:14" x14ac:dyDescent="0.2">
      <c r="A250" t="s">
        <v>136</v>
      </c>
      <c r="B250">
        <v>20</v>
      </c>
      <c r="C250">
        <v>2</v>
      </c>
      <c r="D250" s="55">
        <v>342127</v>
      </c>
      <c r="E250">
        <v>10</v>
      </c>
      <c r="F250">
        <v>375000</v>
      </c>
      <c r="G250">
        <v>3000</v>
      </c>
      <c r="H250">
        <v>63940</v>
      </c>
      <c r="I250">
        <v>4</v>
      </c>
      <c r="J250">
        <v>362695</v>
      </c>
      <c r="K250">
        <v>361470</v>
      </c>
      <c r="L250">
        <v>3924</v>
      </c>
      <c r="M250">
        <v>49134</v>
      </c>
      <c r="N250">
        <v>7884</v>
      </c>
    </row>
    <row r="251" spans="1:14" x14ac:dyDescent="0.2">
      <c r="A251" t="s">
        <v>136</v>
      </c>
      <c r="B251">
        <v>20</v>
      </c>
      <c r="C251">
        <v>4</v>
      </c>
      <c r="D251" s="55">
        <v>689620</v>
      </c>
      <c r="E251">
        <v>10</v>
      </c>
      <c r="F251">
        <v>375000</v>
      </c>
      <c r="G251">
        <v>3000</v>
      </c>
      <c r="H251">
        <v>64667</v>
      </c>
      <c r="I251">
        <v>4</v>
      </c>
      <c r="J251">
        <v>350185</v>
      </c>
      <c r="K251">
        <v>348430</v>
      </c>
      <c r="L251">
        <v>4100</v>
      </c>
      <c r="M251">
        <v>98987</v>
      </c>
      <c r="N251">
        <v>7834</v>
      </c>
    </row>
    <row r="252" spans="1:14" x14ac:dyDescent="0.2">
      <c r="A252" t="s">
        <v>136</v>
      </c>
      <c r="B252">
        <v>20</v>
      </c>
      <c r="C252">
        <v>8</v>
      </c>
      <c r="D252" s="55">
        <v>1379700</v>
      </c>
      <c r="E252">
        <v>10</v>
      </c>
      <c r="F252">
        <v>375000</v>
      </c>
      <c r="G252">
        <v>3000</v>
      </c>
      <c r="H252">
        <v>63987</v>
      </c>
      <c r="I252">
        <v>4</v>
      </c>
      <c r="J252">
        <v>324790</v>
      </c>
      <c r="K252">
        <v>322065</v>
      </c>
      <c r="L252">
        <v>3760</v>
      </c>
      <c r="M252">
        <v>197796</v>
      </c>
      <c r="N252">
        <v>8021</v>
      </c>
    </row>
    <row r="253" spans="1:14" x14ac:dyDescent="0.2">
      <c r="A253" t="s">
        <v>136</v>
      </c>
      <c r="B253">
        <v>20</v>
      </c>
      <c r="C253">
        <v>16</v>
      </c>
      <c r="D253" s="55">
        <v>2808133</v>
      </c>
      <c r="E253">
        <v>10</v>
      </c>
      <c r="F253">
        <v>375000</v>
      </c>
      <c r="G253">
        <v>3000</v>
      </c>
      <c r="H253">
        <v>65798</v>
      </c>
      <c r="I253">
        <v>4</v>
      </c>
      <c r="J253">
        <v>272235</v>
      </c>
      <c r="K253">
        <v>266510</v>
      </c>
      <c r="L253">
        <v>3761</v>
      </c>
      <c r="M253">
        <v>402614</v>
      </c>
      <c r="N253">
        <v>7582</v>
      </c>
    </row>
    <row r="254" spans="1:14" x14ac:dyDescent="0.2">
      <c r="A254" t="s">
        <v>136</v>
      </c>
      <c r="B254">
        <v>20</v>
      </c>
      <c r="C254">
        <v>2</v>
      </c>
      <c r="D254" s="55">
        <v>336333</v>
      </c>
      <c r="E254">
        <v>10</v>
      </c>
      <c r="F254">
        <v>375000</v>
      </c>
      <c r="G254">
        <v>3000</v>
      </c>
      <c r="H254">
        <v>144673</v>
      </c>
      <c r="I254">
        <v>4</v>
      </c>
      <c r="J254">
        <v>362925</v>
      </c>
      <c r="K254">
        <v>362010</v>
      </c>
      <c r="L254">
        <v>4214</v>
      </c>
      <c r="M254">
        <v>48197</v>
      </c>
      <c r="N254">
        <v>7932</v>
      </c>
    </row>
    <row r="255" spans="1:14" x14ac:dyDescent="0.2">
      <c r="A255" t="s">
        <v>136</v>
      </c>
      <c r="B255">
        <v>20</v>
      </c>
      <c r="C255">
        <v>4</v>
      </c>
      <c r="D255" s="55">
        <v>620000</v>
      </c>
      <c r="E255">
        <v>10</v>
      </c>
      <c r="F255">
        <v>375000</v>
      </c>
      <c r="G255">
        <v>3000</v>
      </c>
      <c r="H255">
        <v>141512</v>
      </c>
      <c r="I255">
        <v>4</v>
      </c>
      <c r="J255">
        <v>352600</v>
      </c>
      <c r="K255">
        <v>350855</v>
      </c>
      <c r="L255">
        <v>5274</v>
      </c>
      <c r="M255">
        <v>88795</v>
      </c>
      <c r="N255">
        <v>8773</v>
      </c>
    </row>
    <row r="256" spans="1:14" x14ac:dyDescent="0.2">
      <c r="A256" t="s">
        <v>136</v>
      </c>
      <c r="B256">
        <v>20</v>
      </c>
      <c r="C256">
        <v>8</v>
      </c>
      <c r="D256" s="55">
        <v>1340340</v>
      </c>
      <c r="E256">
        <v>10</v>
      </c>
      <c r="F256">
        <v>375000</v>
      </c>
      <c r="G256">
        <v>3000</v>
      </c>
      <c r="H256">
        <v>160668</v>
      </c>
      <c r="I256">
        <v>4</v>
      </c>
      <c r="J256">
        <v>326745</v>
      </c>
      <c r="K256">
        <v>323220</v>
      </c>
      <c r="L256">
        <v>4203</v>
      </c>
      <c r="M256">
        <v>192090</v>
      </c>
      <c r="N256">
        <v>7932</v>
      </c>
    </row>
    <row r="257" spans="1:14" x14ac:dyDescent="0.2">
      <c r="A257" t="s">
        <v>136</v>
      </c>
      <c r="B257">
        <v>20</v>
      </c>
      <c r="C257">
        <v>16</v>
      </c>
      <c r="D257" s="55">
        <v>2495873</v>
      </c>
      <c r="E257">
        <v>10</v>
      </c>
      <c r="F257">
        <v>375000</v>
      </c>
      <c r="G257">
        <v>3000</v>
      </c>
      <c r="H257">
        <v>133252</v>
      </c>
      <c r="I257">
        <v>4</v>
      </c>
      <c r="J257">
        <v>284120</v>
      </c>
      <c r="K257">
        <v>278620</v>
      </c>
      <c r="L257">
        <v>5234</v>
      </c>
      <c r="M257">
        <v>356434</v>
      </c>
      <c r="N257">
        <v>8830</v>
      </c>
    </row>
    <row r="258" spans="1:14" x14ac:dyDescent="0.2">
      <c r="A258" t="s">
        <v>136</v>
      </c>
      <c r="B258">
        <v>20</v>
      </c>
      <c r="C258">
        <v>2</v>
      </c>
      <c r="D258" s="55">
        <v>319473</v>
      </c>
      <c r="E258">
        <v>10</v>
      </c>
      <c r="F258">
        <v>375000</v>
      </c>
      <c r="G258">
        <v>3000</v>
      </c>
      <c r="H258">
        <v>112978</v>
      </c>
      <c r="I258">
        <v>4</v>
      </c>
      <c r="J258">
        <v>363505</v>
      </c>
      <c r="K258">
        <v>362590</v>
      </c>
      <c r="L258">
        <v>4705</v>
      </c>
      <c r="M258">
        <v>45889</v>
      </c>
      <c r="N258">
        <v>8501</v>
      </c>
    </row>
    <row r="259" spans="1:14" x14ac:dyDescent="0.2">
      <c r="A259" t="s">
        <v>136</v>
      </c>
      <c r="B259">
        <v>20</v>
      </c>
      <c r="C259">
        <v>4</v>
      </c>
      <c r="D259" s="55">
        <v>635167</v>
      </c>
      <c r="E259">
        <v>10</v>
      </c>
      <c r="F259">
        <v>375000</v>
      </c>
      <c r="G259">
        <v>3000</v>
      </c>
      <c r="H259">
        <v>116938</v>
      </c>
      <c r="I259">
        <v>4</v>
      </c>
      <c r="J259">
        <v>351865</v>
      </c>
      <c r="K259">
        <v>350550</v>
      </c>
      <c r="L259">
        <v>4704</v>
      </c>
      <c r="M259">
        <v>90905</v>
      </c>
      <c r="N259">
        <v>8501</v>
      </c>
    </row>
    <row r="260" spans="1:14" x14ac:dyDescent="0.2">
      <c r="A260" t="s">
        <v>136</v>
      </c>
      <c r="B260">
        <v>20</v>
      </c>
      <c r="C260">
        <v>8</v>
      </c>
      <c r="D260" s="55">
        <v>1267233</v>
      </c>
      <c r="E260">
        <v>10</v>
      </c>
      <c r="F260">
        <v>375000</v>
      </c>
      <c r="G260">
        <v>3000</v>
      </c>
      <c r="H260">
        <v>108178</v>
      </c>
      <c r="I260">
        <v>4</v>
      </c>
      <c r="J260">
        <v>328695</v>
      </c>
      <c r="K260">
        <v>326185</v>
      </c>
      <c r="L260">
        <v>4705</v>
      </c>
      <c r="M260">
        <v>181510</v>
      </c>
      <c r="N260">
        <v>8501</v>
      </c>
    </row>
    <row r="261" spans="1:14" x14ac:dyDescent="0.2">
      <c r="A261" t="s">
        <v>136</v>
      </c>
      <c r="B261">
        <v>20</v>
      </c>
      <c r="C261">
        <v>16</v>
      </c>
      <c r="D261" s="55">
        <v>2332920</v>
      </c>
      <c r="E261">
        <v>10</v>
      </c>
      <c r="F261">
        <v>375000</v>
      </c>
      <c r="G261">
        <v>3000</v>
      </c>
      <c r="H261">
        <v>108037</v>
      </c>
      <c r="I261">
        <v>4</v>
      </c>
      <c r="J261">
        <v>290155</v>
      </c>
      <c r="K261">
        <v>285315</v>
      </c>
      <c r="L261">
        <v>5487</v>
      </c>
      <c r="M261">
        <v>332724</v>
      </c>
      <c r="N261">
        <v>8251</v>
      </c>
    </row>
    <row r="262" spans="1:14" x14ac:dyDescent="0.2">
      <c r="A262" t="s">
        <v>136</v>
      </c>
      <c r="B262">
        <v>20</v>
      </c>
      <c r="C262">
        <v>2</v>
      </c>
      <c r="D262" s="55">
        <v>333453</v>
      </c>
      <c r="E262">
        <v>10</v>
      </c>
      <c r="F262">
        <v>375000</v>
      </c>
      <c r="G262">
        <v>3000</v>
      </c>
      <c r="H262">
        <v>67417</v>
      </c>
      <c r="I262">
        <v>4</v>
      </c>
      <c r="J262">
        <v>363075</v>
      </c>
      <c r="K262">
        <v>361965</v>
      </c>
      <c r="L262">
        <v>4353</v>
      </c>
      <c r="M262">
        <v>47565</v>
      </c>
      <c r="N262">
        <v>7904</v>
      </c>
    </row>
    <row r="263" spans="1:14" x14ac:dyDescent="0.2">
      <c r="A263" t="s">
        <v>136</v>
      </c>
      <c r="B263">
        <v>20</v>
      </c>
      <c r="C263">
        <v>4</v>
      </c>
      <c r="D263" s="55">
        <v>651213</v>
      </c>
      <c r="E263">
        <v>10</v>
      </c>
      <c r="F263">
        <v>375000</v>
      </c>
      <c r="G263">
        <v>3000</v>
      </c>
      <c r="H263">
        <v>67137</v>
      </c>
      <c r="I263">
        <v>4</v>
      </c>
      <c r="J263">
        <v>351385</v>
      </c>
      <c r="K263">
        <v>349540</v>
      </c>
      <c r="L263">
        <v>4459</v>
      </c>
      <c r="M263">
        <v>93386</v>
      </c>
      <c r="N263">
        <v>8094</v>
      </c>
    </row>
    <row r="264" spans="1:14" x14ac:dyDescent="0.2">
      <c r="A264" t="s">
        <v>136</v>
      </c>
      <c r="B264">
        <v>20</v>
      </c>
      <c r="C264">
        <v>8</v>
      </c>
      <c r="D264" s="55">
        <v>1341013</v>
      </c>
      <c r="E264">
        <v>10</v>
      </c>
      <c r="F264">
        <v>375000</v>
      </c>
      <c r="G264">
        <v>3000</v>
      </c>
      <c r="H264">
        <v>67623</v>
      </c>
      <c r="I264">
        <v>4</v>
      </c>
      <c r="J264">
        <v>325930</v>
      </c>
      <c r="K264">
        <v>322920</v>
      </c>
      <c r="L264">
        <v>4273</v>
      </c>
      <c r="M264">
        <v>192098</v>
      </c>
      <c r="N264">
        <v>7860</v>
      </c>
    </row>
    <row r="265" spans="1:14" x14ac:dyDescent="0.2">
      <c r="A265" t="s">
        <v>136</v>
      </c>
      <c r="B265">
        <v>20</v>
      </c>
      <c r="C265">
        <v>16</v>
      </c>
      <c r="D265" s="55">
        <v>2328747</v>
      </c>
      <c r="E265">
        <v>10</v>
      </c>
      <c r="F265">
        <v>375000</v>
      </c>
      <c r="G265">
        <v>3000</v>
      </c>
      <c r="H265">
        <v>70599</v>
      </c>
      <c r="I265">
        <v>4</v>
      </c>
      <c r="J265">
        <v>289510</v>
      </c>
      <c r="K265">
        <v>283940</v>
      </c>
      <c r="L265">
        <v>6349</v>
      </c>
      <c r="M265">
        <v>331692</v>
      </c>
      <c r="N265">
        <v>7005</v>
      </c>
    </row>
    <row r="266" spans="1:14" x14ac:dyDescent="0.2">
      <c r="A266" t="s">
        <v>136</v>
      </c>
      <c r="B266">
        <v>20</v>
      </c>
      <c r="C266">
        <v>2</v>
      </c>
      <c r="D266" s="55">
        <v>245500</v>
      </c>
      <c r="E266">
        <v>10</v>
      </c>
      <c r="F266">
        <v>375000</v>
      </c>
      <c r="G266">
        <v>3000</v>
      </c>
      <c r="H266">
        <v>10933</v>
      </c>
      <c r="I266">
        <v>4</v>
      </c>
      <c r="J266">
        <v>366720</v>
      </c>
      <c r="K266">
        <v>360765</v>
      </c>
      <c r="L266">
        <v>7551</v>
      </c>
      <c r="M266">
        <v>34865</v>
      </c>
      <c r="N266">
        <v>9498</v>
      </c>
    </row>
    <row r="267" spans="1:14" x14ac:dyDescent="0.2">
      <c r="A267" t="s">
        <v>136</v>
      </c>
      <c r="B267">
        <v>20</v>
      </c>
      <c r="C267">
        <v>4</v>
      </c>
      <c r="D267" s="55">
        <v>660833</v>
      </c>
      <c r="E267">
        <v>10</v>
      </c>
      <c r="F267">
        <v>375000</v>
      </c>
      <c r="G267">
        <v>3000</v>
      </c>
      <c r="H267">
        <v>10985</v>
      </c>
      <c r="I267">
        <v>4</v>
      </c>
      <c r="J267">
        <v>350695</v>
      </c>
      <c r="K267">
        <v>349480</v>
      </c>
      <c r="L267">
        <v>4644</v>
      </c>
      <c r="M267">
        <v>94200</v>
      </c>
      <c r="N267">
        <v>7945</v>
      </c>
    </row>
    <row r="268" spans="1:14" x14ac:dyDescent="0.2">
      <c r="A268" t="s">
        <v>136</v>
      </c>
      <c r="B268">
        <v>20</v>
      </c>
      <c r="C268">
        <v>8</v>
      </c>
      <c r="D268" s="55">
        <v>1315920</v>
      </c>
      <c r="E268">
        <v>10</v>
      </c>
      <c r="F268">
        <v>375000</v>
      </c>
      <c r="G268">
        <v>3000</v>
      </c>
      <c r="H268">
        <v>11925</v>
      </c>
      <c r="I268">
        <v>4</v>
      </c>
      <c r="J268">
        <v>328925</v>
      </c>
      <c r="K268">
        <v>305960</v>
      </c>
      <c r="L268">
        <v>4821</v>
      </c>
      <c r="M268">
        <v>188259</v>
      </c>
      <c r="N268">
        <v>8208</v>
      </c>
    </row>
    <row r="269" spans="1:14" x14ac:dyDescent="0.2">
      <c r="A269" t="s">
        <v>136</v>
      </c>
      <c r="B269">
        <v>20</v>
      </c>
      <c r="C269">
        <v>16</v>
      </c>
      <c r="D269" s="55">
        <v>2720040</v>
      </c>
      <c r="E269">
        <v>10</v>
      </c>
      <c r="F269">
        <v>375000</v>
      </c>
      <c r="G269">
        <v>3000</v>
      </c>
      <c r="H269">
        <v>15502</v>
      </c>
      <c r="I269">
        <v>4</v>
      </c>
      <c r="J269">
        <v>274610</v>
      </c>
      <c r="K269">
        <v>270680</v>
      </c>
      <c r="L269">
        <v>4487</v>
      </c>
      <c r="M269">
        <v>389151</v>
      </c>
      <c r="N269">
        <v>7717</v>
      </c>
    </row>
    <row r="270" spans="1:14" x14ac:dyDescent="0.2">
      <c r="A270" t="s">
        <v>136</v>
      </c>
      <c r="B270">
        <v>20</v>
      </c>
      <c r="C270">
        <v>2</v>
      </c>
      <c r="D270" s="55">
        <v>317033</v>
      </c>
      <c r="E270">
        <v>10</v>
      </c>
      <c r="F270">
        <v>375000</v>
      </c>
      <c r="G270">
        <v>3000</v>
      </c>
      <c r="H270">
        <v>8426</v>
      </c>
      <c r="I270">
        <v>4</v>
      </c>
      <c r="J270">
        <v>363425</v>
      </c>
      <c r="K270">
        <v>362645</v>
      </c>
      <c r="L270">
        <v>5050</v>
      </c>
      <c r="M270">
        <v>45237</v>
      </c>
      <c r="N270">
        <v>8654</v>
      </c>
    </row>
    <row r="271" spans="1:14" x14ac:dyDescent="0.2">
      <c r="A271" t="s">
        <v>136</v>
      </c>
      <c r="B271">
        <v>20</v>
      </c>
      <c r="C271">
        <v>4</v>
      </c>
      <c r="D271" s="55">
        <v>525387</v>
      </c>
      <c r="E271">
        <v>10</v>
      </c>
      <c r="F271">
        <v>375000</v>
      </c>
      <c r="G271">
        <v>3000</v>
      </c>
      <c r="H271">
        <v>8685</v>
      </c>
      <c r="I271">
        <v>4</v>
      </c>
      <c r="J271">
        <v>355980</v>
      </c>
      <c r="K271">
        <v>354380</v>
      </c>
      <c r="L271">
        <v>6636</v>
      </c>
      <c r="M271">
        <v>74587</v>
      </c>
      <c r="N271">
        <v>9009</v>
      </c>
    </row>
    <row r="272" spans="1:14" x14ac:dyDescent="0.2">
      <c r="A272" t="s">
        <v>136</v>
      </c>
      <c r="B272">
        <v>20</v>
      </c>
      <c r="C272">
        <v>8</v>
      </c>
      <c r="D272" s="55">
        <v>967613</v>
      </c>
      <c r="E272">
        <v>10</v>
      </c>
      <c r="F272">
        <v>375000</v>
      </c>
      <c r="G272">
        <v>3000</v>
      </c>
      <c r="H272">
        <v>10193</v>
      </c>
      <c r="I272">
        <v>4</v>
      </c>
      <c r="J272">
        <v>339935</v>
      </c>
      <c r="K272">
        <v>337330</v>
      </c>
      <c r="L272">
        <v>6790</v>
      </c>
      <c r="M272">
        <v>137688</v>
      </c>
      <c r="N272">
        <v>9885</v>
      </c>
    </row>
    <row r="273" spans="1:14" x14ac:dyDescent="0.2">
      <c r="A273" t="s">
        <v>136</v>
      </c>
      <c r="B273">
        <v>20</v>
      </c>
      <c r="C273">
        <v>16</v>
      </c>
      <c r="D273" s="55">
        <v>2338933</v>
      </c>
      <c r="E273">
        <v>10</v>
      </c>
      <c r="F273">
        <v>375000</v>
      </c>
      <c r="G273">
        <v>3000</v>
      </c>
      <c r="H273">
        <v>12740</v>
      </c>
      <c r="I273">
        <v>4</v>
      </c>
      <c r="J273">
        <v>289805</v>
      </c>
      <c r="K273">
        <v>283775</v>
      </c>
      <c r="L273">
        <v>5141</v>
      </c>
      <c r="M273">
        <v>334477</v>
      </c>
      <c r="N273">
        <v>8989</v>
      </c>
    </row>
    <row r="274" spans="1:14" x14ac:dyDescent="0.2">
      <c r="A274" t="s">
        <v>136</v>
      </c>
      <c r="B274">
        <v>20</v>
      </c>
      <c r="C274">
        <v>2</v>
      </c>
      <c r="D274" s="55">
        <v>342447</v>
      </c>
      <c r="E274">
        <v>10</v>
      </c>
      <c r="F274">
        <v>375000</v>
      </c>
      <c r="G274">
        <v>3000</v>
      </c>
      <c r="H274">
        <v>39963</v>
      </c>
      <c r="I274">
        <v>4</v>
      </c>
      <c r="J274">
        <v>362640</v>
      </c>
      <c r="K274">
        <v>361545</v>
      </c>
      <c r="L274">
        <v>4639</v>
      </c>
      <c r="M274">
        <v>48817</v>
      </c>
      <c r="N274">
        <v>8017</v>
      </c>
    </row>
    <row r="275" spans="1:14" x14ac:dyDescent="0.2">
      <c r="A275" t="s">
        <v>136</v>
      </c>
      <c r="B275">
        <v>20</v>
      </c>
      <c r="C275">
        <v>4</v>
      </c>
      <c r="D275" s="55">
        <v>679067</v>
      </c>
      <c r="E275">
        <v>10</v>
      </c>
      <c r="F275">
        <v>375000</v>
      </c>
      <c r="G275">
        <v>3000</v>
      </c>
      <c r="H275">
        <v>36718</v>
      </c>
      <c r="I275">
        <v>4</v>
      </c>
      <c r="J275">
        <v>350490</v>
      </c>
      <c r="K275">
        <v>348900</v>
      </c>
      <c r="L275">
        <v>4642</v>
      </c>
      <c r="M275">
        <v>97026</v>
      </c>
      <c r="N275">
        <v>8017</v>
      </c>
    </row>
    <row r="276" spans="1:14" x14ac:dyDescent="0.2">
      <c r="A276" t="s">
        <v>136</v>
      </c>
      <c r="B276">
        <v>20</v>
      </c>
      <c r="C276">
        <v>8</v>
      </c>
      <c r="D276" s="55">
        <v>1323940</v>
      </c>
      <c r="E276">
        <v>10</v>
      </c>
      <c r="F276">
        <v>375000</v>
      </c>
      <c r="G276">
        <v>3000</v>
      </c>
      <c r="H276">
        <v>41344</v>
      </c>
      <c r="I276">
        <v>4</v>
      </c>
      <c r="J276">
        <v>328845</v>
      </c>
      <c r="K276">
        <v>302960</v>
      </c>
      <c r="L276">
        <v>5254</v>
      </c>
      <c r="M276">
        <v>188670</v>
      </c>
      <c r="N276">
        <v>7653</v>
      </c>
    </row>
    <row r="277" spans="1:14" x14ac:dyDescent="0.2">
      <c r="A277" t="s">
        <v>136</v>
      </c>
      <c r="B277">
        <v>20</v>
      </c>
      <c r="C277">
        <v>16</v>
      </c>
      <c r="D277" s="55">
        <v>2491540</v>
      </c>
      <c r="E277">
        <v>10</v>
      </c>
      <c r="F277">
        <v>375000</v>
      </c>
      <c r="G277">
        <v>3000</v>
      </c>
      <c r="H277">
        <v>41517</v>
      </c>
      <c r="I277">
        <v>4</v>
      </c>
      <c r="J277">
        <v>284060</v>
      </c>
      <c r="K277">
        <v>278580</v>
      </c>
      <c r="L277">
        <v>5090</v>
      </c>
      <c r="M277">
        <v>355922</v>
      </c>
      <c r="N277">
        <v>8724</v>
      </c>
    </row>
    <row r="278" spans="1:14" x14ac:dyDescent="0.2">
      <c r="A278" t="s">
        <v>136</v>
      </c>
      <c r="B278">
        <v>20</v>
      </c>
      <c r="C278">
        <v>2</v>
      </c>
      <c r="D278" s="55">
        <v>323073</v>
      </c>
      <c r="E278">
        <v>10</v>
      </c>
      <c r="F278">
        <v>375000</v>
      </c>
      <c r="G278">
        <v>3000</v>
      </c>
      <c r="H278">
        <v>19793</v>
      </c>
      <c r="I278">
        <v>4</v>
      </c>
      <c r="J278">
        <v>363410</v>
      </c>
      <c r="K278">
        <v>362440</v>
      </c>
      <c r="L278">
        <v>4905</v>
      </c>
      <c r="M278">
        <v>46284</v>
      </c>
      <c r="N278">
        <v>7788</v>
      </c>
    </row>
    <row r="279" spans="1:14" x14ac:dyDescent="0.2">
      <c r="A279" t="s">
        <v>136</v>
      </c>
      <c r="B279">
        <v>20</v>
      </c>
      <c r="C279">
        <v>4</v>
      </c>
      <c r="D279" s="55">
        <v>667127</v>
      </c>
      <c r="E279">
        <v>10</v>
      </c>
      <c r="F279">
        <v>375000</v>
      </c>
      <c r="G279">
        <v>3000</v>
      </c>
      <c r="H279">
        <v>19431</v>
      </c>
      <c r="I279">
        <v>4</v>
      </c>
      <c r="J279">
        <v>350905</v>
      </c>
      <c r="K279">
        <v>349410</v>
      </c>
      <c r="L279">
        <v>4671</v>
      </c>
      <c r="M279">
        <v>95327</v>
      </c>
      <c r="N279">
        <v>7854</v>
      </c>
    </row>
    <row r="280" spans="1:14" x14ac:dyDescent="0.2">
      <c r="A280" t="s">
        <v>136</v>
      </c>
      <c r="B280">
        <v>20</v>
      </c>
      <c r="C280">
        <v>8</v>
      </c>
      <c r="D280" s="55">
        <v>1321867</v>
      </c>
      <c r="E280">
        <v>10</v>
      </c>
      <c r="F280">
        <v>375000</v>
      </c>
      <c r="G280">
        <v>3000</v>
      </c>
      <c r="H280">
        <v>21208</v>
      </c>
      <c r="I280">
        <v>4</v>
      </c>
      <c r="J280">
        <v>327005</v>
      </c>
      <c r="K280">
        <v>324050</v>
      </c>
      <c r="L280">
        <v>4132</v>
      </c>
      <c r="M280">
        <v>189526</v>
      </c>
      <c r="N280">
        <v>8041</v>
      </c>
    </row>
    <row r="281" spans="1:14" x14ac:dyDescent="0.2">
      <c r="A281" t="s">
        <v>136</v>
      </c>
      <c r="B281">
        <v>20</v>
      </c>
      <c r="C281">
        <v>16</v>
      </c>
      <c r="D281" s="55">
        <v>2525953</v>
      </c>
      <c r="E281">
        <v>10</v>
      </c>
      <c r="F281">
        <v>375000</v>
      </c>
      <c r="G281">
        <v>3000</v>
      </c>
      <c r="H281">
        <v>22157</v>
      </c>
      <c r="I281">
        <v>4</v>
      </c>
      <c r="J281">
        <v>283255</v>
      </c>
      <c r="K281">
        <v>278090</v>
      </c>
      <c r="L281">
        <v>4828</v>
      </c>
      <c r="M281">
        <v>361545</v>
      </c>
      <c r="N281">
        <v>7988</v>
      </c>
    </row>
    <row r="282" spans="1:14" x14ac:dyDescent="0.2">
      <c r="A282" t="s">
        <v>136</v>
      </c>
      <c r="B282">
        <v>20</v>
      </c>
      <c r="C282">
        <v>2</v>
      </c>
      <c r="D282" s="55">
        <v>346773</v>
      </c>
      <c r="E282">
        <v>10</v>
      </c>
      <c r="F282">
        <v>375000</v>
      </c>
      <c r="G282">
        <v>3000</v>
      </c>
      <c r="H282">
        <v>457769</v>
      </c>
      <c r="I282">
        <v>4</v>
      </c>
      <c r="J282">
        <v>362420</v>
      </c>
      <c r="K282">
        <v>361445</v>
      </c>
      <c r="L282">
        <v>3879</v>
      </c>
      <c r="M282">
        <v>49762</v>
      </c>
      <c r="N282">
        <v>8050</v>
      </c>
    </row>
    <row r="283" spans="1:14" x14ac:dyDescent="0.2">
      <c r="A283" t="s">
        <v>136</v>
      </c>
      <c r="B283">
        <v>20</v>
      </c>
      <c r="C283">
        <v>4</v>
      </c>
      <c r="D283" s="55">
        <v>713147</v>
      </c>
      <c r="E283">
        <v>10</v>
      </c>
      <c r="F283">
        <v>375000</v>
      </c>
      <c r="G283">
        <v>3000</v>
      </c>
      <c r="H283">
        <v>448980</v>
      </c>
      <c r="I283">
        <v>4</v>
      </c>
      <c r="J283">
        <v>348995</v>
      </c>
      <c r="K283">
        <v>347330</v>
      </c>
      <c r="L283">
        <v>3450</v>
      </c>
      <c r="M283">
        <v>102311</v>
      </c>
      <c r="N283">
        <v>7746</v>
      </c>
    </row>
    <row r="284" spans="1:14" x14ac:dyDescent="0.2">
      <c r="A284" t="s">
        <v>136</v>
      </c>
      <c r="B284">
        <v>20</v>
      </c>
      <c r="C284">
        <v>8</v>
      </c>
      <c r="D284" s="55">
        <v>1205300</v>
      </c>
      <c r="E284">
        <v>10</v>
      </c>
      <c r="F284">
        <v>375000</v>
      </c>
      <c r="G284">
        <v>3000</v>
      </c>
      <c r="H284">
        <v>463412</v>
      </c>
      <c r="I284">
        <v>4</v>
      </c>
      <c r="J284">
        <v>331215</v>
      </c>
      <c r="K284">
        <v>328235</v>
      </c>
      <c r="L284">
        <v>5649</v>
      </c>
      <c r="M284">
        <v>171697</v>
      </c>
      <c r="N284">
        <v>9290</v>
      </c>
    </row>
    <row r="285" spans="1:14" x14ac:dyDescent="0.2">
      <c r="A285" t="s">
        <v>136</v>
      </c>
      <c r="B285">
        <v>20</v>
      </c>
      <c r="C285">
        <v>16</v>
      </c>
      <c r="D285" s="55">
        <v>2753893</v>
      </c>
      <c r="E285">
        <v>10</v>
      </c>
      <c r="F285">
        <v>375000</v>
      </c>
      <c r="G285">
        <v>3000</v>
      </c>
      <c r="H285">
        <v>468225</v>
      </c>
      <c r="I285">
        <v>4</v>
      </c>
      <c r="J285">
        <v>274530</v>
      </c>
      <c r="K285">
        <v>269185</v>
      </c>
      <c r="L285">
        <v>3887</v>
      </c>
      <c r="M285">
        <v>395133</v>
      </c>
      <c r="N285">
        <v>8050</v>
      </c>
    </row>
    <row r="286" spans="1:14" x14ac:dyDescent="0.2">
      <c r="A286" t="s">
        <v>136</v>
      </c>
      <c r="B286">
        <v>20</v>
      </c>
      <c r="C286">
        <v>2</v>
      </c>
      <c r="D286" s="55">
        <v>342760</v>
      </c>
      <c r="E286">
        <v>10</v>
      </c>
      <c r="F286">
        <v>375000</v>
      </c>
      <c r="G286">
        <v>3000</v>
      </c>
      <c r="H286">
        <v>27870</v>
      </c>
      <c r="I286">
        <v>4</v>
      </c>
      <c r="J286">
        <v>362600</v>
      </c>
      <c r="K286">
        <v>361480</v>
      </c>
      <c r="L286">
        <v>3591</v>
      </c>
      <c r="M286">
        <v>49224</v>
      </c>
      <c r="N286">
        <v>7930</v>
      </c>
    </row>
    <row r="287" spans="1:14" x14ac:dyDescent="0.2">
      <c r="A287" t="s">
        <v>136</v>
      </c>
      <c r="B287">
        <v>20</v>
      </c>
      <c r="C287">
        <v>4</v>
      </c>
      <c r="D287" s="55">
        <v>623107</v>
      </c>
      <c r="E287">
        <v>10</v>
      </c>
      <c r="F287">
        <v>375000</v>
      </c>
      <c r="G287">
        <v>3000</v>
      </c>
      <c r="H287">
        <v>28405</v>
      </c>
      <c r="I287">
        <v>4</v>
      </c>
      <c r="J287">
        <v>352460</v>
      </c>
      <c r="K287">
        <v>350815</v>
      </c>
      <c r="L287">
        <v>3454</v>
      </c>
      <c r="M287">
        <v>89472</v>
      </c>
      <c r="N287">
        <v>8715</v>
      </c>
    </row>
    <row r="288" spans="1:14" x14ac:dyDescent="0.2">
      <c r="A288" t="s">
        <v>136</v>
      </c>
      <c r="B288">
        <v>20</v>
      </c>
      <c r="C288">
        <v>8</v>
      </c>
      <c r="D288" s="55">
        <v>1306400</v>
      </c>
      <c r="E288">
        <v>10</v>
      </c>
      <c r="F288">
        <v>375000</v>
      </c>
      <c r="G288">
        <v>3000</v>
      </c>
      <c r="H288">
        <v>29084</v>
      </c>
      <c r="I288">
        <v>4</v>
      </c>
      <c r="J288">
        <v>327790</v>
      </c>
      <c r="K288">
        <v>324395</v>
      </c>
      <c r="L288">
        <v>3621</v>
      </c>
      <c r="M288">
        <v>187479</v>
      </c>
      <c r="N288">
        <v>8279</v>
      </c>
    </row>
    <row r="289" spans="1:14" x14ac:dyDescent="0.2">
      <c r="A289" t="s">
        <v>136</v>
      </c>
      <c r="B289">
        <v>20</v>
      </c>
      <c r="C289">
        <v>16</v>
      </c>
      <c r="D289" s="55">
        <v>2602887</v>
      </c>
      <c r="E289">
        <v>10</v>
      </c>
      <c r="F289">
        <v>375000</v>
      </c>
      <c r="G289">
        <v>3000</v>
      </c>
      <c r="H289">
        <v>32553</v>
      </c>
      <c r="I289">
        <v>4</v>
      </c>
      <c r="J289">
        <v>279660</v>
      </c>
      <c r="K289">
        <v>274495</v>
      </c>
      <c r="L289">
        <v>3618</v>
      </c>
      <c r="M289">
        <v>373703</v>
      </c>
      <c r="N289">
        <v>8279</v>
      </c>
    </row>
    <row r="290" spans="1:14" x14ac:dyDescent="0.2">
      <c r="A290" t="s">
        <v>136</v>
      </c>
      <c r="B290">
        <v>20</v>
      </c>
      <c r="C290">
        <v>2</v>
      </c>
      <c r="D290" s="55">
        <v>310060</v>
      </c>
      <c r="E290">
        <v>10</v>
      </c>
      <c r="F290">
        <v>375000</v>
      </c>
      <c r="G290">
        <v>3000</v>
      </c>
      <c r="H290">
        <v>182159</v>
      </c>
      <c r="I290">
        <v>4</v>
      </c>
      <c r="J290">
        <v>363945</v>
      </c>
      <c r="K290">
        <v>362960</v>
      </c>
      <c r="L290">
        <v>5234</v>
      </c>
      <c r="M290">
        <v>44286</v>
      </c>
      <c r="N290">
        <v>7327</v>
      </c>
    </row>
    <row r="291" spans="1:14" x14ac:dyDescent="0.2">
      <c r="A291" t="s">
        <v>136</v>
      </c>
      <c r="B291">
        <v>20</v>
      </c>
      <c r="C291">
        <v>4</v>
      </c>
      <c r="D291" s="55">
        <v>614307</v>
      </c>
      <c r="E291">
        <v>10</v>
      </c>
      <c r="F291">
        <v>375000</v>
      </c>
      <c r="G291">
        <v>3000</v>
      </c>
      <c r="H291">
        <v>172164</v>
      </c>
      <c r="I291">
        <v>4</v>
      </c>
      <c r="J291">
        <v>352725</v>
      </c>
      <c r="K291">
        <v>351130</v>
      </c>
      <c r="L291">
        <v>5368</v>
      </c>
      <c r="M291">
        <v>87769</v>
      </c>
      <c r="N291">
        <v>7477</v>
      </c>
    </row>
    <row r="292" spans="1:14" x14ac:dyDescent="0.2">
      <c r="A292" t="s">
        <v>136</v>
      </c>
      <c r="B292">
        <v>20</v>
      </c>
      <c r="C292">
        <v>8</v>
      </c>
      <c r="D292" s="55">
        <v>1307480</v>
      </c>
      <c r="E292">
        <v>10</v>
      </c>
      <c r="F292">
        <v>375000</v>
      </c>
      <c r="G292">
        <v>3000</v>
      </c>
      <c r="H292">
        <v>192449</v>
      </c>
      <c r="I292">
        <v>4</v>
      </c>
      <c r="J292">
        <v>327245</v>
      </c>
      <c r="K292">
        <v>324620</v>
      </c>
      <c r="L292">
        <v>4581</v>
      </c>
      <c r="M292">
        <v>187074</v>
      </c>
      <c r="N292">
        <v>8452</v>
      </c>
    </row>
    <row r="293" spans="1:14" x14ac:dyDescent="0.2">
      <c r="A293" t="s">
        <v>136</v>
      </c>
      <c r="B293">
        <v>20</v>
      </c>
      <c r="C293">
        <v>16</v>
      </c>
      <c r="D293" s="55">
        <v>2472460</v>
      </c>
      <c r="E293">
        <v>10</v>
      </c>
      <c r="F293">
        <v>375000</v>
      </c>
      <c r="G293">
        <v>3000</v>
      </c>
      <c r="H293">
        <v>218965</v>
      </c>
      <c r="I293">
        <v>4</v>
      </c>
      <c r="J293">
        <v>285130</v>
      </c>
      <c r="K293">
        <v>278970</v>
      </c>
      <c r="L293">
        <v>5243</v>
      </c>
      <c r="M293">
        <v>354681</v>
      </c>
      <c r="N293">
        <v>7327</v>
      </c>
    </row>
    <row r="294" spans="1:14" x14ac:dyDescent="0.2">
      <c r="A294" t="s">
        <v>136</v>
      </c>
      <c r="B294">
        <v>20</v>
      </c>
      <c r="C294">
        <v>2</v>
      </c>
      <c r="D294" s="55">
        <v>357700</v>
      </c>
      <c r="E294">
        <v>10</v>
      </c>
      <c r="F294">
        <v>375000</v>
      </c>
      <c r="G294">
        <v>3000</v>
      </c>
      <c r="H294">
        <v>10681</v>
      </c>
      <c r="I294">
        <v>4</v>
      </c>
      <c r="J294">
        <v>361945</v>
      </c>
      <c r="K294">
        <v>361095</v>
      </c>
      <c r="L294">
        <v>3559</v>
      </c>
      <c r="M294">
        <v>51125</v>
      </c>
      <c r="N294">
        <v>7544</v>
      </c>
    </row>
    <row r="295" spans="1:14" x14ac:dyDescent="0.2">
      <c r="A295" t="s">
        <v>136</v>
      </c>
      <c r="B295">
        <v>20</v>
      </c>
      <c r="C295">
        <v>4</v>
      </c>
      <c r="D295" s="55">
        <v>685067</v>
      </c>
      <c r="E295">
        <v>10</v>
      </c>
      <c r="F295">
        <v>375000</v>
      </c>
      <c r="G295">
        <v>3000</v>
      </c>
      <c r="H295">
        <v>11104</v>
      </c>
      <c r="I295">
        <v>4</v>
      </c>
      <c r="J295">
        <v>349975</v>
      </c>
      <c r="K295">
        <v>348135</v>
      </c>
      <c r="L295">
        <v>3785</v>
      </c>
      <c r="M295">
        <v>98263</v>
      </c>
      <c r="N295">
        <v>7922</v>
      </c>
    </row>
    <row r="296" spans="1:14" x14ac:dyDescent="0.2">
      <c r="A296" t="s">
        <v>136</v>
      </c>
      <c r="B296">
        <v>20</v>
      </c>
      <c r="C296">
        <v>8</v>
      </c>
      <c r="D296" s="55">
        <v>1343667</v>
      </c>
      <c r="E296">
        <v>10</v>
      </c>
      <c r="F296">
        <v>375000</v>
      </c>
      <c r="G296">
        <v>3000</v>
      </c>
      <c r="H296">
        <v>11178</v>
      </c>
      <c r="I296">
        <v>4</v>
      </c>
      <c r="J296">
        <v>326025</v>
      </c>
      <c r="K296">
        <v>323070</v>
      </c>
      <c r="L296">
        <v>3834</v>
      </c>
      <c r="M296">
        <v>192664</v>
      </c>
      <c r="N296">
        <v>8058</v>
      </c>
    </row>
    <row r="297" spans="1:14" x14ac:dyDescent="0.2">
      <c r="A297" t="s">
        <v>136</v>
      </c>
      <c r="B297">
        <v>20</v>
      </c>
      <c r="C297">
        <v>16</v>
      </c>
      <c r="D297" s="55">
        <v>1822887</v>
      </c>
      <c r="E297">
        <v>10</v>
      </c>
      <c r="F297">
        <v>375000</v>
      </c>
      <c r="G297">
        <v>3000</v>
      </c>
      <c r="H297">
        <v>12832</v>
      </c>
      <c r="I297">
        <v>4</v>
      </c>
      <c r="J297">
        <v>309500</v>
      </c>
      <c r="K297">
        <v>284755</v>
      </c>
      <c r="L297">
        <v>7101</v>
      </c>
      <c r="M297">
        <v>257440</v>
      </c>
      <c r="N297">
        <v>10032</v>
      </c>
    </row>
    <row r="298" spans="1:14" x14ac:dyDescent="0.2">
      <c r="A298" t="s">
        <v>136</v>
      </c>
      <c r="B298">
        <v>20</v>
      </c>
      <c r="C298">
        <v>2</v>
      </c>
      <c r="D298" s="55">
        <v>315127</v>
      </c>
      <c r="E298">
        <v>10</v>
      </c>
      <c r="F298">
        <v>375000</v>
      </c>
      <c r="G298">
        <v>3000</v>
      </c>
      <c r="H298">
        <v>15690</v>
      </c>
      <c r="I298">
        <v>4</v>
      </c>
      <c r="J298">
        <v>363585</v>
      </c>
      <c r="K298">
        <v>362825</v>
      </c>
      <c r="L298">
        <v>4180</v>
      </c>
      <c r="M298">
        <v>44876</v>
      </c>
      <c r="N298">
        <v>8685</v>
      </c>
    </row>
    <row r="299" spans="1:14" x14ac:dyDescent="0.2">
      <c r="A299" t="s">
        <v>136</v>
      </c>
      <c r="B299">
        <v>20</v>
      </c>
      <c r="C299">
        <v>4</v>
      </c>
      <c r="D299" s="55">
        <v>629327</v>
      </c>
      <c r="E299">
        <v>10</v>
      </c>
      <c r="F299">
        <v>375000</v>
      </c>
      <c r="G299">
        <v>3000</v>
      </c>
      <c r="H299">
        <v>16083</v>
      </c>
      <c r="I299">
        <v>4</v>
      </c>
      <c r="J299">
        <v>352140</v>
      </c>
      <c r="K299">
        <v>350725</v>
      </c>
      <c r="L299">
        <v>4182</v>
      </c>
      <c r="M299">
        <v>89934</v>
      </c>
      <c r="N299">
        <v>8734</v>
      </c>
    </row>
    <row r="300" spans="1:14" x14ac:dyDescent="0.2">
      <c r="A300" t="s">
        <v>136</v>
      </c>
      <c r="B300">
        <v>20</v>
      </c>
      <c r="C300">
        <v>8</v>
      </c>
      <c r="D300" s="55">
        <v>1256567</v>
      </c>
      <c r="E300">
        <v>10</v>
      </c>
      <c r="F300">
        <v>375000</v>
      </c>
      <c r="G300">
        <v>3000</v>
      </c>
      <c r="H300">
        <v>16881</v>
      </c>
      <c r="I300">
        <v>4</v>
      </c>
      <c r="J300">
        <v>329625</v>
      </c>
      <c r="K300">
        <v>326325</v>
      </c>
      <c r="L300">
        <v>4181</v>
      </c>
      <c r="M300">
        <v>179990</v>
      </c>
      <c r="N300">
        <v>8685</v>
      </c>
    </row>
    <row r="301" spans="1:14" x14ac:dyDescent="0.2">
      <c r="A301" t="s">
        <v>136</v>
      </c>
      <c r="B301">
        <v>20</v>
      </c>
      <c r="C301">
        <v>16</v>
      </c>
      <c r="D301" s="55">
        <v>2236533</v>
      </c>
      <c r="E301">
        <v>10</v>
      </c>
      <c r="F301">
        <v>375000</v>
      </c>
      <c r="G301">
        <v>3000</v>
      </c>
      <c r="H301">
        <v>19048</v>
      </c>
      <c r="I301">
        <v>4</v>
      </c>
      <c r="J301">
        <v>293925</v>
      </c>
      <c r="K301">
        <v>289200</v>
      </c>
      <c r="L301">
        <v>5025</v>
      </c>
      <c r="M301">
        <v>319915</v>
      </c>
      <c r="N301">
        <v>9880</v>
      </c>
    </row>
    <row r="302" spans="1:14" x14ac:dyDescent="0.2">
      <c r="A302" t="s">
        <v>136</v>
      </c>
      <c r="B302">
        <v>20</v>
      </c>
      <c r="C302">
        <v>2</v>
      </c>
      <c r="D302" s="55">
        <v>327533</v>
      </c>
      <c r="E302">
        <v>10</v>
      </c>
      <c r="F302">
        <v>375000</v>
      </c>
      <c r="G302">
        <v>3000</v>
      </c>
      <c r="H302">
        <v>18489</v>
      </c>
      <c r="I302">
        <v>4</v>
      </c>
      <c r="J302">
        <v>363105</v>
      </c>
      <c r="K302">
        <v>362255</v>
      </c>
      <c r="L302">
        <v>4559</v>
      </c>
      <c r="M302">
        <v>46987</v>
      </c>
      <c r="N302">
        <v>8279</v>
      </c>
    </row>
    <row r="303" spans="1:14" x14ac:dyDescent="0.2">
      <c r="A303" t="s">
        <v>136</v>
      </c>
      <c r="B303">
        <v>20</v>
      </c>
      <c r="C303">
        <v>4</v>
      </c>
      <c r="D303" s="55">
        <v>651660</v>
      </c>
      <c r="E303">
        <v>10</v>
      </c>
      <c r="F303">
        <v>375000</v>
      </c>
      <c r="G303">
        <v>3000</v>
      </c>
      <c r="H303">
        <v>19108</v>
      </c>
      <c r="I303">
        <v>4</v>
      </c>
      <c r="J303">
        <v>351260</v>
      </c>
      <c r="K303">
        <v>349925</v>
      </c>
      <c r="L303">
        <v>4565</v>
      </c>
      <c r="M303">
        <v>93131</v>
      </c>
      <c r="N303">
        <v>8279</v>
      </c>
    </row>
    <row r="304" spans="1:14" x14ac:dyDescent="0.2">
      <c r="A304" t="s">
        <v>136</v>
      </c>
      <c r="B304">
        <v>20</v>
      </c>
      <c r="C304">
        <v>8</v>
      </c>
      <c r="D304" s="55">
        <v>1038993</v>
      </c>
      <c r="E304">
        <v>10</v>
      </c>
      <c r="F304">
        <v>375000</v>
      </c>
      <c r="G304">
        <v>3000</v>
      </c>
      <c r="H304">
        <v>19290</v>
      </c>
      <c r="I304">
        <v>4</v>
      </c>
      <c r="J304">
        <v>337385</v>
      </c>
      <c r="K304">
        <v>334930</v>
      </c>
      <c r="L304">
        <v>6805</v>
      </c>
      <c r="M304">
        <v>147992</v>
      </c>
      <c r="N304">
        <v>10752</v>
      </c>
    </row>
    <row r="305" spans="1:14" x14ac:dyDescent="0.2">
      <c r="A305" t="s">
        <v>136</v>
      </c>
      <c r="B305">
        <v>20</v>
      </c>
      <c r="C305">
        <v>16</v>
      </c>
      <c r="D305" s="55">
        <v>2458160</v>
      </c>
      <c r="E305">
        <v>10</v>
      </c>
      <c r="F305">
        <v>375000</v>
      </c>
      <c r="G305">
        <v>3000</v>
      </c>
      <c r="H305">
        <v>22404</v>
      </c>
      <c r="I305">
        <v>4</v>
      </c>
      <c r="J305">
        <v>287305</v>
      </c>
      <c r="K305">
        <v>280295</v>
      </c>
      <c r="L305">
        <v>5392</v>
      </c>
      <c r="M305">
        <v>350783</v>
      </c>
      <c r="N305">
        <v>8847</v>
      </c>
    </row>
    <row r="306" spans="1:14" x14ac:dyDescent="0.2">
      <c r="A306" t="s">
        <v>136</v>
      </c>
      <c r="B306">
        <v>20</v>
      </c>
      <c r="C306">
        <v>2</v>
      </c>
      <c r="D306" s="55">
        <v>328833</v>
      </c>
      <c r="E306">
        <v>10</v>
      </c>
      <c r="F306">
        <v>375000</v>
      </c>
      <c r="G306">
        <v>3000</v>
      </c>
      <c r="H306">
        <v>10976</v>
      </c>
      <c r="I306">
        <v>4</v>
      </c>
      <c r="J306">
        <v>363070</v>
      </c>
      <c r="K306">
        <v>362185</v>
      </c>
      <c r="L306">
        <v>4622</v>
      </c>
      <c r="M306">
        <v>47248</v>
      </c>
      <c r="N306">
        <v>8128</v>
      </c>
    </row>
    <row r="307" spans="1:14" x14ac:dyDescent="0.2">
      <c r="A307" t="s">
        <v>136</v>
      </c>
      <c r="B307">
        <v>20</v>
      </c>
      <c r="C307">
        <v>4</v>
      </c>
      <c r="D307" s="55">
        <v>602347</v>
      </c>
      <c r="E307">
        <v>10</v>
      </c>
      <c r="F307">
        <v>375000</v>
      </c>
      <c r="G307">
        <v>3000</v>
      </c>
      <c r="H307">
        <v>11517</v>
      </c>
      <c r="I307">
        <v>4</v>
      </c>
      <c r="J307">
        <v>353010</v>
      </c>
      <c r="K307">
        <v>351780</v>
      </c>
      <c r="L307">
        <v>4880</v>
      </c>
      <c r="M307">
        <v>85996</v>
      </c>
      <c r="N307">
        <v>8758</v>
      </c>
    </row>
    <row r="308" spans="1:14" x14ac:dyDescent="0.2">
      <c r="A308" t="s">
        <v>136</v>
      </c>
      <c r="B308">
        <v>20</v>
      </c>
      <c r="C308">
        <v>8</v>
      </c>
      <c r="D308" s="55">
        <v>1336500</v>
      </c>
      <c r="E308">
        <v>10</v>
      </c>
      <c r="F308">
        <v>375000</v>
      </c>
      <c r="G308">
        <v>3000</v>
      </c>
      <c r="H308">
        <v>12186</v>
      </c>
      <c r="I308">
        <v>4</v>
      </c>
      <c r="J308">
        <v>326500</v>
      </c>
      <c r="K308">
        <v>323490</v>
      </c>
      <c r="L308">
        <v>4493</v>
      </c>
      <c r="M308">
        <v>191470</v>
      </c>
      <c r="N308">
        <v>7964</v>
      </c>
    </row>
    <row r="309" spans="1:14" x14ac:dyDescent="0.2">
      <c r="A309" t="s">
        <v>136</v>
      </c>
      <c r="B309">
        <v>20</v>
      </c>
      <c r="C309">
        <v>16</v>
      </c>
      <c r="D309" s="55">
        <v>2248440</v>
      </c>
      <c r="E309">
        <v>10</v>
      </c>
      <c r="F309">
        <v>375000</v>
      </c>
      <c r="G309">
        <v>3000</v>
      </c>
      <c r="H309">
        <v>13563</v>
      </c>
      <c r="I309">
        <v>4</v>
      </c>
      <c r="J309">
        <v>293315</v>
      </c>
      <c r="K309">
        <v>288430</v>
      </c>
      <c r="L309">
        <v>5469</v>
      </c>
      <c r="M309">
        <v>320412</v>
      </c>
      <c r="N309">
        <v>9452</v>
      </c>
    </row>
    <row r="310" spans="1:14" x14ac:dyDescent="0.2">
      <c r="A310" t="s">
        <v>136</v>
      </c>
      <c r="B310">
        <v>20</v>
      </c>
      <c r="C310">
        <v>2</v>
      </c>
      <c r="D310" s="55">
        <v>307487</v>
      </c>
      <c r="E310">
        <v>10</v>
      </c>
      <c r="F310">
        <v>375000</v>
      </c>
      <c r="G310">
        <v>3000</v>
      </c>
      <c r="H310">
        <v>62731</v>
      </c>
      <c r="I310">
        <v>4</v>
      </c>
      <c r="J310">
        <v>364110</v>
      </c>
      <c r="K310">
        <v>363030</v>
      </c>
      <c r="L310">
        <v>5160</v>
      </c>
      <c r="M310">
        <v>43603</v>
      </c>
      <c r="N310">
        <v>7596</v>
      </c>
    </row>
    <row r="311" spans="1:14" x14ac:dyDescent="0.2">
      <c r="A311" t="s">
        <v>136</v>
      </c>
      <c r="B311">
        <v>20</v>
      </c>
      <c r="C311">
        <v>4</v>
      </c>
      <c r="D311" s="55">
        <v>695167</v>
      </c>
      <c r="E311">
        <v>10</v>
      </c>
      <c r="F311">
        <v>375000</v>
      </c>
      <c r="G311">
        <v>3000</v>
      </c>
      <c r="H311">
        <v>63941</v>
      </c>
      <c r="I311">
        <v>4</v>
      </c>
      <c r="J311">
        <v>349935</v>
      </c>
      <c r="K311">
        <v>348305</v>
      </c>
      <c r="L311">
        <v>4313</v>
      </c>
      <c r="M311">
        <v>99466</v>
      </c>
      <c r="N311">
        <v>7597</v>
      </c>
    </row>
    <row r="312" spans="1:14" x14ac:dyDescent="0.2">
      <c r="A312" t="s">
        <v>136</v>
      </c>
      <c r="B312">
        <v>20</v>
      </c>
      <c r="C312">
        <v>8</v>
      </c>
      <c r="D312" s="55">
        <v>1380620</v>
      </c>
      <c r="E312">
        <v>10</v>
      </c>
      <c r="F312">
        <v>375000</v>
      </c>
      <c r="G312">
        <v>3000</v>
      </c>
      <c r="H312">
        <v>61466</v>
      </c>
      <c r="I312">
        <v>4</v>
      </c>
      <c r="J312">
        <v>324650</v>
      </c>
      <c r="K312">
        <v>321820</v>
      </c>
      <c r="L312">
        <v>4343</v>
      </c>
      <c r="M312">
        <v>197786</v>
      </c>
      <c r="N312">
        <v>7625</v>
      </c>
    </row>
    <row r="313" spans="1:14" x14ac:dyDescent="0.2">
      <c r="A313" t="s">
        <v>136</v>
      </c>
      <c r="B313">
        <v>20</v>
      </c>
      <c r="C313">
        <v>16</v>
      </c>
      <c r="D313" s="55">
        <v>2594893</v>
      </c>
      <c r="E313">
        <v>10</v>
      </c>
      <c r="F313">
        <v>375000</v>
      </c>
      <c r="G313">
        <v>3000</v>
      </c>
      <c r="H313">
        <v>66856</v>
      </c>
      <c r="I313">
        <v>4</v>
      </c>
      <c r="J313">
        <v>281275</v>
      </c>
      <c r="K313">
        <v>275730</v>
      </c>
      <c r="L313">
        <v>4391</v>
      </c>
      <c r="M313">
        <v>371304</v>
      </c>
      <c r="N313">
        <v>8290</v>
      </c>
    </row>
    <row r="314" spans="1:14" x14ac:dyDescent="0.2">
      <c r="A314" t="s">
        <v>136</v>
      </c>
      <c r="B314">
        <v>20</v>
      </c>
      <c r="C314">
        <v>2</v>
      </c>
      <c r="D314" s="55">
        <v>363833</v>
      </c>
      <c r="E314">
        <v>10</v>
      </c>
      <c r="F314">
        <v>375000</v>
      </c>
      <c r="G314">
        <v>3000</v>
      </c>
      <c r="H314">
        <v>120828</v>
      </c>
      <c r="I314">
        <v>4</v>
      </c>
      <c r="J314">
        <v>361765</v>
      </c>
      <c r="K314">
        <v>360615</v>
      </c>
      <c r="L314">
        <v>4282</v>
      </c>
      <c r="M314">
        <v>52053</v>
      </c>
      <c r="N314">
        <v>7511</v>
      </c>
    </row>
    <row r="315" spans="1:14" x14ac:dyDescent="0.2">
      <c r="A315" t="s">
        <v>136</v>
      </c>
      <c r="B315">
        <v>20</v>
      </c>
      <c r="C315">
        <v>4</v>
      </c>
      <c r="D315" s="55">
        <v>642833</v>
      </c>
      <c r="E315">
        <v>10</v>
      </c>
      <c r="F315">
        <v>375000</v>
      </c>
      <c r="G315">
        <v>3000</v>
      </c>
      <c r="H315">
        <v>126804</v>
      </c>
      <c r="I315">
        <v>4</v>
      </c>
      <c r="J315">
        <v>351610</v>
      </c>
      <c r="K315">
        <v>350140</v>
      </c>
      <c r="L315">
        <v>4895</v>
      </c>
      <c r="M315">
        <v>92026</v>
      </c>
      <c r="N315">
        <v>8610</v>
      </c>
    </row>
    <row r="316" spans="1:14" x14ac:dyDescent="0.2">
      <c r="A316" t="s">
        <v>136</v>
      </c>
      <c r="B316">
        <v>20</v>
      </c>
      <c r="C316">
        <v>8</v>
      </c>
      <c r="D316" s="55">
        <v>1410960</v>
      </c>
      <c r="E316">
        <v>10</v>
      </c>
      <c r="F316">
        <v>375000</v>
      </c>
      <c r="G316">
        <v>3000</v>
      </c>
      <c r="H316">
        <v>123508</v>
      </c>
      <c r="I316">
        <v>4</v>
      </c>
      <c r="J316">
        <v>323860</v>
      </c>
      <c r="K316">
        <v>320430</v>
      </c>
      <c r="L316">
        <v>4306</v>
      </c>
      <c r="M316">
        <v>202074</v>
      </c>
      <c r="N316">
        <v>7740</v>
      </c>
    </row>
    <row r="317" spans="1:14" x14ac:dyDescent="0.2">
      <c r="A317" t="s">
        <v>136</v>
      </c>
      <c r="B317">
        <v>20</v>
      </c>
      <c r="C317">
        <v>16</v>
      </c>
      <c r="D317" s="55">
        <v>2902053</v>
      </c>
      <c r="E317">
        <v>10</v>
      </c>
      <c r="F317">
        <v>375000</v>
      </c>
      <c r="G317">
        <v>3000</v>
      </c>
      <c r="H317">
        <v>128027</v>
      </c>
      <c r="I317">
        <v>4</v>
      </c>
      <c r="J317">
        <v>268305</v>
      </c>
      <c r="K317">
        <v>262960</v>
      </c>
      <c r="L317">
        <v>4283</v>
      </c>
      <c r="M317">
        <v>415560</v>
      </c>
      <c r="N317">
        <v>7511</v>
      </c>
    </row>
    <row r="318" spans="1:14" x14ac:dyDescent="0.2">
      <c r="A318" t="s">
        <v>136</v>
      </c>
      <c r="B318">
        <v>20</v>
      </c>
      <c r="C318">
        <v>2</v>
      </c>
      <c r="D318" s="55">
        <v>301940</v>
      </c>
      <c r="E318">
        <v>10</v>
      </c>
      <c r="F318">
        <v>375000</v>
      </c>
      <c r="G318">
        <v>3000</v>
      </c>
      <c r="H318">
        <v>921624</v>
      </c>
      <c r="I318">
        <v>4</v>
      </c>
      <c r="J318">
        <v>364135</v>
      </c>
      <c r="K318">
        <v>363295</v>
      </c>
      <c r="L318">
        <v>4829</v>
      </c>
      <c r="M318">
        <v>43396</v>
      </c>
      <c r="N318">
        <v>8624</v>
      </c>
    </row>
    <row r="319" spans="1:14" x14ac:dyDescent="0.2">
      <c r="A319" t="s">
        <v>136</v>
      </c>
      <c r="B319">
        <v>20</v>
      </c>
      <c r="C319">
        <v>4</v>
      </c>
      <c r="D319" s="55">
        <v>567127</v>
      </c>
      <c r="E319">
        <v>10</v>
      </c>
      <c r="F319">
        <v>375000</v>
      </c>
      <c r="G319">
        <v>3000</v>
      </c>
      <c r="H319">
        <v>1044643</v>
      </c>
      <c r="I319">
        <v>4</v>
      </c>
      <c r="J319">
        <v>354330</v>
      </c>
      <c r="K319">
        <v>353085</v>
      </c>
      <c r="L319">
        <v>5334</v>
      </c>
      <c r="M319">
        <v>81140</v>
      </c>
      <c r="N319">
        <v>8310</v>
      </c>
    </row>
    <row r="320" spans="1:14" x14ac:dyDescent="0.2">
      <c r="A320" t="s">
        <v>136</v>
      </c>
      <c r="B320">
        <v>20</v>
      </c>
      <c r="C320">
        <v>8</v>
      </c>
      <c r="D320" s="55">
        <v>1199667</v>
      </c>
      <c r="E320">
        <v>10</v>
      </c>
      <c r="F320">
        <v>375000</v>
      </c>
      <c r="G320">
        <v>3000</v>
      </c>
      <c r="H320">
        <v>1024245</v>
      </c>
      <c r="I320">
        <v>4</v>
      </c>
      <c r="J320">
        <v>331225</v>
      </c>
      <c r="K320">
        <v>328730</v>
      </c>
      <c r="L320">
        <v>4832</v>
      </c>
      <c r="M320">
        <v>171552</v>
      </c>
      <c r="N320">
        <v>8624</v>
      </c>
    </row>
    <row r="321" spans="1:14" x14ac:dyDescent="0.2">
      <c r="A321" t="s">
        <v>136</v>
      </c>
      <c r="B321">
        <v>20</v>
      </c>
      <c r="C321">
        <v>16</v>
      </c>
      <c r="D321" s="55">
        <v>2384180</v>
      </c>
      <c r="E321">
        <v>10</v>
      </c>
      <c r="F321">
        <v>375000</v>
      </c>
      <c r="G321">
        <v>3000</v>
      </c>
      <c r="H321">
        <v>1090506</v>
      </c>
      <c r="I321">
        <v>4</v>
      </c>
      <c r="J321">
        <v>287685</v>
      </c>
      <c r="K321">
        <v>282155</v>
      </c>
      <c r="L321">
        <v>4833</v>
      </c>
      <c r="M321">
        <v>340836</v>
      </c>
      <c r="N321">
        <v>8633</v>
      </c>
    </row>
    <row r="322" spans="1:14" x14ac:dyDescent="0.2">
      <c r="A322" t="s">
        <v>136</v>
      </c>
      <c r="B322">
        <v>20</v>
      </c>
      <c r="C322">
        <v>2</v>
      </c>
      <c r="D322" s="55">
        <v>338113</v>
      </c>
      <c r="E322">
        <v>10</v>
      </c>
      <c r="F322">
        <v>375000</v>
      </c>
      <c r="G322">
        <v>3000</v>
      </c>
      <c r="H322">
        <v>9970</v>
      </c>
      <c r="I322">
        <v>4</v>
      </c>
      <c r="J322">
        <v>362660</v>
      </c>
      <c r="K322">
        <v>361880</v>
      </c>
      <c r="L322">
        <v>4353</v>
      </c>
      <c r="M322">
        <v>48152</v>
      </c>
      <c r="N322">
        <v>7359</v>
      </c>
    </row>
    <row r="323" spans="1:14" x14ac:dyDescent="0.2">
      <c r="A323" t="s">
        <v>136</v>
      </c>
      <c r="B323">
        <v>20</v>
      </c>
      <c r="C323">
        <v>4</v>
      </c>
      <c r="D323" s="55">
        <v>650273</v>
      </c>
      <c r="E323">
        <v>10</v>
      </c>
      <c r="F323">
        <v>375000</v>
      </c>
      <c r="G323">
        <v>3000</v>
      </c>
      <c r="H323">
        <v>10544</v>
      </c>
      <c r="I323">
        <v>4</v>
      </c>
      <c r="J323">
        <v>351910</v>
      </c>
      <c r="K323">
        <v>335990</v>
      </c>
      <c r="L323">
        <v>4878</v>
      </c>
      <c r="M323">
        <v>93231</v>
      </c>
      <c r="N323">
        <v>7579</v>
      </c>
    </row>
    <row r="324" spans="1:14" x14ac:dyDescent="0.2">
      <c r="A324" t="s">
        <v>136</v>
      </c>
      <c r="B324">
        <v>20</v>
      </c>
      <c r="C324">
        <v>8</v>
      </c>
      <c r="D324" s="55">
        <v>1354840</v>
      </c>
      <c r="E324">
        <v>10</v>
      </c>
      <c r="F324">
        <v>375000</v>
      </c>
      <c r="G324">
        <v>3000</v>
      </c>
      <c r="H324">
        <v>11142</v>
      </c>
      <c r="I324">
        <v>4</v>
      </c>
      <c r="J324">
        <v>325535</v>
      </c>
      <c r="K324">
        <v>322895</v>
      </c>
      <c r="L324">
        <v>4350</v>
      </c>
      <c r="M324">
        <v>194239</v>
      </c>
      <c r="N324">
        <v>7351</v>
      </c>
    </row>
    <row r="325" spans="1:14" x14ac:dyDescent="0.2">
      <c r="A325" t="s">
        <v>136</v>
      </c>
      <c r="B325">
        <v>20</v>
      </c>
      <c r="C325">
        <v>16</v>
      </c>
      <c r="D325" s="55">
        <v>2712840</v>
      </c>
      <c r="E325">
        <v>10</v>
      </c>
      <c r="F325">
        <v>375000</v>
      </c>
      <c r="G325">
        <v>3000</v>
      </c>
      <c r="H325">
        <v>12594</v>
      </c>
      <c r="I325">
        <v>4</v>
      </c>
      <c r="J325">
        <v>276030</v>
      </c>
      <c r="K325">
        <v>270765</v>
      </c>
      <c r="L325">
        <v>4350</v>
      </c>
      <c r="M325">
        <v>388660</v>
      </c>
      <c r="N325">
        <v>7351</v>
      </c>
    </row>
    <row r="326" spans="1:14" x14ac:dyDescent="0.2">
      <c r="A326" t="s">
        <v>136</v>
      </c>
      <c r="B326">
        <v>20</v>
      </c>
      <c r="C326">
        <v>2</v>
      </c>
      <c r="D326" s="55">
        <v>315147</v>
      </c>
      <c r="E326">
        <v>10</v>
      </c>
      <c r="F326">
        <v>375000</v>
      </c>
      <c r="G326">
        <v>3000</v>
      </c>
      <c r="H326">
        <v>40485</v>
      </c>
      <c r="I326">
        <v>4</v>
      </c>
      <c r="J326">
        <v>363620</v>
      </c>
      <c r="K326">
        <v>362725</v>
      </c>
      <c r="L326">
        <v>4699</v>
      </c>
      <c r="M326">
        <v>45137</v>
      </c>
      <c r="N326">
        <v>8514</v>
      </c>
    </row>
    <row r="327" spans="1:14" x14ac:dyDescent="0.2">
      <c r="A327" t="s">
        <v>136</v>
      </c>
      <c r="B327">
        <v>20</v>
      </c>
      <c r="C327">
        <v>4</v>
      </c>
      <c r="D327" s="55">
        <v>691820</v>
      </c>
      <c r="E327">
        <v>10</v>
      </c>
      <c r="F327">
        <v>375000</v>
      </c>
      <c r="G327">
        <v>3000</v>
      </c>
      <c r="H327">
        <v>42081</v>
      </c>
      <c r="I327">
        <v>4</v>
      </c>
      <c r="J327">
        <v>350035</v>
      </c>
      <c r="K327">
        <v>348495</v>
      </c>
      <c r="L327">
        <v>4248</v>
      </c>
      <c r="M327">
        <v>99039</v>
      </c>
      <c r="N327">
        <v>7802</v>
      </c>
    </row>
    <row r="328" spans="1:14" x14ac:dyDescent="0.2">
      <c r="A328" t="s">
        <v>136</v>
      </c>
      <c r="B328">
        <v>20</v>
      </c>
      <c r="C328">
        <v>8</v>
      </c>
      <c r="D328" s="55">
        <v>1207213</v>
      </c>
      <c r="E328">
        <v>10</v>
      </c>
      <c r="F328">
        <v>375000</v>
      </c>
      <c r="G328">
        <v>3000</v>
      </c>
      <c r="H328">
        <v>38875</v>
      </c>
      <c r="I328">
        <v>4</v>
      </c>
      <c r="J328">
        <v>330670</v>
      </c>
      <c r="K328">
        <v>328595</v>
      </c>
      <c r="L328">
        <v>4598</v>
      </c>
      <c r="M328">
        <v>172553</v>
      </c>
      <c r="N328">
        <v>8816</v>
      </c>
    </row>
    <row r="329" spans="1:14" x14ac:dyDescent="0.2">
      <c r="A329" t="s">
        <v>136</v>
      </c>
      <c r="B329">
        <v>20</v>
      </c>
      <c r="C329">
        <v>16</v>
      </c>
      <c r="D329" s="55">
        <v>2570333</v>
      </c>
      <c r="E329">
        <v>10</v>
      </c>
      <c r="F329">
        <v>375000</v>
      </c>
      <c r="G329">
        <v>3000</v>
      </c>
      <c r="H329">
        <v>41044</v>
      </c>
      <c r="I329">
        <v>4</v>
      </c>
      <c r="J329">
        <v>281975</v>
      </c>
      <c r="K329">
        <v>276215</v>
      </c>
      <c r="L329">
        <v>5103</v>
      </c>
      <c r="M329">
        <v>366790</v>
      </c>
      <c r="N329">
        <v>8321</v>
      </c>
    </row>
    <row r="330" spans="1:14" x14ac:dyDescent="0.2">
      <c r="A330" t="s">
        <v>136</v>
      </c>
      <c r="B330">
        <v>20</v>
      </c>
      <c r="C330">
        <v>2</v>
      </c>
      <c r="D330" s="55">
        <v>344213</v>
      </c>
      <c r="E330">
        <v>10</v>
      </c>
      <c r="F330">
        <v>375000</v>
      </c>
      <c r="G330">
        <v>3000</v>
      </c>
      <c r="H330">
        <v>57007</v>
      </c>
      <c r="I330">
        <v>4</v>
      </c>
      <c r="J330">
        <v>362500</v>
      </c>
      <c r="K330">
        <v>361670</v>
      </c>
      <c r="L330">
        <v>4360</v>
      </c>
      <c r="M330">
        <v>49210</v>
      </c>
      <c r="N330">
        <v>7900</v>
      </c>
    </row>
    <row r="331" spans="1:14" x14ac:dyDescent="0.2">
      <c r="A331" t="s">
        <v>136</v>
      </c>
      <c r="B331">
        <v>20</v>
      </c>
      <c r="C331">
        <v>4</v>
      </c>
      <c r="D331" s="55">
        <v>686473</v>
      </c>
      <c r="E331">
        <v>10</v>
      </c>
      <c r="F331">
        <v>375000</v>
      </c>
      <c r="G331">
        <v>3000</v>
      </c>
      <c r="H331">
        <v>64243</v>
      </c>
      <c r="I331">
        <v>4</v>
      </c>
      <c r="J331">
        <v>350000</v>
      </c>
      <c r="K331">
        <v>348530</v>
      </c>
      <c r="L331">
        <v>4354</v>
      </c>
      <c r="M331">
        <v>98505</v>
      </c>
      <c r="N331">
        <v>7900</v>
      </c>
    </row>
    <row r="332" spans="1:14" x14ac:dyDescent="0.2">
      <c r="A332" t="s">
        <v>136</v>
      </c>
      <c r="B332">
        <v>20</v>
      </c>
      <c r="C332">
        <v>8</v>
      </c>
      <c r="D332" s="55">
        <v>1403467</v>
      </c>
      <c r="E332">
        <v>10</v>
      </c>
      <c r="F332">
        <v>375000</v>
      </c>
      <c r="G332">
        <v>3000</v>
      </c>
      <c r="H332">
        <v>56142</v>
      </c>
      <c r="I332">
        <v>4</v>
      </c>
      <c r="J332">
        <v>323640</v>
      </c>
      <c r="K332">
        <v>321275</v>
      </c>
      <c r="L332">
        <v>4099</v>
      </c>
      <c r="M332">
        <v>200956</v>
      </c>
      <c r="N332">
        <v>7682</v>
      </c>
    </row>
    <row r="333" spans="1:14" x14ac:dyDescent="0.2">
      <c r="A333" t="s">
        <v>136</v>
      </c>
      <c r="B333">
        <v>20</v>
      </c>
      <c r="C333">
        <v>16</v>
      </c>
      <c r="D333" s="55">
        <v>2606220</v>
      </c>
      <c r="E333">
        <v>10</v>
      </c>
      <c r="F333">
        <v>375000</v>
      </c>
      <c r="G333">
        <v>3000</v>
      </c>
      <c r="H333">
        <v>63269</v>
      </c>
      <c r="I333">
        <v>4</v>
      </c>
      <c r="J333">
        <v>280050</v>
      </c>
      <c r="K333">
        <v>274300</v>
      </c>
      <c r="L333">
        <v>4333</v>
      </c>
      <c r="M333">
        <v>372774</v>
      </c>
      <c r="N333">
        <v>8047</v>
      </c>
    </row>
    <row r="334" spans="1:14" x14ac:dyDescent="0.2">
      <c r="A334" t="s">
        <v>136</v>
      </c>
      <c r="B334">
        <v>20</v>
      </c>
      <c r="C334">
        <v>2</v>
      </c>
      <c r="D334" s="55">
        <v>338960</v>
      </c>
      <c r="E334">
        <v>10</v>
      </c>
      <c r="F334">
        <v>375000</v>
      </c>
      <c r="G334">
        <v>3000</v>
      </c>
      <c r="H334">
        <v>55569</v>
      </c>
      <c r="I334">
        <v>4</v>
      </c>
      <c r="J334">
        <v>362745</v>
      </c>
      <c r="K334">
        <v>361775</v>
      </c>
      <c r="L334">
        <v>3933</v>
      </c>
      <c r="M334">
        <v>48867</v>
      </c>
      <c r="N334">
        <v>8257</v>
      </c>
    </row>
    <row r="335" spans="1:14" x14ac:dyDescent="0.2">
      <c r="A335" t="s">
        <v>136</v>
      </c>
      <c r="B335">
        <v>20</v>
      </c>
      <c r="C335">
        <v>4</v>
      </c>
      <c r="D335" s="55">
        <v>676960</v>
      </c>
      <c r="E335">
        <v>10</v>
      </c>
      <c r="F335">
        <v>375000</v>
      </c>
      <c r="G335">
        <v>3000</v>
      </c>
      <c r="H335">
        <v>58805</v>
      </c>
      <c r="I335">
        <v>4</v>
      </c>
      <c r="J335">
        <v>350330</v>
      </c>
      <c r="K335">
        <v>348735</v>
      </c>
      <c r="L335">
        <v>3936</v>
      </c>
      <c r="M335">
        <v>97272</v>
      </c>
      <c r="N335">
        <v>8257</v>
      </c>
    </row>
    <row r="336" spans="1:14" x14ac:dyDescent="0.2">
      <c r="A336" t="s">
        <v>136</v>
      </c>
      <c r="B336">
        <v>20</v>
      </c>
      <c r="C336">
        <v>8</v>
      </c>
      <c r="D336" s="55">
        <v>1347653</v>
      </c>
      <c r="E336">
        <v>10</v>
      </c>
      <c r="F336">
        <v>375000</v>
      </c>
      <c r="G336">
        <v>3000</v>
      </c>
      <c r="H336">
        <v>61831</v>
      </c>
      <c r="I336">
        <v>4</v>
      </c>
      <c r="J336">
        <v>325575</v>
      </c>
      <c r="K336">
        <v>322965</v>
      </c>
      <c r="L336">
        <v>3932</v>
      </c>
      <c r="M336">
        <v>193323</v>
      </c>
      <c r="N336">
        <v>8257</v>
      </c>
    </row>
    <row r="337" spans="1:14" x14ac:dyDescent="0.2">
      <c r="A337" t="s">
        <v>136</v>
      </c>
      <c r="B337">
        <v>20</v>
      </c>
      <c r="C337">
        <v>16</v>
      </c>
      <c r="D337" s="55">
        <v>2763900</v>
      </c>
      <c r="E337">
        <v>10</v>
      </c>
      <c r="F337">
        <v>375000</v>
      </c>
      <c r="G337">
        <v>3000</v>
      </c>
      <c r="H337">
        <v>59300</v>
      </c>
      <c r="I337">
        <v>4</v>
      </c>
      <c r="J337">
        <v>273700</v>
      </c>
      <c r="K337">
        <v>268260</v>
      </c>
      <c r="L337">
        <v>3769</v>
      </c>
      <c r="M337">
        <v>396554</v>
      </c>
      <c r="N337">
        <v>8032</v>
      </c>
    </row>
    <row r="338" spans="1:14" x14ac:dyDescent="0.2">
      <c r="A338" t="s">
        <v>136</v>
      </c>
      <c r="B338">
        <v>20</v>
      </c>
      <c r="C338">
        <v>2</v>
      </c>
      <c r="D338" s="55">
        <v>350033</v>
      </c>
      <c r="E338">
        <v>10</v>
      </c>
      <c r="F338">
        <v>375000</v>
      </c>
      <c r="G338">
        <v>3000</v>
      </c>
      <c r="H338">
        <v>101958</v>
      </c>
      <c r="I338">
        <v>4</v>
      </c>
      <c r="J338">
        <v>362265</v>
      </c>
      <c r="K338">
        <v>361375</v>
      </c>
      <c r="L338">
        <v>4563</v>
      </c>
      <c r="M338">
        <v>50002</v>
      </c>
      <c r="N338">
        <v>7794</v>
      </c>
    </row>
    <row r="339" spans="1:14" x14ac:dyDescent="0.2">
      <c r="A339" t="s">
        <v>136</v>
      </c>
      <c r="B339">
        <v>20</v>
      </c>
      <c r="C339">
        <v>4</v>
      </c>
      <c r="D339" s="55">
        <v>721113</v>
      </c>
      <c r="E339">
        <v>10</v>
      </c>
      <c r="F339">
        <v>375000</v>
      </c>
      <c r="G339">
        <v>3000</v>
      </c>
      <c r="H339">
        <v>118590</v>
      </c>
      <c r="I339">
        <v>4</v>
      </c>
      <c r="J339">
        <v>348630</v>
      </c>
      <c r="K339">
        <v>346925</v>
      </c>
      <c r="L339">
        <v>4291</v>
      </c>
      <c r="M339">
        <v>103055</v>
      </c>
      <c r="N339">
        <v>7547</v>
      </c>
    </row>
    <row r="340" spans="1:14" x14ac:dyDescent="0.2">
      <c r="A340" t="s">
        <v>136</v>
      </c>
      <c r="B340">
        <v>20</v>
      </c>
      <c r="C340">
        <v>8</v>
      </c>
      <c r="D340" s="55">
        <v>1383780</v>
      </c>
      <c r="E340">
        <v>10</v>
      </c>
      <c r="F340">
        <v>375000</v>
      </c>
      <c r="G340">
        <v>3000</v>
      </c>
      <c r="H340">
        <v>109181</v>
      </c>
      <c r="I340">
        <v>4</v>
      </c>
      <c r="J340">
        <v>324980</v>
      </c>
      <c r="K340">
        <v>321475</v>
      </c>
      <c r="L340">
        <v>4417</v>
      </c>
      <c r="M340">
        <v>198310</v>
      </c>
      <c r="N340">
        <v>7878</v>
      </c>
    </row>
    <row r="341" spans="1:14" x14ac:dyDescent="0.2">
      <c r="A341" t="s">
        <v>136</v>
      </c>
      <c r="B341">
        <v>20</v>
      </c>
      <c r="C341">
        <v>16</v>
      </c>
      <c r="D341" s="55">
        <v>2623467</v>
      </c>
      <c r="E341">
        <v>10</v>
      </c>
      <c r="F341">
        <v>375000</v>
      </c>
      <c r="G341">
        <v>3000</v>
      </c>
      <c r="H341">
        <v>101035</v>
      </c>
      <c r="I341">
        <v>4</v>
      </c>
      <c r="J341">
        <v>279315</v>
      </c>
      <c r="K341">
        <v>273335</v>
      </c>
      <c r="L341">
        <v>5061</v>
      </c>
      <c r="M341">
        <v>374369</v>
      </c>
      <c r="N341">
        <v>8009</v>
      </c>
    </row>
    <row r="342" spans="1:14" x14ac:dyDescent="0.2">
      <c r="A342" t="s">
        <v>136</v>
      </c>
      <c r="B342">
        <v>20</v>
      </c>
      <c r="C342">
        <v>2</v>
      </c>
      <c r="D342" s="55">
        <v>304900</v>
      </c>
      <c r="E342">
        <v>10</v>
      </c>
      <c r="F342">
        <v>375000</v>
      </c>
      <c r="G342">
        <v>3000</v>
      </c>
      <c r="H342">
        <v>198079</v>
      </c>
      <c r="I342">
        <v>4</v>
      </c>
      <c r="J342">
        <v>363900</v>
      </c>
      <c r="K342">
        <v>363085</v>
      </c>
      <c r="L342">
        <v>4957</v>
      </c>
      <c r="M342">
        <v>43577</v>
      </c>
      <c r="N342">
        <v>8642</v>
      </c>
    </row>
    <row r="343" spans="1:14" x14ac:dyDescent="0.2">
      <c r="A343" t="s">
        <v>136</v>
      </c>
      <c r="B343">
        <v>20</v>
      </c>
      <c r="C343">
        <v>4</v>
      </c>
      <c r="D343" s="55">
        <v>641793</v>
      </c>
      <c r="E343">
        <v>10</v>
      </c>
      <c r="F343">
        <v>375000</v>
      </c>
      <c r="G343">
        <v>3000</v>
      </c>
      <c r="H343">
        <v>219076</v>
      </c>
      <c r="I343">
        <v>4</v>
      </c>
      <c r="J343">
        <v>351725</v>
      </c>
      <c r="K343">
        <v>350035</v>
      </c>
      <c r="L343">
        <v>4326</v>
      </c>
      <c r="M343">
        <v>91900</v>
      </c>
      <c r="N343">
        <v>7873</v>
      </c>
    </row>
    <row r="344" spans="1:14" x14ac:dyDescent="0.2">
      <c r="A344" t="s">
        <v>136</v>
      </c>
      <c r="B344">
        <v>20</v>
      </c>
      <c r="C344">
        <v>8</v>
      </c>
      <c r="D344" s="55">
        <v>1135487</v>
      </c>
      <c r="E344">
        <v>10</v>
      </c>
      <c r="F344">
        <v>375000</v>
      </c>
      <c r="G344">
        <v>3000</v>
      </c>
      <c r="H344">
        <v>251077</v>
      </c>
      <c r="I344">
        <v>4</v>
      </c>
      <c r="J344">
        <v>333555</v>
      </c>
      <c r="K344">
        <v>331105</v>
      </c>
      <c r="L344">
        <v>5398</v>
      </c>
      <c r="M344">
        <v>162261</v>
      </c>
      <c r="N344">
        <v>9333</v>
      </c>
    </row>
    <row r="345" spans="1:14" x14ac:dyDescent="0.2">
      <c r="A345" t="s">
        <v>136</v>
      </c>
      <c r="B345">
        <v>20</v>
      </c>
      <c r="C345">
        <v>16</v>
      </c>
      <c r="D345" s="55">
        <v>2514687</v>
      </c>
      <c r="E345">
        <v>10</v>
      </c>
      <c r="F345">
        <v>375000</v>
      </c>
      <c r="G345">
        <v>3000</v>
      </c>
      <c r="H345">
        <v>300710</v>
      </c>
      <c r="I345">
        <v>4</v>
      </c>
      <c r="J345">
        <v>282655</v>
      </c>
      <c r="K345">
        <v>276935</v>
      </c>
      <c r="L345">
        <v>4765</v>
      </c>
      <c r="M345">
        <v>359681</v>
      </c>
      <c r="N345">
        <v>8274</v>
      </c>
    </row>
    <row r="346" spans="1:14" x14ac:dyDescent="0.2">
      <c r="A346" t="s">
        <v>136</v>
      </c>
      <c r="B346">
        <v>20</v>
      </c>
      <c r="C346">
        <v>2</v>
      </c>
      <c r="D346" s="55">
        <v>297253</v>
      </c>
      <c r="E346">
        <v>10</v>
      </c>
      <c r="F346">
        <v>375000</v>
      </c>
      <c r="G346">
        <v>3000</v>
      </c>
      <c r="H346">
        <v>53419</v>
      </c>
      <c r="I346">
        <v>4</v>
      </c>
      <c r="J346">
        <v>364240</v>
      </c>
      <c r="K346">
        <v>363390</v>
      </c>
      <c r="L346">
        <v>5114</v>
      </c>
      <c r="M346">
        <v>42751</v>
      </c>
      <c r="N346">
        <v>9591</v>
      </c>
    </row>
    <row r="347" spans="1:14" x14ac:dyDescent="0.2">
      <c r="A347" t="s">
        <v>136</v>
      </c>
      <c r="B347">
        <v>20</v>
      </c>
      <c r="C347">
        <v>4</v>
      </c>
      <c r="D347" s="55">
        <v>676553</v>
      </c>
      <c r="E347">
        <v>10</v>
      </c>
      <c r="F347">
        <v>375000</v>
      </c>
      <c r="G347">
        <v>3000</v>
      </c>
      <c r="H347">
        <v>45568</v>
      </c>
      <c r="I347">
        <v>4</v>
      </c>
      <c r="J347">
        <v>350420</v>
      </c>
      <c r="K347">
        <v>348415</v>
      </c>
      <c r="L347">
        <v>4530</v>
      </c>
      <c r="M347">
        <v>96647</v>
      </c>
      <c r="N347">
        <v>8403</v>
      </c>
    </row>
    <row r="348" spans="1:14" x14ac:dyDescent="0.2">
      <c r="A348" t="s">
        <v>136</v>
      </c>
      <c r="B348">
        <v>20</v>
      </c>
      <c r="C348">
        <v>8</v>
      </c>
      <c r="D348" s="55">
        <v>1116707</v>
      </c>
      <c r="E348">
        <v>10</v>
      </c>
      <c r="F348">
        <v>375000</v>
      </c>
      <c r="G348">
        <v>3000</v>
      </c>
      <c r="H348">
        <v>47048</v>
      </c>
      <c r="I348">
        <v>4</v>
      </c>
      <c r="J348">
        <v>336555</v>
      </c>
      <c r="K348">
        <v>312660</v>
      </c>
      <c r="L348">
        <v>6715</v>
      </c>
      <c r="M348">
        <v>158027</v>
      </c>
      <c r="N348">
        <v>8786</v>
      </c>
    </row>
    <row r="349" spans="1:14" x14ac:dyDescent="0.2">
      <c r="A349" t="s">
        <v>136</v>
      </c>
      <c r="B349">
        <v>20</v>
      </c>
      <c r="C349">
        <v>16</v>
      </c>
      <c r="D349" s="55">
        <v>2210420</v>
      </c>
      <c r="E349">
        <v>10</v>
      </c>
      <c r="F349">
        <v>375000</v>
      </c>
      <c r="G349">
        <v>3000</v>
      </c>
      <c r="H349">
        <v>54914</v>
      </c>
      <c r="I349">
        <v>4</v>
      </c>
      <c r="J349">
        <v>296355</v>
      </c>
      <c r="K349">
        <v>251170</v>
      </c>
      <c r="L349">
        <v>6746</v>
      </c>
      <c r="M349">
        <v>315222</v>
      </c>
      <c r="N349">
        <v>8577</v>
      </c>
    </row>
    <row r="350" spans="1:14" x14ac:dyDescent="0.2">
      <c r="A350" t="s">
        <v>136</v>
      </c>
      <c r="B350">
        <v>20</v>
      </c>
      <c r="C350">
        <v>2</v>
      </c>
      <c r="D350" s="55">
        <v>334240</v>
      </c>
      <c r="E350">
        <v>10</v>
      </c>
      <c r="F350">
        <v>375000</v>
      </c>
      <c r="G350">
        <v>3000</v>
      </c>
      <c r="H350">
        <v>32648</v>
      </c>
      <c r="I350">
        <v>4</v>
      </c>
      <c r="J350">
        <v>363005</v>
      </c>
      <c r="K350">
        <v>362095</v>
      </c>
      <c r="L350">
        <v>5463</v>
      </c>
      <c r="M350">
        <v>47678</v>
      </c>
      <c r="N350">
        <v>7291</v>
      </c>
    </row>
    <row r="351" spans="1:14" x14ac:dyDescent="0.2">
      <c r="A351" t="s">
        <v>136</v>
      </c>
      <c r="B351">
        <v>20</v>
      </c>
      <c r="C351">
        <v>4</v>
      </c>
      <c r="D351" s="55">
        <v>648853</v>
      </c>
      <c r="E351">
        <v>10</v>
      </c>
      <c r="F351">
        <v>375000</v>
      </c>
      <c r="G351">
        <v>3000</v>
      </c>
      <c r="H351">
        <v>32464</v>
      </c>
      <c r="I351">
        <v>4</v>
      </c>
      <c r="J351">
        <v>351645</v>
      </c>
      <c r="K351">
        <v>350130</v>
      </c>
      <c r="L351">
        <v>5488</v>
      </c>
      <c r="M351">
        <v>92716</v>
      </c>
      <c r="N351">
        <v>7503</v>
      </c>
    </row>
    <row r="352" spans="1:14" x14ac:dyDescent="0.2">
      <c r="A352" t="s">
        <v>136</v>
      </c>
      <c r="B352">
        <v>20</v>
      </c>
      <c r="C352">
        <v>8</v>
      </c>
      <c r="D352" s="55">
        <v>1312987</v>
      </c>
      <c r="E352">
        <v>10</v>
      </c>
      <c r="F352">
        <v>375000</v>
      </c>
      <c r="G352">
        <v>3000</v>
      </c>
      <c r="H352">
        <v>32165</v>
      </c>
      <c r="I352">
        <v>4</v>
      </c>
      <c r="J352">
        <v>327620</v>
      </c>
      <c r="K352">
        <v>324455</v>
      </c>
      <c r="L352">
        <v>5474</v>
      </c>
      <c r="M352">
        <v>187453</v>
      </c>
      <c r="N352">
        <v>7381</v>
      </c>
    </row>
    <row r="353" spans="1:14" x14ac:dyDescent="0.2">
      <c r="A353" t="s">
        <v>136</v>
      </c>
      <c r="B353">
        <v>20</v>
      </c>
      <c r="C353">
        <v>16</v>
      </c>
      <c r="D353" s="55">
        <v>2768493</v>
      </c>
      <c r="E353">
        <v>10</v>
      </c>
      <c r="F353">
        <v>375000</v>
      </c>
      <c r="G353">
        <v>3000</v>
      </c>
      <c r="H353">
        <v>35335</v>
      </c>
      <c r="I353">
        <v>4</v>
      </c>
      <c r="J353">
        <v>274400</v>
      </c>
      <c r="K353">
        <v>267985</v>
      </c>
      <c r="L353">
        <v>3640</v>
      </c>
      <c r="M353">
        <v>396830</v>
      </c>
      <c r="N353">
        <v>7898</v>
      </c>
    </row>
    <row r="354" spans="1:14" x14ac:dyDescent="0.2">
      <c r="A354" t="s">
        <v>136</v>
      </c>
      <c r="B354">
        <v>20</v>
      </c>
      <c r="C354">
        <v>2</v>
      </c>
      <c r="D354" s="55">
        <v>348680</v>
      </c>
      <c r="E354">
        <v>10</v>
      </c>
      <c r="F354">
        <v>375000</v>
      </c>
      <c r="G354">
        <v>3000</v>
      </c>
      <c r="H354">
        <v>285277</v>
      </c>
      <c r="I354">
        <v>4</v>
      </c>
      <c r="J354">
        <v>362305</v>
      </c>
      <c r="K354">
        <v>361475</v>
      </c>
      <c r="L354">
        <v>3451</v>
      </c>
      <c r="M354">
        <v>49726</v>
      </c>
      <c r="N354">
        <v>7946</v>
      </c>
    </row>
    <row r="355" spans="1:14" x14ac:dyDescent="0.2">
      <c r="A355" t="s">
        <v>136</v>
      </c>
      <c r="B355">
        <v>20</v>
      </c>
      <c r="C355">
        <v>4</v>
      </c>
      <c r="D355" s="55">
        <v>637220</v>
      </c>
      <c r="E355">
        <v>10</v>
      </c>
      <c r="F355">
        <v>375000</v>
      </c>
      <c r="G355">
        <v>3000</v>
      </c>
      <c r="H355">
        <v>254259</v>
      </c>
      <c r="I355">
        <v>4</v>
      </c>
      <c r="J355">
        <v>351930</v>
      </c>
      <c r="K355">
        <v>350105</v>
      </c>
      <c r="L355">
        <v>5534</v>
      </c>
      <c r="M355">
        <v>91057</v>
      </c>
      <c r="N355">
        <v>7189</v>
      </c>
    </row>
    <row r="356" spans="1:14" x14ac:dyDescent="0.2">
      <c r="A356" t="s">
        <v>136</v>
      </c>
      <c r="B356">
        <v>20</v>
      </c>
      <c r="C356">
        <v>8</v>
      </c>
      <c r="D356" s="55">
        <v>1383960</v>
      </c>
      <c r="E356">
        <v>10</v>
      </c>
      <c r="F356">
        <v>375000</v>
      </c>
      <c r="G356">
        <v>3000</v>
      </c>
      <c r="H356">
        <v>262668</v>
      </c>
      <c r="I356">
        <v>4</v>
      </c>
      <c r="J356">
        <v>324925</v>
      </c>
      <c r="K356">
        <v>321180</v>
      </c>
      <c r="L356">
        <v>4944</v>
      </c>
      <c r="M356">
        <v>197441</v>
      </c>
      <c r="N356">
        <v>7474</v>
      </c>
    </row>
    <row r="357" spans="1:14" x14ac:dyDescent="0.2">
      <c r="A357" t="s">
        <v>136</v>
      </c>
      <c r="B357">
        <v>20</v>
      </c>
      <c r="C357">
        <v>16</v>
      </c>
      <c r="D357" s="55">
        <v>2793353</v>
      </c>
      <c r="E357">
        <v>10</v>
      </c>
      <c r="F357">
        <v>375000</v>
      </c>
      <c r="G357">
        <v>3000</v>
      </c>
      <c r="H357">
        <v>290982</v>
      </c>
      <c r="I357">
        <v>4</v>
      </c>
      <c r="J357">
        <v>273460</v>
      </c>
      <c r="K357">
        <v>267265</v>
      </c>
      <c r="L357">
        <v>4857</v>
      </c>
      <c r="M357">
        <v>400005</v>
      </c>
      <c r="N357">
        <v>7391</v>
      </c>
    </row>
    <row r="358" spans="1:14" x14ac:dyDescent="0.2">
      <c r="A358" t="s">
        <v>136</v>
      </c>
      <c r="B358">
        <v>20</v>
      </c>
      <c r="C358">
        <v>2</v>
      </c>
      <c r="D358" s="55">
        <v>349453</v>
      </c>
      <c r="E358">
        <v>10</v>
      </c>
      <c r="F358">
        <v>375000</v>
      </c>
      <c r="G358">
        <v>3000</v>
      </c>
      <c r="H358">
        <v>51959</v>
      </c>
      <c r="I358">
        <v>4</v>
      </c>
      <c r="J358">
        <v>362460</v>
      </c>
      <c r="K358">
        <v>361350</v>
      </c>
      <c r="L358">
        <v>4246</v>
      </c>
      <c r="M358">
        <v>49996</v>
      </c>
      <c r="N358">
        <v>7461</v>
      </c>
    </row>
    <row r="359" spans="1:14" x14ac:dyDescent="0.2">
      <c r="A359" t="s">
        <v>136</v>
      </c>
      <c r="B359">
        <v>20</v>
      </c>
      <c r="C359">
        <v>4</v>
      </c>
      <c r="D359" s="55">
        <v>676373</v>
      </c>
      <c r="E359">
        <v>10</v>
      </c>
      <c r="F359">
        <v>375000</v>
      </c>
      <c r="G359">
        <v>3000</v>
      </c>
      <c r="H359">
        <v>45173</v>
      </c>
      <c r="I359">
        <v>4</v>
      </c>
      <c r="J359">
        <v>350400</v>
      </c>
      <c r="K359">
        <v>348765</v>
      </c>
      <c r="L359">
        <v>4305</v>
      </c>
      <c r="M359">
        <v>96542</v>
      </c>
      <c r="N359">
        <v>7754</v>
      </c>
    </row>
    <row r="360" spans="1:14" x14ac:dyDescent="0.2">
      <c r="A360" t="s">
        <v>136</v>
      </c>
      <c r="B360">
        <v>20</v>
      </c>
      <c r="C360">
        <v>8</v>
      </c>
      <c r="D360" s="55">
        <v>1353147</v>
      </c>
      <c r="E360">
        <v>10</v>
      </c>
      <c r="F360">
        <v>375000</v>
      </c>
      <c r="G360">
        <v>3000</v>
      </c>
      <c r="H360">
        <v>45991</v>
      </c>
      <c r="I360">
        <v>4</v>
      </c>
      <c r="J360">
        <v>325610</v>
      </c>
      <c r="K360">
        <v>323060</v>
      </c>
      <c r="L360">
        <v>4339</v>
      </c>
      <c r="M360">
        <v>193400</v>
      </c>
      <c r="N360">
        <v>7667</v>
      </c>
    </row>
    <row r="361" spans="1:14" x14ac:dyDescent="0.2">
      <c r="A361" t="s">
        <v>136</v>
      </c>
      <c r="B361">
        <v>20</v>
      </c>
      <c r="C361">
        <v>16</v>
      </c>
      <c r="D361" s="55">
        <v>2582027</v>
      </c>
      <c r="E361">
        <v>10</v>
      </c>
      <c r="F361">
        <v>375000</v>
      </c>
      <c r="G361">
        <v>3000</v>
      </c>
      <c r="H361">
        <v>56927</v>
      </c>
      <c r="I361">
        <v>4</v>
      </c>
      <c r="J361">
        <v>280965</v>
      </c>
      <c r="K361">
        <v>276075</v>
      </c>
      <c r="L361">
        <v>4319</v>
      </c>
      <c r="M361">
        <v>369427</v>
      </c>
      <c r="N361">
        <v>8186</v>
      </c>
    </row>
    <row r="362" spans="1:14" x14ac:dyDescent="0.2">
      <c r="A362" t="s">
        <v>136</v>
      </c>
      <c r="B362">
        <v>20</v>
      </c>
      <c r="C362">
        <v>2</v>
      </c>
      <c r="D362" s="55">
        <v>331060</v>
      </c>
      <c r="E362">
        <v>10</v>
      </c>
      <c r="F362">
        <v>375000</v>
      </c>
      <c r="G362">
        <v>3000</v>
      </c>
      <c r="H362">
        <v>175449</v>
      </c>
      <c r="I362">
        <v>4</v>
      </c>
      <c r="J362">
        <v>363005</v>
      </c>
      <c r="K362">
        <v>361970</v>
      </c>
      <c r="L362">
        <v>3676</v>
      </c>
      <c r="M362">
        <v>47776</v>
      </c>
      <c r="N362">
        <v>8278</v>
      </c>
    </row>
    <row r="363" spans="1:14" x14ac:dyDescent="0.2">
      <c r="A363" t="s">
        <v>136</v>
      </c>
      <c r="B363">
        <v>20</v>
      </c>
      <c r="C363">
        <v>4</v>
      </c>
      <c r="D363" s="55">
        <v>648960</v>
      </c>
      <c r="E363">
        <v>10</v>
      </c>
      <c r="F363">
        <v>375000</v>
      </c>
      <c r="G363">
        <v>3000</v>
      </c>
      <c r="H363">
        <v>193747</v>
      </c>
      <c r="I363">
        <v>4</v>
      </c>
      <c r="J363">
        <v>351235</v>
      </c>
      <c r="K363">
        <v>349875</v>
      </c>
      <c r="L363">
        <v>5244</v>
      </c>
      <c r="M363">
        <v>92762</v>
      </c>
      <c r="N363">
        <v>7331</v>
      </c>
    </row>
    <row r="364" spans="1:14" x14ac:dyDescent="0.2">
      <c r="A364" t="s">
        <v>136</v>
      </c>
      <c r="B364">
        <v>20</v>
      </c>
      <c r="C364">
        <v>8</v>
      </c>
      <c r="D364" s="55">
        <v>1296713</v>
      </c>
      <c r="E364">
        <v>10</v>
      </c>
      <c r="F364">
        <v>375000</v>
      </c>
      <c r="G364">
        <v>3000</v>
      </c>
      <c r="H364">
        <v>191067</v>
      </c>
      <c r="I364">
        <v>4</v>
      </c>
      <c r="J364">
        <v>327735</v>
      </c>
      <c r="K364">
        <v>324745</v>
      </c>
      <c r="L364">
        <v>5247</v>
      </c>
      <c r="M364">
        <v>185685</v>
      </c>
      <c r="N364">
        <v>7331</v>
      </c>
    </row>
    <row r="365" spans="1:14" x14ac:dyDescent="0.2">
      <c r="A365" t="s">
        <v>136</v>
      </c>
      <c r="B365">
        <v>20</v>
      </c>
      <c r="C365">
        <v>16</v>
      </c>
      <c r="D365" s="55">
        <v>2621853</v>
      </c>
      <c r="E365">
        <v>10</v>
      </c>
      <c r="F365">
        <v>375000</v>
      </c>
      <c r="G365">
        <v>3000</v>
      </c>
      <c r="H365">
        <v>194228</v>
      </c>
      <c r="I365">
        <v>4</v>
      </c>
      <c r="J365">
        <v>278935</v>
      </c>
      <c r="K365">
        <v>273770</v>
      </c>
      <c r="L365">
        <v>4085</v>
      </c>
      <c r="M365">
        <v>375146</v>
      </c>
      <c r="N365">
        <v>8345</v>
      </c>
    </row>
    <row r="366" spans="1:14" x14ac:dyDescent="0.2">
      <c r="A366" t="s">
        <v>136</v>
      </c>
      <c r="B366">
        <v>20</v>
      </c>
      <c r="C366">
        <v>2</v>
      </c>
      <c r="D366" s="55">
        <v>307087</v>
      </c>
      <c r="E366">
        <v>10</v>
      </c>
      <c r="F366">
        <v>375000</v>
      </c>
      <c r="G366">
        <v>3000</v>
      </c>
      <c r="H366">
        <v>15861</v>
      </c>
      <c r="I366">
        <v>4</v>
      </c>
      <c r="J366">
        <v>363970</v>
      </c>
      <c r="K366">
        <v>363145</v>
      </c>
      <c r="L366">
        <v>4727</v>
      </c>
      <c r="M366">
        <v>43713</v>
      </c>
      <c r="N366">
        <v>8474</v>
      </c>
    </row>
    <row r="367" spans="1:14" x14ac:dyDescent="0.2">
      <c r="A367" t="s">
        <v>136</v>
      </c>
      <c r="B367">
        <v>20</v>
      </c>
      <c r="C367">
        <v>4</v>
      </c>
      <c r="D367" s="55">
        <v>604127</v>
      </c>
      <c r="E367">
        <v>10</v>
      </c>
      <c r="F367">
        <v>375000</v>
      </c>
      <c r="G367">
        <v>3000</v>
      </c>
      <c r="H367">
        <v>15333</v>
      </c>
      <c r="I367">
        <v>4</v>
      </c>
      <c r="J367">
        <v>353005</v>
      </c>
      <c r="K367">
        <v>351500</v>
      </c>
      <c r="L367">
        <v>4884</v>
      </c>
      <c r="M367">
        <v>86242</v>
      </c>
      <c r="N367">
        <v>8661</v>
      </c>
    </row>
    <row r="368" spans="1:14" x14ac:dyDescent="0.2">
      <c r="A368" t="s">
        <v>136</v>
      </c>
      <c r="B368">
        <v>20</v>
      </c>
      <c r="C368">
        <v>8</v>
      </c>
      <c r="D368" s="55">
        <v>1173500</v>
      </c>
      <c r="E368">
        <v>10</v>
      </c>
      <c r="F368">
        <v>375000</v>
      </c>
      <c r="G368">
        <v>3000</v>
      </c>
      <c r="H368">
        <v>17551</v>
      </c>
      <c r="I368">
        <v>4</v>
      </c>
      <c r="J368">
        <v>332355</v>
      </c>
      <c r="K368">
        <v>330130</v>
      </c>
      <c r="L368">
        <v>5055</v>
      </c>
      <c r="M368">
        <v>168154</v>
      </c>
      <c r="N368">
        <v>8943</v>
      </c>
    </row>
    <row r="369" spans="1:14" x14ac:dyDescent="0.2">
      <c r="A369" t="s">
        <v>136</v>
      </c>
      <c r="B369">
        <v>20</v>
      </c>
      <c r="C369">
        <v>16</v>
      </c>
      <c r="D369" s="55">
        <v>2459380</v>
      </c>
      <c r="E369">
        <v>10</v>
      </c>
      <c r="F369">
        <v>375000</v>
      </c>
      <c r="G369">
        <v>3000</v>
      </c>
      <c r="H369">
        <v>19675</v>
      </c>
      <c r="I369">
        <v>4</v>
      </c>
      <c r="J369">
        <v>286195</v>
      </c>
      <c r="K369">
        <v>280335</v>
      </c>
      <c r="L369">
        <v>4732</v>
      </c>
      <c r="M369">
        <v>351896</v>
      </c>
      <c r="N369">
        <v>8474</v>
      </c>
    </row>
    <row r="370" spans="1:14" x14ac:dyDescent="0.2">
      <c r="A370" t="s">
        <v>136</v>
      </c>
      <c r="B370">
        <v>20</v>
      </c>
      <c r="C370">
        <v>2</v>
      </c>
      <c r="D370" s="55">
        <v>310867</v>
      </c>
      <c r="E370">
        <v>10</v>
      </c>
      <c r="F370">
        <v>375000</v>
      </c>
      <c r="G370">
        <v>3000</v>
      </c>
      <c r="H370">
        <v>54829</v>
      </c>
      <c r="I370">
        <v>4</v>
      </c>
      <c r="J370">
        <v>363675</v>
      </c>
      <c r="K370">
        <v>362750</v>
      </c>
      <c r="L370">
        <v>4600</v>
      </c>
      <c r="M370">
        <v>44435</v>
      </c>
      <c r="N370">
        <v>8218</v>
      </c>
    </row>
    <row r="371" spans="1:14" x14ac:dyDescent="0.2">
      <c r="A371" t="s">
        <v>136</v>
      </c>
      <c r="B371">
        <v>20</v>
      </c>
      <c r="C371">
        <v>4</v>
      </c>
      <c r="D371" s="55">
        <v>618767</v>
      </c>
      <c r="E371">
        <v>10</v>
      </c>
      <c r="F371">
        <v>375000</v>
      </c>
      <c r="G371">
        <v>3000</v>
      </c>
      <c r="H371">
        <v>52075</v>
      </c>
      <c r="I371">
        <v>4</v>
      </c>
      <c r="J371">
        <v>352785</v>
      </c>
      <c r="K371">
        <v>351020</v>
      </c>
      <c r="L371">
        <v>4609</v>
      </c>
      <c r="M371">
        <v>88716</v>
      </c>
      <c r="N371">
        <v>8218</v>
      </c>
    </row>
    <row r="372" spans="1:14" x14ac:dyDescent="0.2">
      <c r="A372" t="s">
        <v>136</v>
      </c>
      <c r="B372">
        <v>20</v>
      </c>
      <c r="C372">
        <v>8</v>
      </c>
      <c r="D372" s="55">
        <v>1236033</v>
      </c>
      <c r="E372">
        <v>10</v>
      </c>
      <c r="F372">
        <v>375000</v>
      </c>
      <c r="G372">
        <v>3000</v>
      </c>
      <c r="H372">
        <v>54138</v>
      </c>
      <c r="I372">
        <v>4</v>
      </c>
      <c r="J372">
        <v>329810</v>
      </c>
      <c r="K372">
        <v>327035</v>
      </c>
      <c r="L372">
        <v>4606</v>
      </c>
      <c r="M372">
        <v>176895</v>
      </c>
      <c r="N372">
        <v>8218</v>
      </c>
    </row>
    <row r="373" spans="1:14" x14ac:dyDescent="0.2">
      <c r="A373" t="s">
        <v>136</v>
      </c>
      <c r="B373">
        <v>20</v>
      </c>
      <c r="C373">
        <v>16</v>
      </c>
      <c r="D373" s="55">
        <v>2631567</v>
      </c>
      <c r="E373">
        <v>10</v>
      </c>
      <c r="F373">
        <v>375000</v>
      </c>
      <c r="G373">
        <v>3000</v>
      </c>
      <c r="H373">
        <v>54920</v>
      </c>
      <c r="I373">
        <v>4</v>
      </c>
      <c r="J373">
        <v>278715</v>
      </c>
      <c r="K373">
        <v>273900</v>
      </c>
      <c r="L373">
        <v>4395</v>
      </c>
      <c r="M373">
        <v>376989</v>
      </c>
      <c r="N373">
        <v>7441</v>
      </c>
    </row>
    <row r="374" spans="1:14" x14ac:dyDescent="0.2">
      <c r="A374" t="s">
        <v>136</v>
      </c>
      <c r="B374">
        <v>20</v>
      </c>
      <c r="C374">
        <v>2</v>
      </c>
      <c r="D374" s="55">
        <v>240813</v>
      </c>
      <c r="E374">
        <v>10</v>
      </c>
      <c r="F374">
        <v>375000</v>
      </c>
      <c r="G374">
        <v>3000</v>
      </c>
      <c r="H374">
        <v>29313</v>
      </c>
      <c r="I374">
        <v>4</v>
      </c>
      <c r="J374">
        <v>366265</v>
      </c>
      <c r="K374">
        <v>365595</v>
      </c>
      <c r="L374">
        <v>7579</v>
      </c>
      <c r="M374">
        <v>34436</v>
      </c>
      <c r="N374">
        <v>10705</v>
      </c>
    </row>
    <row r="375" spans="1:14" x14ac:dyDescent="0.2">
      <c r="A375" t="s">
        <v>136</v>
      </c>
      <c r="B375">
        <v>20</v>
      </c>
      <c r="C375">
        <v>4</v>
      </c>
      <c r="D375" s="55">
        <v>620233</v>
      </c>
      <c r="E375">
        <v>10</v>
      </c>
      <c r="F375">
        <v>375000</v>
      </c>
      <c r="G375">
        <v>3000</v>
      </c>
      <c r="H375">
        <v>31547</v>
      </c>
      <c r="I375">
        <v>4</v>
      </c>
      <c r="J375">
        <v>352685</v>
      </c>
      <c r="K375">
        <v>351065</v>
      </c>
      <c r="L375">
        <v>4016</v>
      </c>
      <c r="M375">
        <v>89014</v>
      </c>
      <c r="N375">
        <v>8718</v>
      </c>
    </row>
    <row r="376" spans="1:14" x14ac:dyDescent="0.2">
      <c r="A376" t="s">
        <v>136</v>
      </c>
      <c r="B376">
        <v>20</v>
      </c>
      <c r="C376">
        <v>8</v>
      </c>
      <c r="D376" s="55">
        <v>1134200</v>
      </c>
      <c r="E376">
        <v>10</v>
      </c>
      <c r="F376">
        <v>375000</v>
      </c>
      <c r="G376">
        <v>3000</v>
      </c>
      <c r="H376">
        <v>32141</v>
      </c>
      <c r="I376">
        <v>4</v>
      </c>
      <c r="J376">
        <v>333715</v>
      </c>
      <c r="K376">
        <v>331430</v>
      </c>
      <c r="L376">
        <v>4672</v>
      </c>
      <c r="M376">
        <v>161983</v>
      </c>
      <c r="N376">
        <v>9592</v>
      </c>
    </row>
    <row r="377" spans="1:14" x14ac:dyDescent="0.2">
      <c r="A377" t="s">
        <v>136</v>
      </c>
      <c r="B377">
        <v>20</v>
      </c>
      <c r="C377">
        <v>16</v>
      </c>
      <c r="D377" s="55">
        <v>2396500</v>
      </c>
      <c r="E377">
        <v>10</v>
      </c>
      <c r="F377">
        <v>375000</v>
      </c>
      <c r="G377">
        <v>3000</v>
      </c>
      <c r="H377">
        <v>35702</v>
      </c>
      <c r="I377">
        <v>4</v>
      </c>
      <c r="J377">
        <v>287950</v>
      </c>
      <c r="K377">
        <v>283045</v>
      </c>
      <c r="L377">
        <v>5090</v>
      </c>
      <c r="M377">
        <v>342311</v>
      </c>
      <c r="N377">
        <v>8973</v>
      </c>
    </row>
    <row r="378" spans="1:14" x14ac:dyDescent="0.2">
      <c r="A378" t="s">
        <v>136</v>
      </c>
      <c r="B378">
        <v>20</v>
      </c>
      <c r="C378">
        <v>2</v>
      </c>
      <c r="D378" s="55">
        <v>346440</v>
      </c>
      <c r="E378">
        <v>10</v>
      </c>
      <c r="F378">
        <v>375000</v>
      </c>
      <c r="G378">
        <v>3000</v>
      </c>
      <c r="H378">
        <v>18619</v>
      </c>
      <c r="I378">
        <v>4</v>
      </c>
      <c r="J378">
        <v>362640</v>
      </c>
      <c r="K378">
        <v>361620</v>
      </c>
      <c r="L378">
        <v>4020</v>
      </c>
      <c r="M378">
        <v>49889</v>
      </c>
      <c r="N378">
        <v>7892</v>
      </c>
    </row>
    <row r="379" spans="1:14" x14ac:dyDescent="0.2">
      <c r="A379" t="s">
        <v>136</v>
      </c>
      <c r="B379">
        <v>20</v>
      </c>
      <c r="C379">
        <v>4</v>
      </c>
      <c r="D379" s="55">
        <v>684827</v>
      </c>
      <c r="E379">
        <v>10</v>
      </c>
      <c r="F379">
        <v>375000</v>
      </c>
      <c r="G379">
        <v>3000</v>
      </c>
      <c r="H379">
        <v>19523</v>
      </c>
      <c r="I379">
        <v>4</v>
      </c>
      <c r="J379">
        <v>350030</v>
      </c>
      <c r="K379">
        <v>348450</v>
      </c>
      <c r="L379">
        <v>4036</v>
      </c>
      <c r="M379">
        <v>97793</v>
      </c>
      <c r="N379">
        <v>7997</v>
      </c>
    </row>
    <row r="380" spans="1:14" x14ac:dyDescent="0.2">
      <c r="A380" t="s">
        <v>136</v>
      </c>
      <c r="B380">
        <v>20</v>
      </c>
      <c r="C380">
        <v>8</v>
      </c>
      <c r="D380" s="55">
        <v>1386413</v>
      </c>
      <c r="E380">
        <v>10</v>
      </c>
      <c r="F380">
        <v>375000</v>
      </c>
      <c r="G380">
        <v>3000</v>
      </c>
      <c r="H380">
        <v>20220</v>
      </c>
      <c r="I380">
        <v>4</v>
      </c>
      <c r="J380">
        <v>324145</v>
      </c>
      <c r="K380">
        <v>321260</v>
      </c>
      <c r="L380">
        <v>4023</v>
      </c>
      <c r="M380">
        <v>198657</v>
      </c>
      <c r="N380">
        <v>7892</v>
      </c>
    </row>
    <row r="381" spans="1:14" x14ac:dyDescent="0.2">
      <c r="A381" t="s">
        <v>136</v>
      </c>
      <c r="B381">
        <v>20</v>
      </c>
      <c r="C381">
        <v>16</v>
      </c>
      <c r="D381" s="55">
        <v>2017987</v>
      </c>
      <c r="E381">
        <v>10</v>
      </c>
      <c r="F381">
        <v>375000</v>
      </c>
      <c r="G381">
        <v>3000</v>
      </c>
      <c r="H381">
        <v>22445</v>
      </c>
      <c r="I381">
        <v>4</v>
      </c>
      <c r="J381">
        <v>301430</v>
      </c>
      <c r="K381">
        <v>296695</v>
      </c>
      <c r="L381">
        <v>5910</v>
      </c>
      <c r="M381">
        <v>287897</v>
      </c>
      <c r="N381">
        <v>9395</v>
      </c>
    </row>
    <row r="382" spans="1:14" x14ac:dyDescent="0.2">
      <c r="A382" t="s">
        <v>136</v>
      </c>
      <c r="B382">
        <v>20</v>
      </c>
      <c r="C382">
        <v>2</v>
      </c>
      <c r="D382" s="55">
        <v>321340</v>
      </c>
      <c r="E382">
        <v>10</v>
      </c>
      <c r="F382">
        <v>375000</v>
      </c>
      <c r="G382">
        <v>3000</v>
      </c>
      <c r="H382">
        <v>214122</v>
      </c>
      <c r="I382">
        <v>4</v>
      </c>
      <c r="J382">
        <v>363325</v>
      </c>
      <c r="K382">
        <v>362375</v>
      </c>
      <c r="L382">
        <v>4734</v>
      </c>
      <c r="M382">
        <v>45912</v>
      </c>
      <c r="N382">
        <v>8324</v>
      </c>
    </row>
    <row r="383" spans="1:14" x14ac:dyDescent="0.2">
      <c r="A383" t="s">
        <v>136</v>
      </c>
      <c r="B383">
        <v>20</v>
      </c>
      <c r="C383">
        <v>4</v>
      </c>
      <c r="D383" s="55">
        <v>634880</v>
      </c>
      <c r="E383">
        <v>10</v>
      </c>
      <c r="F383">
        <v>375000</v>
      </c>
      <c r="G383">
        <v>3000</v>
      </c>
      <c r="H383">
        <v>213352</v>
      </c>
      <c r="I383">
        <v>4</v>
      </c>
      <c r="J383">
        <v>352025</v>
      </c>
      <c r="K383">
        <v>350290</v>
      </c>
      <c r="L383">
        <v>4847</v>
      </c>
      <c r="M383">
        <v>91022</v>
      </c>
      <c r="N383">
        <v>8450</v>
      </c>
    </row>
    <row r="384" spans="1:14" x14ac:dyDescent="0.2">
      <c r="A384" t="s">
        <v>136</v>
      </c>
      <c r="B384">
        <v>20</v>
      </c>
      <c r="C384">
        <v>8</v>
      </c>
      <c r="D384" s="55">
        <v>1282587</v>
      </c>
      <c r="E384">
        <v>10</v>
      </c>
      <c r="F384">
        <v>375000</v>
      </c>
      <c r="G384">
        <v>3000</v>
      </c>
      <c r="H384">
        <v>204595</v>
      </c>
      <c r="I384">
        <v>4</v>
      </c>
      <c r="J384">
        <v>328055</v>
      </c>
      <c r="K384">
        <v>325265</v>
      </c>
      <c r="L384">
        <v>4716</v>
      </c>
      <c r="M384">
        <v>183810</v>
      </c>
      <c r="N384">
        <v>8290</v>
      </c>
    </row>
    <row r="385" spans="1:14" x14ac:dyDescent="0.2">
      <c r="A385" t="s">
        <v>136</v>
      </c>
      <c r="B385">
        <v>20</v>
      </c>
      <c r="C385">
        <v>16</v>
      </c>
      <c r="D385" s="55">
        <v>2558013</v>
      </c>
      <c r="E385">
        <v>10</v>
      </c>
      <c r="F385">
        <v>375000</v>
      </c>
      <c r="G385">
        <v>3000</v>
      </c>
      <c r="H385">
        <v>209042</v>
      </c>
      <c r="I385">
        <v>4</v>
      </c>
      <c r="J385">
        <v>281945</v>
      </c>
      <c r="K385">
        <v>275165</v>
      </c>
      <c r="L385">
        <v>4812</v>
      </c>
      <c r="M385">
        <v>365922</v>
      </c>
      <c r="N385">
        <v>8339</v>
      </c>
    </row>
    <row r="386" spans="1:14" x14ac:dyDescent="0.2">
      <c r="A386" t="s">
        <v>136</v>
      </c>
      <c r="B386">
        <v>20</v>
      </c>
      <c r="C386">
        <v>2</v>
      </c>
      <c r="D386" s="55">
        <v>339500</v>
      </c>
      <c r="E386">
        <v>10</v>
      </c>
      <c r="F386">
        <v>375000</v>
      </c>
      <c r="G386">
        <v>3000</v>
      </c>
      <c r="H386">
        <v>23423</v>
      </c>
      <c r="I386">
        <v>4</v>
      </c>
      <c r="J386">
        <v>362830</v>
      </c>
      <c r="K386">
        <v>361810</v>
      </c>
      <c r="L386">
        <v>3949</v>
      </c>
      <c r="M386">
        <v>48813</v>
      </c>
      <c r="N386">
        <v>7986</v>
      </c>
    </row>
    <row r="387" spans="1:14" x14ac:dyDescent="0.2">
      <c r="A387" t="s">
        <v>136</v>
      </c>
      <c r="B387">
        <v>20</v>
      </c>
      <c r="C387">
        <v>4</v>
      </c>
      <c r="D387" s="55">
        <v>645453</v>
      </c>
      <c r="E387">
        <v>10</v>
      </c>
      <c r="F387">
        <v>375000</v>
      </c>
      <c r="G387">
        <v>3000</v>
      </c>
      <c r="H387">
        <v>22730</v>
      </c>
      <c r="I387">
        <v>4</v>
      </c>
      <c r="J387">
        <v>351440</v>
      </c>
      <c r="K387">
        <v>350230</v>
      </c>
      <c r="L387">
        <v>4041</v>
      </c>
      <c r="M387">
        <v>92704</v>
      </c>
      <c r="N387">
        <v>8386</v>
      </c>
    </row>
    <row r="388" spans="1:14" x14ac:dyDescent="0.2">
      <c r="A388" t="s">
        <v>136</v>
      </c>
      <c r="B388">
        <v>20</v>
      </c>
      <c r="C388">
        <v>8</v>
      </c>
      <c r="D388" s="55">
        <v>1348067</v>
      </c>
      <c r="E388">
        <v>10</v>
      </c>
      <c r="F388">
        <v>375000</v>
      </c>
      <c r="G388">
        <v>3000</v>
      </c>
      <c r="H388">
        <v>23467</v>
      </c>
      <c r="I388">
        <v>4</v>
      </c>
      <c r="J388">
        <v>325940</v>
      </c>
      <c r="K388">
        <v>323000</v>
      </c>
      <c r="L388">
        <v>3940</v>
      </c>
      <c r="M388">
        <v>193294</v>
      </c>
      <c r="N388">
        <v>7986</v>
      </c>
    </row>
    <row r="389" spans="1:14" x14ac:dyDescent="0.2">
      <c r="A389" t="s">
        <v>136</v>
      </c>
      <c r="B389">
        <v>20</v>
      </c>
      <c r="C389">
        <v>16</v>
      </c>
      <c r="D389" s="55">
        <v>2656040</v>
      </c>
      <c r="E389">
        <v>10</v>
      </c>
      <c r="F389">
        <v>375000</v>
      </c>
      <c r="G389">
        <v>3000</v>
      </c>
      <c r="H389">
        <v>26286</v>
      </c>
      <c r="I389">
        <v>4</v>
      </c>
      <c r="J389">
        <v>278300</v>
      </c>
      <c r="K389">
        <v>273015</v>
      </c>
      <c r="L389">
        <v>4803</v>
      </c>
      <c r="M389">
        <v>379677</v>
      </c>
      <c r="N389">
        <v>8536</v>
      </c>
    </row>
    <row r="390" spans="1:14" x14ac:dyDescent="0.2">
      <c r="A390" t="s">
        <v>136</v>
      </c>
      <c r="B390">
        <v>20</v>
      </c>
      <c r="C390">
        <v>2</v>
      </c>
      <c r="D390" s="55">
        <v>362787</v>
      </c>
      <c r="E390">
        <v>10</v>
      </c>
      <c r="F390">
        <v>375000</v>
      </c>
      <c r="G390">
        <v>3000</v>
      </c>
      <c r="H390">
        <v>16322</v>
      </c>
      <c r="I390">
        <v>4</v>
      </c>
      <c r="J390">
        <v>361975</v>
      </c>
      <c r="K390">
        <v>361035</v>
      </c>
      <c r="L390">
        <v>4049</v>
      </c>
      <c r="M390">
        <v>52110</v>
      </c>
      <c r="N390">
        <v>7054</v>
      </c>
    </row>
    <row r="391" spans="1:14" x14ac:dyDescent="0.2">
      <c r="A391" t="s">
        <v>136</v>
      </c>
      <c r="B391">
        <v>20</v>
      </c>
      <c r="C391">
        <v>4</v>
      </c>
      <c r="D391" s="55">
        <v>761793</v>
      </c>
      <c r="E391">
        <v>10</v>
      </c>
      <c r="F391">
        <v>375000</v>
      </c>
      <c r="G391">
        <v>3000</v>
      </c>
      <c r="H391">
        <v>16795</v>
      </c>
      <c r="I391">
        <v>4</v>
      </c>
      <c r="J391">
        <v>348965</v>
      </c>
      <c r="K391">
        <v>330425</v>
      </c>
      <c r="L391">
        <v>4095</v>
      </c>
      <c r="M391">
        <v>108691</v>
      </c>
      <c r="N391">
        <v>7369</v>
      </c>
    </row>
    <row r="392" spans="1:14" x14ac:dyDescent="0.2">
      <c r="A392" t="s">
        <v>136</v>
      </c>
      <c r="B392">
        <v>20</v>
      </c>
      <c r="C392">
        <v>8</v>
      </c>
      <c r="D392" s="55">
        <v>1354373</v>
      </c>
      <c r="E392">
        <v>10</v>
      </c>
      <c r="F392">
        <v>375000</v>
      </c>
      <c r="G392">
        <v>3000</v>
      </c>
      <c r="H392">
        <v>18262</v>
      </c>
      <c r="I392">
        <v>4</v>
      </c>
      <c r="J392">
        <v>326155</v>
      </c>
      <c r="K392">
        <v>322970</v>
      </c>
      <c r="L392">
        <v>4408</v>
      </c>
      <c r="M392">
        <v>193954</v>
      </c>
      <c r="N392">
        <v>6908</v>
      </c>
    </row>
    <row r="393" spans="1:14" x14ac:dyDescent="0.2">
      <c r="A393" t="s">
        <v>136</v>
      </c>
      <c r="B393">
        <v>20</v>
      </c>
      <c r="C393">
        <v>16</v>
      </c>
      <c r="D393" s="55">
        <v>2746213</v>
      </c>
      <c r="E393">
        <v>10</v>
      </c>
      <c r="F393">
        <v>375000</v>
      </c>
      <c r="G393">
        <v>3000</v>
      </c>
      <c r="H393">
        <v>19494</v>
      </c>
      <c r="I393">
        <v>4</v>
      </c>
      <c r="J393">
        <v>275235</v>
      </c>
      <c r="K393">
        <v>269140</v>
      </c>
      <c r="L393">
        <v>4131</v>
      </c>
      <c r="M393">
        <v>393558</v>
      </c>
      <c r="N393">
        <v>7794</v>
      </c>
    </row>
    <row r="394" spans="1:14" x14ac:dyDescent="0.2">
      <c r="A394" t="s">
        <v>136</v>
      </c>
      <c r="B394">
        <v>20</v>
      </c>
      <c r="C394">
        <v>2</v>
      </c>
      <c r="D394" s="55">
        <v>339653</v>
      </c>
      <c r="E394">
        <v>10</v>
      </c>
      <c r="F394">
        <v>375000</v>
      </c>
      <c r="G394">
        <v>3000</v>
      </c>
      <c r="H394">
        <v>82734</v>
      </c>
      <c r="I394">
        <v>4</v>
      </c>
      <c r="J394">
        <v>362655</v>
      </c>
      <c r="K394">
        <v>361855</v>
      </c>
      <c r="L394">
        <v>3928</v>
      </c>
      <c r="M394">
        <v>48657</v>
      </c>
      <c r="N394">
        <v>7734</v>
      </c>
    </row>
    <row r="395" spans="1:14" x14ac:dyDescent="0.2">
      <c r="A395" t="s">
        <v>136</v>
      </c>
      <c r="B395">
        <v>20</v>
      </c>
      <c r="C395">
        <v>4</v>
      </c>
      <c r="D395" s="55">
        <v>684713</v>
      </c>
      <c r="E395">
        <v>10</v>
      </c>
      <c r="F395">
        <v>375000</v>
      </c>
      <c r="G395">
        <v>3000</v>
      </c>
      <c r="H395">
        <v>80054</v>
      </c>
      <c r="I395">
        <v>4</v>
      </c>
      <c r="J395">
        <v>350245</v>
      </c>
      <c r="K395">
        <v>348350</v>
      </c>
      <c r="L395">
        <v>3903</v>
      </c>
      <c r="M395">
        <v>98390</v>
      </c>
      <c r="N395">
        <v>7689</v>
      </c>
    </row>
    <row r="396" spans="1:14" x14ac:dyDescent="0.2">
      <c r="A396" t="s">
        <v>136</v>
      </c>
      <c r="B396">
        <v>20</v>
      </c>
      <c r="C396">
        <v>8</v>
      </c>
      <c r="D396" s="55">
        <v>1266413</v>
      </c>
      <c r="E396">
        <v>10</v>
      </c>
      <c r="F396">
        <v>375000</v>
      </c>
      <c r="G396">
        <v>3000</v>
      </c>
      <c r="H396">
        <v>83651</v>
      </c>
      <c r="I396">
        <v>4</v>
      </c>
      <c r="J396">
        <v>328915</v>
      </c>
      <c r="K396">
        <v>325880</v>
      </c>
      <c r="L396">
        <v>4209</v>
      </c>
      <c r="M396">
        <v>181425</v>
      </c>
      <c r="N396">
        <v>8333</v>
      </c>
    </row>
    <row r="397" spans="1:14" x14ac:dyDescent="0.2">
      <c r="A397" t="s">
        <v>136</v>
      </c>
      <c r="B397">
        <v>20</v>
      </c>
      <c r="C397">
        <v>16</v>
      </c>
      <c r="D397" s="55">
        <v>2759393</v>
      </c>
      <c r="E397">
        <v>10</v>
      </c>
      <c r="F397">
        <v>375000</v>
      </c>
      <c r="G397">
        <v>3000</v>
      </c>
      <c r="H397">
        <v>87462</v>
      </c>
      <c r="I397">
        <v>4</v>
      </c>
      <c r="J397">
        <v>276130</v>
      </c>
      <c r="K397">
        <v>230050</v>
      </c>
      <c r="L397">
        <v>4923</v>
      </c>
      <c r="M397">
        <v>394528</v>
      </c>
      <c r="N397">
        <v>7623</v>
      </c>
    </row>
    <row r="398" spans="1:14" x14ac:dyDescent="0.2">
      <c r="A398" t="s">
        <v>136</v>
      </c>
      <c r="B398">
        <v>20</v>
      </c>
      <c r="C398">
        <v>2</v>
      </c>
      <c r="D398" s="55">
        <v>336973</v>
      </c>
      <c r="E398">
        <v>10</v>
      </c>
      <c r="F398">
        <v>375000</v>
      </c>
      <c r="G398">
        <v>3000</v>
      </c>
      <c r="H398">
        <v>30096</v>
      </c>
      <c r="I398">
        <v>4</v>
      </c>
      <c r="J398">
        <v>362720</v>
      </c>
      <c r="K398">
        <v>361755</v>
      </c>
      <c r="L398">
        <v>4609</v>
      </c>
      <c r="M398">
        <v>48340</v>
      </c>
      <c r="N398">
        <v>8108</v>
      </c>
    </row>
    <row r="399" spans="1:14" x14ac:dyDescent="0.2">
      <c r="A399" t="s">
        <v>136</v>
      </c>
      <c r="B399">
        <v>20</v>
      </c>
      <c r="C399">
        <v>4</v>
      </c>
      <c r="D399" s="55">
        <v>643800</v>
      </c>
      <c r="E399">
        <v>10</v>
      </c>
      <c r="F399">
        <v>375000</v>
      </c>
      <c r="G399">
        <v>3000</v>
      </c>
      <c r="H399">
        <v>28939</v>
      </c>
      <c r="I399">
        <v>4</v>
      </c>
      <c r="J399">
        <v>351840</v>
      </c>
      <c r="K399">
        <v>349985</v>
      </c>
      <c r="L399">
        <v>4278</v>
      </c>
      <c r="M399">
        <v>92560</v>
      </c>
      <c r="N399">
        <v>8456</v>
      </c>
    </row>
    <row r="400" spans="1:14" x14ac:dyDescent="0.2">
      <c r="A400" t="s">
        <v>136</v>
      </c>
      <c r="B400">
        <v>20</v>
      </c>
      <c r="C400">
        <v>8</v>
      </c>
      <c r="D400" s="55">
        <v>1344353</v>
      </c>
      <c r="E400">
        <v>10</v>
      </c>
      <c r="F400">
        <v>375000</v>
      </c>
      <c r="G400">
        <v>3000</v>
      </c>
      <c r="H400">
        <v>30637</v>
      </c>
      <c r="I400">
        <v>4</v>
      </c>
      <c r="J400">
        <v>325805</v>
      </c>
      <c r="K400">
        <v>322890</v>
      </c>
      <c r="L400">
        <v>4611</v>
      </c>
      <c r="M400">
        <v>192515</v>
      </c>
      <c r="N400">
        <v>8108</v>
      </c>
    </row>
    <row r="401" spans="1:14" x14ac:dyDescent="0.2">
      <c r="A401" t="s">
        <v>136</v>
      </c>
      <c r="B401">
        <v>20</v>
      </c>
      <c r="C401">
        <v>16</v>
      </c>
      <c r="D401" s="55">
        <v>2344287</v>
      </c>
      <c r="E401">
        <v>10</v>
      </c>
      <c r="F401">
        <v>375000</v>
      </c>
      <c r="G401">
        <v>3000</v>
      </c>
      <c r="H401">
        <v>35112</v>
      </c>
      <c r="I401">
        <v>4</v>
      </c>
      <c r="J401">
        <v>289880</v>
      </c>
      <c r="K401">
        <v>284280</v>
      </c>
      <c r="L401">
        <v>5298</v>
      </c>
      <c r="M401">
        <v>335012</v>
      </c>
      <c r="N401">
        <v>9324</v>
      </c>
    </row>
    <row r="402" spans="1:14" x14ac:dyDescent="0.2">
      <c r="A402" t="s">
        <v>137</v>
      </c>
      <c r="B402">
        <v>20</v>
      </c>
      <c r="C402">
        <v>2</v>
      </c>
      <c r="D402" s="55">
        <v>480947</v>
      </c>
      <c r="E402">
        <v>10</v>
      </c>
      <c r="F402">
        <v>375000</v>
      </c>
      <c r="G402">
        <v>3000</v>
      </c>
      <c r="H402">
        <v>5055</v>
      </c>
      <c r="I402">
        <v>4</v>
      </c>
      <c r="J402">
        <v>366610</v>
      </c>
      <c r="K402">
        <v>341235</v>
      </c>
      <c r="L402">
        <v>5213</v>
      </c>
      <c r="M402">
        <v>68332</v>
      </c>
      <c r="N402">
        <v>6106</v>
      </c>
    </row>
    <row r="403" spans="1:14" x14ac:dyDescent="0.2">
      <c r="A403" t="s">
        <v>137</v>
      </c>
      <c r="B403">
        <v>20</v>
      </c>
      <c r="C403">
        <v>4</v>
      </c>
      <c r="D403" s="55">
        <v>945607</v>
      </c>
      <c r="E403">
        <v>10</v>
      </c>
      <c r="F403">
        <v>375000</v>
      </c>
      <c r="G403">
        <v>3000</v>
      </c>
      <c r="H403">
        <v>5644</v>
      </c>
      <c r="I403">
        <v>4</v>
      </c>
      <c r="J403">
        <v>361435</v>
      </c>
      <c r="K403">
        <v>319340</v>
      </c>
      <c r="L403">
        <v>9256</v>
      </c>
      <c r="M403">
        <v>135230</v>
      </c>
      <c r="N403">
        <v>6106</v>
      </c>
    </row>
    <row r="404" spans="1:14" x14ac:dyDescent="0.2">
      <c r="A404" t="s">
        <v>137</v>
      </c>
      <c r="B404">
        <v>20</v>
      </c>
      <c r="C404">
        <v>8</v>
      </c>
      <c r="D404" s="55">
        <v>1847220</v>
      </c>
      <c r="E404">
        <v>10</v>
      </c>
      <c r="F404">
        <v>375000</v>
      </c>
      <c r="G404">
        <v>3000</v>
      </c>
      <c r="H404">
        <v>7440</v>
      </c>
      <c r="I404">
        <v>4</v>
      </c>
      <c r="J404">
        <v>349015</v>
      </c>
      <c r="K404">
        <v>273760</v>
      </c>
      <c r="L404">
        <v>20220</v>
      </c>
      <c r="M404">
        <v>250362</v>
      </c>
      <c r="N404">
        <v>6106</v>
      </c>
    </row>
    <row r="405" spans="1:14" x14ac:dyDescent="0.2">
      <c r="A405" t="s">
        <v>137</v>
      </c>
      <c r="B405">
        <v>20</v>
      </c>
      <c r="C405">
        <v>16</v>
      </c>
      <c r="D405" s="55">
        <v>3706373</v>
      </c>
      <c r="E405">
        <v>10</v>
      </c>
      <c r="F405">
        <v>375000</v>
      </c>
      <c r="G405">
        <v>3000</v>
      </c>
      <c r="H405">
        <v>10148</v>
      </c>
      <c r="I405">
        <v>4</v>
      </c>
      <c r="J405">
        <v>296480</v>
      </c>
      <c r="K405">
        <v>189745</v>
      </c>
      <c r="L405">
        <v>29511</v>
      </c>
      <c r="M405">
        <v>509155</v>
      </c>
      <c r="N405">
        <v>6106</v>
      </c>
    </row>
    <row r="406" spans="1:14" x14ac:dyDescent="0.2">
      <c r="A406" t="s">
        <v>138</v>
      </c>
      <c r="B406">
        <v>20</v>
      </c>
      <c r="C406">
        <v>2</v>
      </c>
      <c r="D406" s="55">
        <v>134453</v>
      </c>
      <c r="E406">
        <v>10</v>
      </c>
      <c r="F406">
        <v>375000</v>
      </c>
      <c r="G406">
        <v>3000</v>
      </c>
      <c r="H406">
        <v>5126</v>
      </c>
      <c r="I406">
        <v>4</v>
      </c>
      <c r="J406">
        <v>372605</v>
      </c>
      <c r="K406">
        <v>367405</v>
      </c>
      <c r="L406">
        <v>17693</v>
      </c>
      <c r="M406">
        <v>18643</v>
      </c>
      <c r="N406">
        <v>21701</v>
      </c>
    </row>
    <row r="407" spans="1:14" x14ac:dyDescent="0.2">
      <c r="A407" t="s">
        <v>138</v>
      </c>
      <c r="B407">
        <v>20</v>
      </c>
      <c r="C407">
        <v>4</v>
      </c>
      <c r="D407" s="55">
        <v>265633</v>
      </c>
      <c r="E407">
        <v>10</v>
      </c>
      <c r="F407">
        <v>375000</v>
      </c>
      <c r="G407">
        <v>3000</v>
      </c>
      <c r="H407">
        <v>5172</v>
      </c>
      <c r="I407">
        <v>4</v>
      </c>
      <c r="J407">
        <v>370185</v>
      </c>
      <c r="K407">
        <v>359880</v>
      </c>
      <c r="L407">
        <v>15810</v>
      </c>
      <c r="M407">
        <v>37147</v>
      </c>
      <c r="N407">
        <v>21701</v>
      </c>
    </row>
    <row r="408" spans="1:14" x14ac:dyDescent="0.2">
      <c r="A408" t="s">
        <v>138</v>
      </c>
      <c r="B408">
        <v>20</v>
      </c>
      <c r="C408">
        <v>8</v>
      </c>
      <c r="D408" s="55">
        <v>529867</v>
      </c>
      <c r="E408">
        <v>10</v>
      </c>
      <c r="F408">
        <v>375000</v>
      </c>
      <c r="G408">
        <v>3000</v>
      </c>
      <c r="H408">
        <v>6760</v>
      </c>
      <c r="I408">
        <v>4</v>
      </c>
      <c r="J408">
        <v>364900</v>
      </c>
      <c r="K408">
        <v>344725</v>
      </c>
      <c r="L408">
        <v>14765</v>
      </c>
      <c r="M408">
        <v>72183</v>
      </c>
      <c r="N408">
        <v>21701</v>
      </c>
    </row>
    <row r="409" spans="1:14" x14ac:dyDescent="0.2">
      <c r="A409" t="s">
        <v>138</v>
      </c>
      <c r="B409">
        <v>20</v>
      </c>
      <c r="C409">
        <v>16</v>
      </c>
      <c r="D409" s="55">
        <v>1051140</v>
      </c>
      <c r="E409">
        <v>10</v>
      </c>
      <c r="F409">
        <v>375000</v>
      </c>
      <c r="G409">
        <v>3000</v>
      </c>
      <c r="H409">
        <v>9182</v>
      </c>
      <c r="I409">
        <v>4</v>
      </c>
      <c r="J409">
        <v>356035</v>
      </c>
      <c r="K409">
        <v>315330</v>
      </c>
      <c r="L409">
        <v>15912</v>
      </c>
      <c r="M409">
        <v>146127</v>
      </c>
      <c r="N409">
        <v>21701</v>
      </c>
    </row>
    <row r="410" spans="1:14" x14ac:dyDescent="0.2">
      <c r="A410" t="s">
        <v>137</v>
      </c>
      <c r="B410">
        <v>20</v>
      </c>
      <c r="C410">
        <v>2</v>
      </c>
      <c r="D410" s="55">
        <v>384667</v>
      </c>
      <c r="E410">
        <v>10</v>
      </c>
      <c r="F410">
        <v>375000</v>
      </c>
      <c r="G410">
        <v>3000</v>
      </c>
      <c r="H410">
        <v>4894</v>
      </c>
      <c r="I410">
        <v>4</v>
      </c>
      <c r="J410">
        <v>374290</v>
      </c>
      <c r="K410">
        <v>348950</v>
      </c>
      <c r="L410">
        <v>6355</v>
      </c>
      <c r="M410">
        <v>55231</v>
      </c>
      <c r="N410">
        <v>7168</v>
      </c>
    </row>
    <row r="411" spans="1:14" x14ac:dyDescent="0.2">
      <c r="A411" t="s">
        <v>137</v>
      </c>
      <c r="B411">
        <v>20</v>
      </c>
      <c r="C411">
        <v>4</v>
      </c>
      <c r="D411" s="55">
        <v>814680</v>
      </c>
      <c r="E411">
        <v>10</v>
      </c>
      <c r="F411">
        <v>375000</v>
      </c>
      <c r="G411">
        <v>3000</v>
      </c>
      <c r="H411">
        <v>6008</v>
      </c>
      <c r="I411">
        <v>4</v>
      </c>
      <c r="J411">
        <v>363425</v>
      </c>
      <c r="K411">
        <v>327180</v>
      </c>
      <c r="L411">
        <v>10737</v>
      </c>
      <c r="M411">
        <v>114002</v>
      </c>
      <c r="N411">
        <v>7168</v>
      </c>
    </row>
    <row r="412" spans="1:14" x14ac:dyDescent="0.2">
      <c r="A412" t="s">
        <v>137</v>
      </c>
      <c r="B412">
        <v>20</v>
      </c>
      <c r="C412">
        <v>8</v>
      </c>
      <c r="D412" s="55">
        <v>1587933</v>
      </c>
      <c r="E412">
        <v>10</v>
      </c>
      <c r="F412">
        <v>375000</v>
      </c>
      <c r="G412">
        <v>3000</v>
      </c>
      <c r="H412">
        <v>7261</v>
      </c>
      <c r="I412">
        <v>4</v>
      </c>
      <c r="J412">
        <v>355125</v>
      </c>
      <c r="K412">
        <v>289190</v>
      </c>
      <c r="L412">
        <v>27774</v>
      </c>
      <c r="M412">
        <v>227275</v>
      </c>
      <c r="N412">
        <v>7168</v>
      </c>
    </row>
    <row r="413" spans="1:14" x14ac:dyDescent="0.2">
      <c r="A413" t="s">
        <v>137</v>
      </c>
      <c r="B413">
        <v>20</v>
      </c>
      <c r="C413">
        <v>16</v>
      </c>
      <c r="D413" s="55">
        <v>3185160</v>
      </c>
      <c r="E413">
        <v>10</v>
      </c>
      <c r="F413">
        <v>375000</v>
      </c>
      <c r="G413">
        <v>3000</v>
      </c>
      <c r="H413">
        <v>9256</v>
      </c>
      <c r="I413">
        <v>4</v>
      </c>
      <c r="J413">
        <v>313830</v>
      </c>
      <c r="K413">
        <v>210255</v>
      </c>
      <c r="L413">
        <v>27381</v>
      </c>
      <c r="M413">
        <v>410802</v>
      </c>
      <c r="N413">
        <v>7168</v>
      </c>
    </row>
    <row r="414" spans="1:14" x14ac:dyDescent="0.2">
      <c r="A414" t="s">
        <v>138</v>
      </c>
      <c r="B414">
        <v>20</v>
      </c>
      <c r="C414">
        <v>2</v>
      </c>
      <c r="D414" s="55">
        <v>108747</v>
      </c>
      <c r="E414">
        <v>10</v>
      </c>
      <c r="F414">
        <v>375000</v>
      </c>
      <c r="G414">
        <v>3000</v>
      </c>
      <c r="H414">
        <v>4716</v>
      </c>
      <c r="I414">
        <v>4</v>
      </c>
      <c r="J414">
        <v>373040</v>
      </c>
      <c r="K414">
        <v>370050</v>
      </c>
      <c r="L414">
        <v>22598</v>
      </c>
      <c r="M414">
        <v>15181</v>
      </c>
      <c r="N414">
        <v>26599</v>
      </c>
    </row>
    <row r="415" spans="1:14" x14ac:dyDescent="0.2">
      <c r="A415" t="s">
        <v>138</v>
      </c>
      <c r="B415">
        <v>20</v>
      </c>
      <c r="C415">
        <v>4</v>
      </c>
      <c r="D415" s="55">
        <v>211540</v>
      </c>
      <c r="E415">
        <v>10</v>
      </c>
      <c r="F415">
        <v>375000</v>
      </c>
      <c r="G415">
        <v>3000</v>
      </c>
      <c r="H415">
        <v>5041</v>
      </c>
      <c r="I415">
        <v>4</v>
      </c>
      <c r="J415">
        <v>371165</v>
      </c>
      <c r="K415">
        <v>365155</v>
      </c>
      <c r="L415">
        <v>20258</v>
      </c>
      <c r="M415">
        <v>29236</v>
      </c>
      <c r="N415">
        <v>26599</v>
      </c>
    </row>
    <row r="416" spans="1:14" x14ac:dyDescent="0.2">
      <c r="A416" t="s">
        <v>138</v>
      </c>
      <c r="B416">
        <v>20</v>
      </c>
      <c r="C416">
        <v>8</v>
      </c>
      <c r="D416" s="55">
        <v>417760</v>
      </c>
      <c r="E416">
        <v>10</v>
      </c>
      <c r="F416">
        <v>375000</v>
      </c>
      <c r="G416">
        <v>3000</v>
      </c>
      <c r="H416">
        <v>6403</v>
      </c>
      <c r="I416">
        <v>4</v>
      </c>
      <c r="J416">
        <v>366825</v>
      </c>
      <c r="K416">
        <v>356680</v>
      </c>
      <c r="L416">
        <v>18715</v>
      </c>
      <c r="M416">
        <v>56096</v>
      </c>
      <c r="N416">
        <v>26599</v>
      </c>
    </row>
    <row r="417" spans="1:14" x14ac:dyDescent="0.2">
      <c r="A417" t="s">
        <v>138</v>
      </c>
      <c r="B417">
        <v>20</v>
      </c>
      <c r="C417">
        <v>16</v>
      </c>
      <c r="D417" s="55">
        <v>822980</v>
      </c>
      <c r="E417">
        <v>10</v>
      </c>
      <c r="F417">
        <v>375000</v>
      </c>
      <c r="G417">
        <v>3000</v>
      </c>
      <c r="H417">
        <v>8933</v>
      </c>
      <c r="I417">
        <v>4</v>
      </c>
      <c r="J417">
        <v>361160</v>
      </c>
      <c r="K417">
        <v>341765</v>
      </c>
      <c r="L417">
        <v>18301</v>
      </c>
      <c r="M417">
        <v>110378</v>
      </c>
      <c r="N417">
        <v>26599</v>
      </c>
    </row>
    <row r="418" spans="1:14" x14ac:dyDescent="0.2">
      <c r="A418" t="s">
        <v>137</v>
      </c>
      <c r="B418">
        <v>20</v>
      </c>
      <c r="C418">
        <v>2</v>
      </c>
      <c r="D418" s="55">
        <v>323960</v>
      </c>
      <c r="E418">
        <v>10</v>
      </c>
      <c r="F418">
        <v>375000</v>
      </c>
      <c r="G418">
        <v>3000</v>
      </c>
      <c r="H418">
        <v>4826</v>
      </c>
      <c r="I418">
        <v>4</v>
      </c>
      <c r="J418">
        <v>370995</v>
      </c>
      <c r="K418">
        <v>358140</v>
      </c>
      <c r="L418">
        <v>10340</v>
      </c>
      <c r="M418">
        <v>44844</v>
      </c>
      <c r="N418">
        <v>9417</v>
      </c>
    </row>
    <row r="419" spans="1:14" x14ac:dyDescent="0.2">
      <c r="A419" t="s">
        <v>137</v>
      </c>
      <c r="B419">
        <v>20</v>
      </c>
      <c r="C419">
        <v>4</v>
      </c>
      <c r="D419" s="55">
        <v>603413</v>
      </c>
      <c r="E419">
        <v>10</v>
      </c>
      <c r="F419">
        <v>375000</v>
      </c>
      <c r="G419">
        <v>3000</v>
      </c>
      <c r="H419">
        <v>5450</v>
      </c>
      <c r="I419">
        <v>4</v>
      </c>
      <c r="J419">
        <v>368445</v>
      </c>
      <c r="K419">
        <v>346445</v>
      </c>
      <c r="L419">
        <v>28767</v>
      </c>
      <c r="M419">
        <v>85681</v>
      </c>
      <c r="N419">
        <v>9417</v>
      </c>
    </row>
    <row r="420" spans="1:14" x14ac:dyDescent="0.2">
      <c r="A420" t="s">
        <v>137</v>
      </c>
      <c r="B420">
        <v>20</v>
      </c>
      <c r="C420">
        <v>8</v>
      </c>
      <c r="D420" s="55">
        <v>1120660</v>
      </c>
      <c r="E420">
        <v>10</v>
      </c>
      <c r="F420">
        <v>375000</v>
      </c>
      <c r="G420">
        <v>3000</v>
      </c>
      <c r="H420">
        <v>6697</v>
      </c>
      <c r="I420">
        <v>4</v>
      </c>
      <c r="J420">
        <v>361235</v>
      </c>
      <c r="K420">
        <v>314610</v>
      </c>
      <c r="L420">
        <v>28476</v>
      </c>
      <c r="M420">
        <v>146002</v>
      </c>
      <c r="N420">
        <v>9417</v>
      </c>
    </row>
    <row r="421" spans="1:14" x14ac:dyDescent="0.2">
      <c r="A421" t="s">
        <v>137</v>
      </c>
      <c r="B421">
        <v>20</v>
      </c>
      <c r="C421">
        <v>16</v>
      </c>
      <c r="D421" s="55">
        <v>2187353</v>
      </c>
      <c r="E421">
        <v>10</v>
      </c>
      <c r="F421">
        <v>375000</v>
      </c>
      <c r="G421">
        <v>3000</v>
      </c>
      <c r="H421">
        <v>8886</v>
      </c>
      <c r="I421">
        <v>4</v>
      </c>
      <c r="J421">
        <v>346075</v>
      </c>
      <c r="K421">
        <v>255265</v>
      </c>
      <c r="L421">
        <v>34379</v>
      </c>
      <c r="M421">
        <v>275777</v>
      </c>
      <c r="N421">
        <v>9417</v>
      </c>
    </row>
    <row r="422" spans="1:14" x14ac:dyDescent="0.2">
      <c r="A422" t="s">
        <v>138</v>
      </c>
      <c r="B422">
        <v>20</v>
      </c>
      <c r="C422">
        <v>2</v>
      </c>
      <c r="D422" s="55">
        <v>117107</v>
      </c>
      <c r="E422">
        <v>10</v>
      </c>
      <c r="F422">
        <v>375000</v>
      </c>
      <c r="G422">
        <v>3000</v>
      </c>
      <c r="H422">
        <v>4863</v>
      </c>
      <c r="I422">
        <v>4</v>
      </c>
      <c r="J422">
        <v>373030</v>
      </c>
      <c r="K422">
        <v>367750</v>
      </c>
      <c r="L422">
        <v>22059</v>
      </c>
      <c r="M422">
        <v>16120</v>
      </c>
      <c r="N422">
        <v>26036</v>
      </c>
    </row>
    <row r="423" spans="1:14" x14ac:dyDescent="0.2">
      <c r="A423" t="s">
        <v>138</v>
      </c>
      <c r="B423">
        <v>20</v>
      </c>
      <c r="C423">
        <v>4</v>
      </c>
      <c r="D423" s="55">
        <v>233100</v>
      </c>
      <c r="E423">
        <v>10</v>
      </c>
      <c r="F423">
        <v>375000</v>
      </c>
      <c r="G423">
        <v>3000</v>
      </c>
      <c r="H423">
        <v>5416</v>
      </c>
      <c r="I423">
        <v>4</v>
      </c>
      <c r="J423">
        <v>370945</v>
      </c>
      <c r="K423">
        <v>359920</v>
      </c>
      <c r="L423">
        <v>18339</v>
      </c>
      <c r="M423">
        <v>31662</v>
      </c>
      <c r="N423">
        <v>26036</v>
      </c>
    </row>
    <row r="424" spans="1:14" x14ac:dyDescent="0.2">
      <c r="A424" t="s">
        <v>138</v>
      </c>
      <c r="B424">
        <v>20</v>
      </c>
      <c r="C424">
        <v>8</v>
      </c>
      <c r="D424" s="55">
        <v>460533</v>
      </c>
      <c r="E424">
        <v>10</v>
      </c>
      <c r="F424">
        <v>375000</v>
      </c>
      <c r="G424">
        <v>3000</v>
      </c>
      <c r="H424">
        <v>6470</v>
      </c>
      <c r="I424">
        <v>4</v>
      </c>
      <c r="J424">
        <v>367030</v>
      </c>
      <c r="K424">
        <v>346450</v>
      </c>
      <c r="L424">
        <v>18671</v>
      </c>
      <c r="M424">
        <v>63157</v>
      </c>
      <c r="N424">
        <v>26036</v>
      </c>
    </row>
    <row r="425" spans="1:14" x14ac:dyDescent="0.2">
      <c r="A425" t="s">
        <v>138</v>
      </c>
      <c r="B425">
        <v>20</v>
      </c>
      <c r="C425">
        <v>16</v>
      </c>
      <c r="D425" s="55">
        <v>897407</v>
      </c>
      <c r="E425">
        <v>10</v>
      </c>
      <c r="F425">
        <v>375000</v>
      </c>
      <c r="G425">
        <v>3000</v>
      </c>
      <c r="H425">
        <v>8948</v>
      </c>
      <c r="I425">
        <v>4</v>
      </c>
      <c r="J425">
        <v>360725</v>
      </c>
      <c r="K425">
        <v>320570</v>
      </c>
      <c r="L425">
        <v>16423</v>
      </c>
      <c r="M425">
        <v>123565</v>
      </c>
      <c r="N425">
        <v>26036</v>
      </c>
    </row>
    <row r="426" spans="1:14" x14ac:dyDescent="0.2">
      <c r="A426" t="s">
        <v>137</v>
      </c>
      <c r="B426">
        <v>20</v>
      </c>
      <c r="C426">
        <v>2</v>
      </c>
      <c r="D426" s="55">
        <v>347340</v>
      </c>
      <c r="E426">
        <v>10</v>
      </c>
      <c r="F426">
        <v>375000</v>
      </c>
      <c r="G426">
        <v>3000</v>
      </c>
      <c r="H426">
        <v>5273</v>
      </c>
      <c r="I426">
        <v>4</v>
      </c>
      <c r="J426">
        <v>374540</v>
      </c>
      <c r="K426">
        <v>352960</v>
      </c>
      <c r="L426">
        <v>9415</v>
      </c>
      <c r="M426">
        <v>49532</v>
      </c>
      <c r="N426">
        <v>7130</v>
      </c>
    </row>
    <row r="427" spans="1:14" x14ac:dyDescent="0.2">
      <c r="A427" t="s">
        <v>137</v>
      </c>
      <c r="B427">
        <v>20</v>
      </c>
      <c r="C427">
        <v>4</v>
      </c>
      <c r="D427" s="55">
        <v>905153</v>
      </c>
      <c r="E427">
        <v>10</v>
      </c>
      <c r="F427">
        <v>375000</v>
      </c>
      <c r="G427">
        <v>3000</v>
      </c>
      <c r="H427">
        <v>5740</v>
      </c>
      <c r="I427">
        <v>4</v>
      </c>
      <c r="J427">
        <v>363695</v>
      </c>
      <c r="K427">
        <v>324145</v>
      </c>
      <c r="L427">
        <v>17228</v>
      </c>
      <c r="M427">
        <v>130376</v>
      </c>
      <c r="N427">
        <v>7130</v>
      </c>
    </row>
    <row r="428" spans="1:14" x14ac:dyDescent="0.2">
      <c r="A428" t="s">
        <v>137</v>
      </c>
      <c r="B428">
        <v>20</v>
      </c>
      <c r="C428">
        <v>8</v>
      </c>
      <c r="D428" s="55">
        <v>1912027</v>
      </c>
      <c r="E428">
        <v>10</v>
      </c>
      <c r="F428">
        <v>375000</v>
      </c>
      <c r="G428">
        <v>3000</v>
      </c>
      <c r="H428">
        <v>7455</v>
      </c>
      <c r="I428">
        <v>4</v>
      </c>
      <c r="J428">
        <v>348350</v>
      </c>
      <c r="K428">
        <v>262665</v>
      </c>
      <c r="L428">
        <v>23414</v>
      </c>
      <c r="M428">
        <v>272611</v>
      </c>
      <c r="N428">
        <v>7130</v>
      </c>
    </row>
    <row r="429" spans="1:14" x14ac:dyDescent="0.2">
      <c r="A429" t="s">
        <v>137</v>
      </c>
      <c r="B429">
        <v>20</v>
      </c>
      <c r="C429">
        <v>16</v>
      </c>
      <c r="D429" s="55">
        <v>3868053</v>
      </c>
      <c r="E429">
        <v>10</v>
      </c>
      <c r="F429">
        <v>375000</v>
      </c>
      <c r="G429">
        <v>3000</v>
      </c>
      <c r="H429">
        <v>10254</v>
      </c>
      <c r="I429">
        <v>4</v>
      </c>
      <c r="J429">
        <v>315430</v>
      </c>
      <c r="K429">
        <v>153600</v>
      </c>
      <c r="L429">
        <v>31016</v>
      </c>
      <c r="M429">
        <v>448000</v>
      </c>
      <c r="N429">
        <v>7130</v>
      </c>
    </row>
    <row r="430" spans="1:14" x14ac:dyDescent="0.2">
      <c r="A430" t="s">
        <v>138</v>
      </c>
      <c r="B430">
        <v>20</v>
      </c>
      <c r="C430">
        <v>2</v>
      </c>
      <c r="D430" s="55">
        <v>114780</v>
      </c>
      <c r="E430">
        <v>10</v>
      </c>
      <c r="F430">
        <v>375000</v>
      </c>
      <c r="G430">
        <v>3000</v>
      </c>
      <c r="H430">
        <v>4400</v>
      </c>
      <c r="I430">
        <v>4</v>
      </c>
      <c r="J430">
        <v>373055</v>
      </c>
      <c r="K430">
        <v>368210</v>
      </c>
      <c r="L430">
        <v>20596</v>
      </c>
      <c r="M430">
        <v>15457</v>
      </c>
      <c r="N430">
        <v>26259</v>
      </c>
    </row>
    <row r="431" spans="1:14" x14ac:dyDescent="0.2">
      <c r="A431" t="s">
        <v>138</v>
      </c>
      <c r="B431">
        <v>20</v>
      </c>
      <c r="C431">
        <v>4</v>
      </c>
      <c r="D431" s="55">
        <v>225860</v>
      </c>
      <c r="E431">
        <v>10</v>
      </c>
      <c r="F431">
        <v>375000</v>
      </c>
      <c r="G431">
        <v>3000</v>
      </c>
      <c r="H431">
        <v>5218</v>
      </c>
      <c r="I431">
        <v>4</v>
      </c>
      <c r="J431">
        <v>370790</v>
      </c>
      <c r="K431">
        <v>361375</v>
      </c>
      <c r="L431">
        <v>17787</v>
      </c>
      <c r="M431">
        <v>30826</v>
      </c>
      <c r="N431">
        <v>26259</v>
      </c>
    </row>
    <row r="432" spans="1:14" x14ac:dyDescent="0.2">
      <c r="A432" t="s">
        <v>138</v>
      </c>
      <c r="B432">
        <v>20</v>
      </c>
      <c r="C432">
        <v>8</v>
      </c>
      <c r="D432" s="55">
        <v>445900</v>
      </c>
      <c r="E432">
        <v>10</v>
      </c>
      <c r="F432">
        <v>375000</v>
      </c>
      <c r="G432">
        <v>3000</v>
      </c>
      <c r="H432">
        <v>6796</v>
      </c>
      <c r="I432">
        <v>4</v>
      </c>
      <c r="J432">
        <v>367925</v>
      </c>
      <c r="K432">
        <v>348640</v>
      </c>
      <c r="L432">
        <v>16650</v>
      </c>
      <c r="M432">
        <v>62054</v>
      </c>
      <c r="N432">
        <v>26259</v>
      </c>
    </row>
    <row r="433" spans="1:14" x14ac:dyDescent="0.2">
      <c r="A433" t="s">
        <v>138</v>
      </c>
      <c r="B433">
        <v>20</v>
      </c>
      <c r="C433">
        <v>16</v>
      </c>
      <c r="D433" s="55">
        <v>889040</v>
      </c>
      <c r="E433">
        <v>10</v>
      </c>
      <c r="F433">
        <v>375000</v>
      </c>
      <c r="G433">
        <v>3000</v>
      </c>
      <c r="H433">
        <v>8993</v>
      </c>
      <c r="I433">
        <v>4</v>
      </c>
      <c r="J433">
        <v>359570</v>
      </c>
      <c r="K433">
        <v>321645</v>
      </c>
      <c r="L433">
        <v>15418</v>
      </c>
      <c r="M433">
        <v>125334</v>
      </c>
      <c r="N433">
        <v>26259</v>
      </c>
    </row>
    <row r="434" spans="1:14" x14ac:dyDescent="0.2">
      <c r="A434" t="s">
        <v>137</v>
      </c>
      <c r="B434">
        <v>20</v>
      </c>
      <c r="C434">
        <v>2</v>
      </c>
      <c r="D434" s="55">
        <v>318080</v>
      </c>
      <c r="E434">
        <v>10</v>
      </c>
      <c r="F434">
        <v>375000</v>
      </c>
      <c r="G434">
        <v>3000</v>
      </c>
      <c r="H434">
        <v>5186</v>
      </c>
      <c r="I434">
        <v>4</v>
      </c>
      <c r="J434">
        <v>369395</v>
      </c>
      <c r="K434">
        <v>352540</v>
      </c>
      <c r="L434">
        <v>7432</v>
      </c>
      <c r="M434">
        <v>45549</v>
      </c>
      <c r="N434">
        <v>8656</v>
      </c>
    </row>
    <row r="435" spans="1:14" x14ac:dyDescent="0.2">
      <c r="A435" t="s">
        <v>137</v>
      </c>
      <c r="B435">
        <v>20</v>
      </c>
      <c r="C435">
        <v>4</v>
      </c>
      <c r="D435" s="55">
        <v>689347</v>
      </c>
      <c r="E435">
        <v>10</v>
      </c>
      <c r="F435">
        <v>375000</v>
      </c>
      <c r="G435">
        <v>3000</v>
      </c>
      <c r="H435">
        <v>5598</v>
      </c>
      <c r="I435">
        <v>4</v>
      </c>
      <c r="J435">
        <v>365390</v>
      </c>
      <c r="K435">
        <v>336045</v>
      </c>
      <c r="L435">
        <v>19379</v>
      </c>
      <c r="M435">
        <v>97501</v>
      </c>
      <c r="N435">
        <v>8656</v>
      </c>
    </row>
    <row r="436" spans="1:14" x14ac:dyDescent="0.2">
      <c r="A436" t="s">
        <v>137</v>
      </c>
      <c r="B436">
        <v>20</v>
      </c>
      <c r="C436">
        <v>8</v>
      </c>
      <c r="D436" s="55">
        <v>1369000</v>
      </c>
      <c r="E436">
        <v>10</v>
      </c>
      <c r="F436">
        <v>375000</v>
      </c>
      <c r="G436">
        <v>3000</v>
      </c>
      <c r="H436">
        <v>6825</v>
      </c>
      <c r="I436">
        <v>4</v>
      </c>
      <c r="J436">
        <v>357110</v>
      </c>
      <c r="K436">
        <v>299845</v>
      </c>
      <c r="L436">
        <v>31207</v>
      </c>
      <c r="M436">
        <v>172763</v>
      </c>
      <c r="N436">
        <v>8656</v>
      </c>
    </row>
    <row r="437" spans="1:14" x14ac:dyDescent="0.2">
      <c r="A437" t="s">
        <v>137</v>
      </c>
      <c r="B437">
        <v>20</v>
      </c>
      <c r="C437">
        <v>16</v>
      </c>
      <c r="D437" s="55">
        <v>2658500</v>
      </c>
      <c r="E437">
        <v>10</v>
      </c>
      <c r="F437">
        <v>375000</v>
      </c>
      <c r="G437">
        <v>3000</v>
      </c>
      <c r="H437">
        <v>9209</v>
      </c>
      <c r="I437">
        <v>4</v>
      </c>
      <c r="J437">
        <v>337460</v>
      </c>
      <c r="K437">
        <v>219320</v>
      </c>
      <c r="L437">
        <v>38883</v>
      </c>
      <c r="M437">
        <v>328584</v>
      </c>
      <c r="N437">
        <v>8656</v>
      </c>
    </row>
    <row r="438" spans="1:14" x14ac:dyDescent="0.2">
      <c r="A438" t="s">
        <v>138</v>
      </c>
      <c r="B438">
        <v>20</v>
      </c>
      <c r="C438">
        <v>2</v>
      </c>
      <c r="D438" s="55">
        <v>105413</v>
      </c>
      <c r="E438">
        <v>10</v>
      </c>
      <c r="F438">
        <v>375000</v>
      </c>
      <c r="G438">
        <v>3000</v>
      </c>
      <c r="H438">
        <v>4614</v>
      </c>
      <c r="I438">
        <v>4</v>
      </c>
      <c r="J438">
        <v>373270</v>
      </c>
      <c r="K438">
        <v>369045</v>
      </c>
      <c r="L438">
        <v>23134</v>
      </c>
      <c r="M438">
        <v>14688</v>
      </c>
      <c r="N438">
        <v>29058</v>
      </c>
    </row>
    <row r="439" spans="1:14" x14ac:dyDescent="0.2">
      <c r="A439" t="s">
        <v>138</v>
      </c>
      <c r="B439">
        <v>20</v>
      </c>
      <c r="C439">
        <v>4</v>
      </c>
      <c r="D439" s="55">
        <v>207500</v>
      </c>
      <c r="E439">
        <v>10</v>
      </c>
      <c r="F439">
        <v>375000</v>
      </c>
      <c r="G439">
        <v>3000</v>
      </c>
      <c r="H439">
        <v>5276</v>
      </c>
      <c r="I439">
        <v>4</v>
      </c>
      <c r="J439">
        <v>371570</v>
      </c>
      <c r="K439">
        <v>363240</v>
      </c>
      <c r="L439">
        <v>20321</v>
      </c>
      <c r="M439">
        <v>29467</v>
      </c>
      <c r="N439">
        <v>29058</v>
      </c>
    </row>
    <row r="440" spans="1:14" x14ac:dyDescent="0.2">
      <c r="A440" t="s">
        <v>138</v>
      </c>
      <c r="B440">
        <v>20</v>
      </c>
      <c r="C440">
        <v>8</v>
      </c>
      <c r="D440" s="55">
        <v>409500</v>
      </c>
      <c r="E440">
        <v>10</v>
      </c>
      <c r="F440">
        <v>375000</v>
      </c>
      <c r="G440">
        <v>3000</v>
      </c>
      <c r="H440">
        <v>6336</v>
      </c>
      <c r="I440">
        <v>4</v>
      </c>
      <c r="J440">
        <v>367860</v>
      </c>
      <c r="K440">
        <v>351455</v>
      </c>
      <c r="L440">
        <v>18614</v>
      </c>
      <c r="M440">
        <v>57305</v>
      </c>
      <c r="N440">
        <v>29058</v>
      </c>
    </row>
    <row r="441" spans="1:14" x14ac:dyDescent="0.2">
      <c r="A441" t="s">
        <v>138</v>
      </c>
      <c r="B441">
        <v>20</v>
      </c>
      <c r="C441">
        <v>16</v>
      </c>
      <c r="D441" s="55">
        <v>803040</v>
      </c>
      <c r="E441">
        <v>10</v>
      </c>
      <c r="F441">
        <v>375000</v>
      </c>
      <c r="G441">
        <v>3000</v>
      </c>
      <c r="H441">
        <v>8853</v>
      </c>
      <c r="I441">
        <v>4</v>
      </c>
      <c r="J441">
        <v>362260</v>
      </c>
      <c r="K441">
        <v>328475</v>
      </c>
      <c r="L441">
        <v>25299</v>
      </c>
      <c r="M441">
        <v>108266</v>
      </c>
      <c r="N441">
        <v>29058</v>
      </c>
    </row>
    <row r="442" spans="1:14" x14ac:dyDescent="0.2">
      <c r="A442" t="s">
        <v>137</v>
      </c>
      <c r="B442">
        <v>20</v>
      </c>
      <c r="C442">
        <v>2</v>
      </c>
      <c r="D442" s="55">
        <v>335133</v>
      </c>
      <c r="E442">
        <v>10</v>
      </c>
      <c r="F442">
        <v>375000</v>
      </c>
      <c r="G442">
        <v>3000</v>
      </c>
      <c r="H442">
        <v>4774</v>
      </c>
      <c r="I442">
        <v>4</v>
      </c>
      <c r="J442">
        <v>374555</v>
      </c>
      <c r="K442">
        <v>352645</v>
      </c>
      <c r="L442">
        <v>8410</v>
      </c>
      <c r="M442">
        <v>47806</v>
      </c>
      <c r="N442">
        <v>7677</v>
      </c>
    </row>
    <row r="443" spans="1:14" x14ac:dyDescent="0.2">
      <c r="A443" t="s">
        <v>137</v>
      </c>
      <c r="B443">
        <v>20</v>
      </c>
      <c r="C443">
        <v>4</v>
      </c>
      <c r="D443" s="55">
        <v>809313</v>
      </c>
      <c r="E443">
        <v>10</v>
      </c>
      <c r="F443">
        <v>375000</v>
      </c>
      <c r="G443">
        <v>3000</v>
      </c>
      <c r="H443">
        <v>5806</v>
      </c>
      <c r="I443">
        <v>4</v>
      </c>
      <c r="J443">
        <v>362455</v>
      </c>
      <c r="K443">
        <v>304715</v>
      </c>
      <c r="L443">
        <v>20519</v>
      </c>
      <c r="M443">
        <v>104378</v>
      </c>
      <c r="N443">
        <v>7677</v>
      </c>
    </row>
    <row r="444" spans="1:14" x14ac:dyDescent="0.2">
      <c r="A444" t="s">
        <v>137</v>
      </c>
      <c r="B444">
        <v>20</v>
      </c>
      <c r="C444">
        <v>8</v>
      </c>
      <c r="D444" s="55">
        <v>1662160</v>
      </c>
      <c r="E444">
        <v>10</v>
      </c>
      <c r="F444">
        <v>375000</v>
      </c>
      <c r="G444">
        <v>3000</v>
      </c>
      <c r="H444">
        <v>7414</v>
      </c>
      <c r="I444">
        <v>4</v>
      </c>
      <c r="J444">
        <v>351500</v>
      </c>
      <c r="K444">
        <v>240315</v>
      </c>
      <c r="L444">
        <v>35187</v>
      </c>
      <c r="M444">
        <v>221484</v>
      </c>
      <c r="N444">
        <v>7677</v>
      </c>
    </row>
    <row r="445" spans="1:14" x14ac:dyDescent="0.2">
      <c r="A445" t="s">
        <v>137</v>
      </c>
      <c r="B445">
        <v>20</v>
      </c>
      <c r="C445">
        <v>16</v>
      </c>
      <c r="D445" s="55">
        <v>3268247</v>
      </c>
      <c r="E445">
        <v>10</v>
      </c>
      <c r="F445">
        <v>375000</v>
      </c>
      <c r="G445">
        <v>3000</v>
      </c>
      <c r="H445">
        <v>9817</v>
      </c>
      <c r="I445">
        <v>4</v>
      </c>
      <c r="J445">
        <v>329250</v>
      </c>
      <c r="K445">
        <v>128130</v>
      </c>
      <c r="L445">
        <v>32445</v>
      </c>
      <c r="M445">
        <v>469089</v>
      </c>
      <c r="N445">
        <v>7677</v>
      </c>
    </row>
    <row r="446" spans="1:14" x14ac:dyDescent="0.2">
      <c r="A446" t="s">
        <v>138</v>
      </c>
      <c r="B446">
        <v>20</v>
      </c>
      <c r="C446">
        <v>2</v>
      </c>
      <c r="D446" s="55">
        <v>129707</v>
      </c>
      <c r="E446">
        <v>10</v>
      </c>
      <c r="F446">
        <v>375000</v>
      </c>
      <c r="G446">
        <v>3000</v>
      </c>
      <c r="H446">
        <v>4767</v>
      </c>
      <c r="I446">
        <v>4</v>
      </c>
      <c r="J446">
        <v>372690</v>
      </c>
      <c r="K446">
        <v>368205</v>
      </c>
      <c r="L446">
        <v>19424</v>
      </c>
      <c r="M446">
        <v>18231</v>
      </c>
      <c r="N446">
        <v>23013</v>
      </c>
    </row>
    <row r="447" spans="1:14" x14ac:dyDescent="0.2">
      <c r="A447" t="s">
        <v>138</v>
      </c>
      <c r="B447">
        <v>20</v>
      </c>
      <c r="C447">
        <v>4</v>
      </c>
      <c r="D447" s="55">
        <v>258560</v>
      </c>
      <c r="E447">
        <v>10</v>
      </c>
      <c r="F447">
        <v>375000</v>
      </c>
      <c r="G447">
        <v>3000</v>
      </c>
      <c r="H447">
        <v>5406</v>
      </c>
      <c r="I447">
        <v>4</v>
      </c>
      <c r="J447">
        <v>370390</v>
      </c>
      <c r="K447">
        <v>361130</v>
      </c>
      <c r="L447">
        <v>17123</v>
      </c>
      <c r="M447">
        <v>35854</v>
      </c>
      <c r="N447">
        <v>23013</v>
      </c>
    </row>
    <row r="448" spans="1:14" x14ac:dyDescent="0.2">
      <c r="A448" t="s">
        <v>138</v>
      </c>
      <c r="B448">
        <v>20</v>
      </c>
      <c r="C448">
        <v>8</v>
      </c>
      <c r="D448" s="55">
        <v>509973</v>
      </c>
      <c r="E448">
        <v>10</v>
      </c>
      <c r="F448">
        <v>375000</v>
      </c>
      <c r="G448">
        <v>3000</v>
      </c>
      <c r="H448">
        <v>6666</v>
      </c>
      <c r="I448">
        <v>4</v>
      </c>
      <c r="J448">
        <v>366385</v>
      </c>
      <c r="K448">
        <v>347855</v>
      </c>
      <c r="L448">
        <v>15944</v>
      </c>
      <c r="M448">
        <v>71474</v>
      </c>
      <c r="N448">
        <v>23013</v>
      </c>
    </row>
    <row r="449" spans="1:14" x14ac:dyDescent="0.2">
      <c r="A449" t="s">
        <v>138</v>
      </c>
      <c r="B449">
        <v>20</v>
      </c>
      <c r="C449">
        <v>16</v>
      </c>
      <c r="D449" s="55">
        <v>1003773</v>
      </c>
      <c r="E449">
        <v>10</v>
      </c>
      <c r="F449">
        <v>375000</v>
      </c>
      <c r="G449">
        <v>3000</v>
      </c>
      <c r="H449">
        <v>9164</v>
      </c>
      <c r="I449">
        <v>4</v>
      </c>
      <c r="J449">
        <v>357625</v>
      </c>
      <c r="K449">
        <v>319455</v>
      </c>
      <c r="L449">
        <v>16129</v>
      </c>
      <c r="M449">
        <v>142910</v>
      </c>
      <c r="N449">
        <v>23013</v>
      </c>
    </row>
    <row r="450" spans="1:14" x14ac:dyDescent="0.2">
      <c r="A450" t="s">
        <v>137</v>
      </c>
      <c r="B450">
        <v>20</v>
      </c>
      <c r="C450">
        <v>2</v>
      </c>
      <c r="D450" s="55">
        <v>370233</v>
      </c>
      <c r="E450">
        <v>10</v>
      </c>
      <c r="F450">
        <v>375000</v>
      </c>
      <c r="G450">
        <v>3000</v>
      </c>
      <c r="H450">
        <v>5203</v>
      </c>
      <c r="I450">
        <v>4</v>
      </c>
      <c r="J450">
        <v>370065</v>
      </c>
      <c r="K450">
        <v>353965</v>
      </c>
      <c r="L450">
        <v>8029</v>
      </c>
      <c r="M450">
        <v>53022</v>
      </c>
      <c r="N450">
        <v>8436</v>
      </c>
    </row>
    <row r="451" spans="1:14" x14ac:dyDescent="0.2">
      <c r="A451" t="s">
        <v>137</v>
      </c>
      <c r="B451">
        <v>20</v>
      </c>
      <c r="C451">
        <v>4</v>
      </c>
      <c r="D451" s="55">
        <v>647940</v>
      </c>
      <c r="E451">
        <v>10</v>
      </c>
      <c r="F451">
        <v>375000</v>
      </c>
      <c r="G451">
        <v>3000</v>
      </c>
      <c r="H451">
        <v>5854</v>
      </c>
      <c r="I451">
        <v>4</v>
      </c>
      <c r="J451">
        <v>365645</v>
      </c>
      <c r="K451">
        <v>336055</v>
      </c>
      <c r="L451">
        <v>24822</v>
      </c>
      <c r="M451">
        <v>88806</v>
      </c>
      <c r="N451">
        <v>8436</v>
      </c>
    </row>
    <row r="452" spans="1:14" x14ac:dyDescent="0.2">
      <c r="A452" t="s">
        <v>137</v>
      </c>
      <c r="B452">
        <v>20</v>
      </c>
      <c r="C452">
        <v>8</v>
      </c>
      <c r="D452" s="55">
        <v>1324087</v>
      </c>
      <c r="E452">
        <v>10</v>
      </c>
      <c r="F452">
        <v>375000</v>
      </c>
      <c r="G452">
        <v>3000</v>
      </c>
      <c r="H452">
        <v>6933</v>
      </c>
      <c r="I452">
        <v>4</v>
      </c>
      <c r="J452">
        <v>358220</v>
      </c>
      <c r="K452">
        <v>304240</v>
      </c>
      <c r="L452">
        <v>32673</v>
      </c>
      <c r="M452">
        <v>189653</v>
      </c>
      <c r="N452">
        <v>8436</v>
      </c>
    </row>
    <row r="453" spans="1:14" x14ac:dyDescent="0.2">
      <c r="A453" t="s">
        <v>137</v>
      </c>
      <c r="B453">
        <v>20</v>
      </c>
      <c r="C453">
        <v>16</v>
      </c>
      <c r="D453" s="55">
        <v>2547180</v>
      </c>
      <c r="E453">
        <v>10</v>
      </c>
      <c r="F453">
        <v>375000</v>
      </c>
      <c r="G453">
        <v>3000</v>
      </c>
      <c r="H453">
        <v>9170</v>
      </c>
      <c r="I453">
        <v>4</v>
      </c>
      <c r="J453">
        <v>339745</v>
      </c>
      <c r="K453">
        <v>234525</v>
      </c>
      <c r="L453">
        <v>51849</v>
      </c>
      <c r="M453">
        <v>359589</v>
      </c>
      <c r="N453">
        <v>8436</v>
      </c>
    </row>
    <row r="454" spans="1:14" x14ac:dyDescent="0.2">
      <c r="A454" t="s">
        <v>138</v>
      </c>
      <c r="B454">
        <v>20</v>
      </c>
      <c r="C454">
        <v>2</v>
      </c>
      <c r="D454" s="55">
        <v>106153</v>
      </c>
      <c r="E454">
        <v>10</v>
      </c>
      <c r="F454">
        <v>375000</v>
      </c>
      <c r="G454">
        <v>3000</v>
      </c>
      <c r="H454">
        <v>4563</v>
      </c>
      <c r="I454">
        <v>4</v>
      </c>
      <c r="J454">
        <v>373015</v>
      </c>
      <c r="K454">
        <v>370410</v>
      </c>
      <c r="L454">
        <v>21920</v>
      </c>
      <c r="M454">
        <v>13775</v>
      </c>
      <c r="N454">
        <v>26932</v>
      </c>
    </row>
    <row r="455" spans="1:14" x14ac:dyDescent="0.2">
      <c r="A455" t="s">
        <v>138</v>
      </c>
      <c r="B455">
        <v>20</v>
      </c>
      <c r="C455">
        <v>4</v>
      </c>
      <c r="D455" s="55">
        <v>210747</v>
      </c>
      <c r="E455">
        <v>10</v>
      </c>
      <c r="F455">
        <v>375000</v>
      </c>
      <c r="G455">
        <v>3000</v>
      </c>
      <c r="H455">
        <v>5162</v>
      </c>
      <c r="I455">
        <v>4</v>
      </c>
      <c r="J455">
        <v>371005</v>
      </c>
      <c r="K455">
        <v>365535</v>
      </c>
      <c r="L455">
        <v>19589</v>
      </c>
      <c r="M455">
        <v>27652</v>
      </c>
      <c r="N455">
        <v>26932</v>
      </c>
    </row>
    <row r="456" spans="1:14" x14ac:dyDescent="0.2">
      <c r="A456" t="s">
        <v>138</v>
      </c>
      <c r="B456">
        <v>20</v>
      </c>
      <c r="C456">
        <v>8</v>
      </c>
      <c r="D456" s="55">
        <v>413393</v>
      </c>
      <c r="E456">
        <v>10</v>
      </c>
      <c r="F456">
        <v>375000</v>
      </c>
      <c r="G456">
        <v>3000</v>
      </c>
      <c r="H456">
        <v>6400</v>
      </c>
      <c r="I456">
        <v>4</v>
      </c>
      <c r="J456">
        <v>367815</v>
      </c>
      <c r="K456">
        <v>358235</v>
      </c>
      <c r="L456">
        <v>19307</v>
      </c>
      <c r="M456">
        <v>54207</v>
      </c>
      <c r="N456">
        <v>26932</v>
      </c>
    </row>
    <row r="457" spans="1:14" x14ac:dyDescent="0.2">
      <c r="A457" t="s">
        <v>138</v>
      </c>
      <c r="B457">
        <v>20</v>
      </c>
      <c r="C457">
        <v>16</v>
      </c>
      <c r="D457" s="55">
        <v>824047</v>
      </c>
      <c r="E457">
        <v>10</v>
      </c>
      <c r="F457">
        <v>375000</v>
      </c>
      <c r="G457">
        <v>3000</v>
      </c>
      <c r="H457">
        <v>9024</v>
      </c>
      <c r="I457">
        <v>4</v>
      </c>
      <c r="J457">
        <v>360380</v>
      </c>
      <c r="K457">
        <v>342095</v>
      </c>
      <c r="L457">
        <v>18680</v>
      </c>
      <c r="M457">
        <v>111673</v>
      </c>
      <c r="N457">
        <v>26932</v>
      </c>
    </row>
    <row r="458" spans="1:14" x14ac:dyDescent="0.2">
      <c r="A458" t="s">
        <v>137</v>
      </c>
      <c r="B458">
        <v>20</v>
      </c>
      <c r="C458">
        <v>2</v>
      </c>
      <c r="D458" s="55">
        <v>419293</v>
      </c>
      <c r="E458">
        <v>10</v>
      </c>
      <c r="F458">
        <v>375000</v>
      </c>
      <c r="G458">
        <v>3000</v>
      </c>
      <c r="H458">
        <v>4796</v>
      </c>
      <c r="I458">
        <v>4</v>
      </c>
      <c r="J458">
        <v>369195</v>
      </c>
      <c r="K458">
        <v>350265</v>
      </c>
      <c r="L458">
        <v>6666</v>
      </c>
      <c r="M458">
        <v>59664</v>
      </c>
      <c r="N458">
        <v>7123</v>
      </c>
    </row>
    <row r="459" spans="1:14" x14ac:dyDescent="0.2">
      <c r="A459" t="s">
        <v>137</v>
      </c>
      <c r="B459">
        <v>20</v>
      </c>
      <c r="C459">
        <v>4</v>
      </c>
      <c r="D459" s="55">
        <v>768267</v>
      </c>
      <c r="E459">
        <v>10</v>
      </c>
      <c r="F459">
        <v>375000</v>
      </c>
      <c r="G459">
        <v>3000</v>
      </c>
      <c r="H459">
        <v>5820</v>
      </c>
      <c r="I459">
        <v>4</v>
      </c>
      <c r="J459">
        <v>364255</v>
      </c>
      <c r="K459">
        <v>327520</v>
      </c>
      <c r="L459">
        <v>22189</v>
      </c>
      <c r="M459">
        <v>97298</v>
      </c>
      <c r="N459">
        <v>7123</v>
      </c>
    </row>
    <row r="460" spans="1:14" x14ac:dyDescent="0.2">
      <c r="A460" t="s">
        <v>137</v>
      </c>
      <c r="B460">
        <v>20</v>
      </c>
      <c r="C460">
        <v>8</v>
      </c>
      <c r="D460" s="55">
        <v>1533107</v>
      </c>
      <c r="E460">
        <v>10</v>
      </c>
      <c r="F460">
        <v>375000</v>
      </c>
      <c r="G460">
        <v>3000</v>
      </c>
      <c r="H460">
        <v>7009</v>
      </c>
      <c r="I460">
        <v>4</v>
      </c>
      <c r="J460">
        <v>354350</v>
      </c>
      <c r="K460">
        <v>285840</v>
      </c>
      <c r="L460">
        <v>25878</v>
      </c>
      <c r="M460">
        <v>215477</v>
      </c>
      <c r="N460">
        <v>7123</v>
      </c>
    </row>
    <row r="461" spans="1:14" x14ac:dyDescent="0.2">
      <c r="A461" t="s">
        <v>137</v>
      </c>
      <c r="B461">
        <v>20</v>
      </c>
      <c r="C461">
        <v>16</v>
      </c>
      <c r="D461" s="55">
        <v>3119067</v>
      </c>
      <c r="E461">
        <v>10</v>
      </c>
      <c r="F461">
        <v>375000</v>
      </c>
      <c r="G461">
        <v>3000</v>
      </c>
      <c r="H461">
        <v>9714</v>
      </c>
      <c r="I461">
        <v>4</v>
      </c>
      <c r="J461">
        <v>327420</v>
      </c>
      <c r="K461">
        <v>195105</v>
      </c>
      <c r="L461">
        <v>25598</v>
      </c>
      <c r="M461">
        <v>427215</v>
      </c>
      <c r="N461">
        <v>7123</v>
      </c>
    </row>
    <row r="462" spans="1:14" x14ac:dyDescent="0.2">
      <c r="A462" t="s">
        <v>138</v>
      </c>
      <c r="B462">
        <v>20</v>
      </c>
      <c r="C462">
        <v>2</v>
      </c>
      <c r="D462" s="55">
        <v>147120</v>
      </c>
      <c r="E462">
        <v>10</v>
      </c>
      <c r="F462">
        <v>375000</v>
      </c>
      <c r="G462">
        <v>3000</v>
      </c>
      <c r="H462">
        <v>4663</v>
      </c>
      <c r="I462">
        <v>4</v>
      </c>
      <c r="J462">
        <v>372540</v>
      </c>
      <c r="K462">
        <v>365425</v>
      </c>
      <c r="L462">
        <v>15871</v>
      </c>
      <c r="M462">
        <v>20172</v>
      </c>
      <c r="N462">
        <v>20221</v>
      </c>
    </row>
    <row r="463" spans="1:14" x14ac:dyDescent="0.2">
      <c r="A463" t="s">
        <v>138</v>
      </c>
      <c r="B463">
        <v>20</v>
      </c>
      <c r="C463">
        <v>4</v>
      </c>
      <c r="D463" s="55">
        <v>290433</v>
      </c>
      <c r="E463">
        <v>10</v>
      </c>
      <c r="F463">
        <v>375000</v>
      </c>
      <c r="G463">
        <v>3000</v>
      </c>
      <c r="H463">
        <v>5390</v>
      </c>
      <c r="I463">
        <v>4</v>
      </c>
      <c r="J463">
        <v>369670</v>
      </c>
      <c r="K463">
        <v>355900</v>
      </c>
      <c r="L463">
        <v>13894</v>
      </c>
      <c r="M463">
        <v>41037</v>
      </c>
      <c r="N463">
        <v>20221</v>
      </c>
    </row>
    <row r="464" spans="1:14" x14ac:dyDescent="0.2">
      <c r="A464" t="s">
        <v>138</v>
      </c>
      <c r="B464">
        <v>20</v>
      </c>
      <c r="C464">
        <v>8</v>
      </c>
      <c r="D464" s="55">
        <v>572727</v>
      </c>
      <c r="E464">
        <v>10</v>
      </c>
      <c r="F464">
        <v>375000</v>
      </c>
      <c r="G464">
        <v>3000</v>
      </c>
      <c r="H464">
        <v>6481</v>
      </c>
      <c r="I464">
        <v>4</v>
      </c>
      <c r="J464">
        <v>365065</v>
      </c>
      <c r="K464">
        <v>339460</v>
      </c>
      <c r="L464">
        <v>13437</v>
      </c>
      <c r="M464">
        <v>80897</v>
      </c>
      <c r="N464">
        <v>20221</v>
      </c>
    </row>
    <row r="465" spans="1:14" x14ac:dyDescent="0.2">
      <c r="A465" t="s">
        <v>138</v>
      </c>
      <c r="B465">
        <v>20</v>
      </c>
      <c r="C465">
        <v>16</v>
      </c>
      <c r="D465" s="55">
        <v>1139780</v>
      </c>
      <c r="E465">
        <v>10</v>
      </c>
      <c r="F465">
        <v>375000</v>
      </c>
      <c r="G465">
        <v>3000</v>
      </c>
      <c r="H465">
        <v>9160</v>
      </c>
      <c r="I465">
        <v>4</v>
      </c>
      <c r="J465">
        <v>354985</v>
      </c>
      <c r="K465">
        <v>304955</v>
      </c>
      <c r="L465">
        <v>12237</v>
      </c>
      <c r="M465">
        <v>156539</v>
      </c>
      <c r="N465">
        <v>20221</v>
      </c>
    </row>
    <row r="466" spans="1:14" x14ac:dyDescent="0.2">
      <c r="A466" t="s">
        <v>137</v>
      </c>
      <c r="B466">
        <v>20</v>
      </c>
      <c r="C466">
        <v>2</v>
      </c>
      <c r="D466" s="55">
        <v>370147</v>
      </c>
      <c r="E466">
        <v>10</v>
      </c>
      <c r="F466">
        <v>375000</v>
      </c>
      <c r="G466">
        <v>3000</v>
      </c>
      <c r="H466">
        <v>4962</v>
      </c>
      <c r="I466">
        <v>4</v>
      </c>
      <c r="J466">
        <v>370135</v>
      </c>
      <c r="K466">
        <v>354785</v>
      </c>
      <c r="L466">
        <v>8152</v>
      </c>
      <c r="M466">
        <v>53114</v>
      </c>
      <c r="N466">
        <v>8145</v>
      </c>
    </row>
    <row r="467" spans="1:14" x14ac:dyDescent="0.2">
      <c r="A467" t="s">
        <v>137</v>
      </c>
      <c r="B467">
        <v>20</v>
      </c>
      <c r="C467">
        <v>4</v>
      </c>
      <c r="D467" s="55">
        <v>636373</v>
      </c>
      <c r="E467">
        <v>10</v>
      </c>
      <c r="F467">
        <v>375000</v>
      </c>
      <c r="G467">
        <v>3000</v>
      </c>
      <c r="H467">
        <v>5577</v>
      </c>
      <c r="I467">
        <v>4</v>
      </c>
      <c r="J467">
        <v>365885</v>
      </c>
      <c r="K467">
        <v>336080</v>
      </c>
      <c r="L467">
        <v>40304</v>
      </c>
      <c r="M467">
        <v>87992</v>
      </c>
      <c r="N467">
        <v>8145</v>
      </c>
    </row>
    <row r="468" spans="1:14" x14ac:dyDescent="0.2">
      <c r="A468" t="s">
        <v>137</v>
      </c>
      <c r="B468">
        <v>20</v>
      </c>
      <c r="C468">
        <v>8</v>
      </c>
      <c r="D468" s="55">
        <v>1294547</v>
      </c>
      <c r="E468">
        <v>10</v>
      </c>
      <c r="F468">
        <v>375000</v>
      </c>
      <c r="G468">
        <v>3000</v>
      </c>
      <c r="H468">
        <v>7204</v>
      </c>
      <c r="I468">
        <v>4</v>
      </c>
      <c r="J468">
        <v>357895</v>
      </c>
      <c r="K468">
        <v>304330</v>
      </c>
      <c r="L468">
        <v>26297</v>
      </c>
      <c r="M468">
        <v>164732</v>
      </c>
      <c r="N468">
        <v>8145</v>
      </c>
    </row>
    <row r="469" spans="1:14" x14ac:dyDescent="0.2">
      <c r="A469" t="s">
        <v>137</v>
      </c>
      <c r="B469">
        <v>20</v>
      </c>
      <c r="C469">
        <v>16</v>
      </c>
      <c r="D469" s="55">
        <v>2595400</v>
      </c>
      <c r="E469">
        <v>10</v>
      </c>
      <c r="F469">
        <v>375000</v>
      </c>
      <c r="G469">
        <v>3000</v>
      </c>
      <c r="H469">
        <v>9027</v>
      </c>
      <c r="I469">
        <v>4</v>
      </c>
      <c r="J469">
        <v>319060</v>
      </c>
      <c r="K469">
        <v>237360</v>
      </c>
      <c r="L469">
        <v>28667</v>
      </c>
      <c r="M469">
        <v>341813</v>
      </c>
      <c r="N469">
        <v>8145</v>
      </c>
    </row>
    <row r="470" spans="1:14" x14ac:dyDescent="0.2">
      <c r="A470" t="s">
        <v>138</v>
      </c>
      <c r="B470">
        <v>20</v>
      </c>
      <c r="C470">
        <v>2</v>
      </c>
      <c r="D470" s="55">
        <v>114733</v>
      </c>
      <c r="E470">
        <v>10</v>
      </c>
      <c r="F470">
        <v>375000</v>
      </c>
      <c r="G470">
        <v>3000</v>
      </c>
      <c r="H470">
        <v>4706</v>
      </c>
      <c r="I470">
        <v>4</v>
      </c>
      <c r="J470">
        <v>373145</v>
      </c>
      <c r="K470">
        <v>368540</v>
      </c>
      <c r="L470">
        <v>22520</v>
      </c>
      <c r="M470">
        <v>16163</v>
      </c>
      <c r="N470">
        <v>26582</v>
      </c>
    </row>
    <row r="471" spans="1:14" x14ac:dyDescent="0.2">
      <c r="A471" t="s">
        <v>138</v>
      </c>
      <c r="B471">
        <v>20</v>
      </c>
      <c r="C471">
        <v>4</v>
      </c>
      <c r="D471" s="55">
        <v>230680</v>
      </c>
      <c r="E471">
        <v>10</v>
      </c>
      <c r="F471">
        <v>375000</v>
      </c>
      <c r="G471">
        <v>3000</v>
      </c>
      <c r="H471">
        <v>5273</v>
      </c>
      <c r="I471">
        <v>4</v>
      </c>
      <c r="J471">
        <v>371125</v>
      </c>
      <c r="K471">
        <v>361925</v>
      </c>
      <c r="L471">
        <v>20072</v>
      </c>
      <c r="M471">
        <v>31938</v>
      </c>
      <c r="N471">
        <v>26582</v>
      </c>
    </row>
    <row r="472" spans="1:14" x14ac:dyDescent="0.2">
      <c r="A472" t="s">
        <v>138</v>
      </c>
      <c r="B472">
        <v>20</v>
      </c>
      <c r="C472">
        <v>8</v>
      </c>
      <c r="D472" s="55">
        <v>453180</v>
      </c>
      <c r="E472">
        <v>10</v>
      </c>
      <c r="F472">
        <v>375000</v>
      </c>
      <c r="G472">
        <v>3000</v>
      </c>
      <c r="H472">
        <v>6244</v>
      </c>
      <c r="I472">
        <v>4</v>
      </c>
      <c r="J472">
        <v>368035</v>
      </c>
      <c r="K472">
        <v>350055</v>
      </c>
      <c r="L472">
        <v>23303</v>
      </c>
      <c r="M472">
        <v>61236</v>
      </c>
      <c r="N472">
        <v>26582</v>
      </c>
    </row>
    <row r="473" spans="1:14" x14ac:dyDescent="0.2">
      <c r="A473" t="s">
        <v>138</v>
      </c>
      <c r="B473">
        <v>20</v>
      </c>
      <c r="C473">
        <v>16</v>
      </c>
      <c r="D473" s="55">
        <v>899840</v>
      </c>
      <c r="E473">
        <v>10</v>
      </c>
      <c r="F473">
        <v>375000</v>
      </c>
      <c r="G473">
        <v>3000</v>
      </c>
      <c r="H473">
        <v>8816</v>
      </c>
      <c r="I473">
        <v>4</v>
      </c>
      <c r="J473">
        <v>361145</v>
      </c>
      <c r="K473">
        <v>324700</v>
      </c>
      <c r="L473">
        <v>16762</v>
      </c>
      <c r="M473">
        <v>124389</v>
      </c>
      <c r="N473">
        <v>26582</v>
      </c>
    </row>
    <row r="474" spans="1:14" x14ac:dyDescent="0.2">
      <c r="A474" t="s">
        <v>137</v>
      </c>
      <c r="B474">
        <v>20</v>
      </c>
      <c r="C474">
        <v>2</v>
      </c>
      <c r="D474" s="55">
        <v>380400</v>
      </c>
      <c r="E474">
        <v>10</v>
      </c>
      <c r="F474">
        <v>375000</v>
      </c>
      <c r="G474">
        <v>3000</v>
      </c>
      <c r="H474">
        <v>4550</v>
      </c>
      <c r="I474">
        <v>4</v>
      </c>
      <c r="J474">
        <v>370300</v>
      </c>
      <c r="K474">
        <v>349655</v>
      </c>
      <c r="L474">
        <v>8340</v>
      </c>
      <c r="M474">
        <v>53504</v>
      </c>
      <c r="N474">
        <v>7832</v>
      </c>
    </row>
    <row r="475" spans="1:14" x14ac:dyDescent="0.2">
      <c r="A475" t="s">
        <v>137</v>
      </c>
      <c r="B475">
        <v>20</v>
      </c>
      <c r="C475">
        <v>4</v>
      </c>
      <c r="D475" s="55">
        <v>722800</v>
      </c>
      <c r="E475">
        <v>10</v>
      </c>
      <c r="F475">
        <v>375000</v>
      </c>
      <c r="G475">
        <v>3000</v>
      </c>
      <c r="H475">
        <v>5466</v>
      </c>
      <c r="I475">
        <v>4</v>
      </c>
      <c r="J475">
        <v>366240</v>
      </c>
      <c r="K475">
        <v>316070</v>
      </c>
      <c r="L475">
        <v>25129</v>
      </c>
      <c r="M475">
        <v>92965</v>
      </c>
      <c r="N475">
        <v>7832</v>
      </c>
    </row>
    <row r="476" spans="1:14" x14ac:dyDescent="0.2">
      <c r="A476" t="s">
        <v>137</v>
      </c>
      <c r="B476">
        <v>20</v>
      </c>
      <c r="C476">
        <v>8</v>
      </c>
      <c r="D476" s="55">
        <v>1412660</v>
      </c>
      <c r="E476">
        <v>10</v>
      </c>
      <c r="F476">
        <v>375000</v>
      </c>
      <c r="G476">
        <v>3000</v>
      </c>
      <c r="H476">
        <v>6865</v>
      </c>
      <c r="I476">
        <v>4</v>
      </c>
      <c r="J476">
        <v>359365</v>
      </c>
      <c r="K476">
        <v>265775</v>
      </c>
      <c r="L476">
        <v>23551</v>
      </c>
      <c r="M476">
        <v>196507</v>
      </c>
      <c r="N476">
        <v>7832</v>
      </c>
    </row>
    <row r="477" spans="1:14" x14ac:dyDescent="0.2">
      <c r="A477" t="s">
        <v>137</v>
      </c>
      <c r="B477">
        <v>20</v>
      </c>
      <c r="C477">
        <v>16</v>
      </c>
      <c r="D477" s="55">
        <v>2799813</v>
      </c>
      <c r="E477">
        <v>10</v>
      </c>
      <c r="F477">
        <v>375000</v>
      </c>
      <c r="G477">
        <v>3000</v>
      </c>
      <c r="H477">
        <v>9366</v>
      </c>
      <c r="I477">
        <v>4</v>
      </c>
      <c r="J477">
        <v>337915</v>
      </c>
      <c r="K477">
        <v>154645</v>
      </c>
      <c r="L477">
        <v>32856</v>
      </c>
      <c r="M477">
        <v>390374</v>
      </c>
      <c r="N477">
        <v>7832</v>
      </c>
    </row>
    <row r="478" spans="1:14" x14ac:dyDescent="0.2">
      <c r="A478" t="s">
        <v>138</v>
      </c>
      <c r="B478">
        <v>20</v>
      </c>
      <c r="C478">
        <v>2</v>
      </c>
      <c r="D478" s="55">
        <v>156467</v>
      </c>
      <c r="E478">
        <v>10</v>
      </c>
      <c r="F478">
        <v>375000</v>
      </c>
      <c r="G478">
        <v>3000</v>
      </c>
      <c r="H478">
        <v>4704</v>
      </c>
      <c r="I478">
        <v>4</v>
      </c>
      <c r="J478">
        <v>370395</v>
      </c>
      <c r="K478">
        <v>365660</v>
      </c>
      <c r="L478">
        <v>16090</v>
      </c>
      <c r="M478">
        <v>21944</v>
      </c>
      <c r="N478">
        <v>19650</v>
      </c>
    </row>
    <row r="479" spans="1:14" x14ac:dyDescent="0.2">
      <c r="A479" t="s">
        <v>138</v>
      </c>
      <c r="B479">
        <v>20</v>
      </c>
      <c r="C479">
        <v>4</v>
      </c>
      <c r="D479" s="55">
        <v>309253</v>
      </c>
      <c r="E479">
        <v>10</v>
      </c>
      <c r="F479">
        <v>375000</v>
      </c>
      <c r="G479">
        <v>3000</v>
      </c>
      <c r="H479">
        <v>5487</v>
      </c>
      <c r="I479">
        <v>4</v>
      </c>
      <c r="J479">
        <v>364905</v>
      </c>
      <c r="K479">
        <v>355905</v>
      </c>
      <c r="L479">
        <v>14678</v>
      </c>
      <c r="M479">
        <v>43018</v>
      </c>
      <c r="N479">
        <v>19650</v>
      </c>
    </row>
    <row r="480" spans="1:14" x14ac:dyDescent="0.2">
      <c r="A480" t="s">
        <v>138</v>
      </c>
      <c r="B480">
        <v>20</v>
      </c>
      <c r="C480">
        <v>8</v>
      </c>
      <c r="D480" s="55">
        <v>614980</v>
      </c>
      <c r="E480">
        <v>10</v>
      </c>
      <c r="F480">
        <v>375000</v>
      </c>
      <c r="G480">
        <v>3000</v>
      </c>
      <c r="H480">
        <v>6567</v>
      </c>
      <c r="I480">
        <v>4</v>
      </c>
      <c r="J480">
        <v>354700</v>
      </c>
      <c r="K480">
        <v>337770</v>
      </c>
      <c r="L480">
        <v>13352</v>
      </c>
      <c r="M480">
        <v>87036</v>
      </c>
      <c r="N480">
        <v>19650</v>
      </c>
    </row>
    <row r="481" spans="1:14" x14ac:dyDescent="0.2">
      <c r="A481" t="s">
        <v>138</v>
      </c>
      <c r="B481">
        <v>20</v>
      </c>
      <c r="C481">
        <v>16</v>
      </c>
      <c r="D481" s="55">
        <v>1219607</v>
      </c>
      <c r="E481">
        <v>10</v>
      </c>
      <c r="F481">
        <v>375000</v>
      </c>
      <c r="G481">
        <v>3000</v>
      </c>
      <c r="H481">
        <v>9474</v>
      </c>
      <c r="I481">
        <v>4</v>
      </c>
      <c r="J481">
        <v>334120</v>
      </c>
      <c r="K481">
        <v>303170</v>
      </c>
      <c r="L481">
        <v>14596</v>
      </c>
      <c r="M481">
        <v>164447</v>
      </c>
      <c r="N481">
        <v>19650</v>
      </c>
    </row>
    <row r="482" spans="1:14" x14ac:dyDescent="0.2">
      <c r="A482" t="s">
        <v>137</v>
      </c>
      <c r="B482">
        <v>20</v>
      </c>
      <c r="C482">
        <v>2</v>
      </c>
      <c r="D482" s="55">
        <v>445433</v>
      </c>
      <c r="E482">
        <v>10</v>
      </c>
      <c r="F482">
        <v>375000</v>
      </c>
      <c r="G482">
        <v>3000</v>
      </c>
      <c r="H482">
        <v>5027</v>
      </c>
      <c r="I482">
        <v>4</v>
      </c>
      <c r="J482">
        <v>368640</v>
      </c>
      <c r="K482">
        <v>333880</v>
      </c>
      <c r="L482">
        <v>6972</v>
      </c>
      <c r="M482">
        <v>63763</v>
      </c>
      <c r="N482">
        <v>7734</v>
      </c>
    </row>
    <row r="483" spans="1:14" x14ac:dyDescent="0.2">
      <c r="A483" t="s">
        <v>137</v>
      </c>
      <c r="B483">
        <v>20</v>
      </c>
      <c r="C483">
        <v>4</v>
      </c>
      <c r="D483" s="55">
        <v>829280</v>
      </c>
      <c r="E483">
        <v>10</v>
      </c>
      <c r="F483">
        <v>375000</v>
      </c>
      <c r="G483">
        <v>3000</v>
      </c>
      <c r="H483">
        <v>5708</v>
      </c>
      <c r="I483">
        <v>4</v>
      </c>
      <c r="J483">
        <v>364520</v>
      </c>
      <c r="K483">
        <v>307530</v>
      </c>
      <c r="L483">
        <v>26931</v>
      </c>
      <c r="M483">
        <v>102705</v>
      </c>
      <c r="N483">
        <v>7734</v>
      </c>
    </row>
    <row r="484" spans="1:14" x14ac:dyDescent="0.2">
      <c r="A484" t="s">
        <v>137</v>
      </c>
      <c r="B484">
        <v>20</v>
      </c>
      <c r="C484">
        <v>8</v>
      </c>
      <c r="D484" s="55">
        <v>1629940</v>
      </c>
      <c r="E484">
        <v>10</v>
      </c>
      <c r="F484">
        <v>375000</v>
      </c>
      <c r="G484">
        <v>3000</v>
      </c>
      <c r="H484">
        <v>6998</v>
      </c>
      <c r="I484">
        <v>4</v>
      </c>
      <c r="J484">
        <v>354445</v>
      </c>
      <c r="K484">
        <v>240385</v>
      </c>
      <c r="L484">
        <v>31240</v>
      </c>
      <c r="M484">
        <v>216905</v>
      </c>
      <c r="N484">
        <v>7734</v>
      </c>
    </row>
    <row r="485" spans="1:14" x14ac:dyDescent="0.2">
      <c r="A485" t="s">
        <v>137</v>
      </c>
      <c r="B485">
        <v>20</v>
      </c>
      <c r="C485">
        <v>16</v>
      </c>
      <c r="D485" s="55">
        <v>3195220</v>
      </c>
      <c r="E485">
        <v>10</v>
      </c>
      <c r="F485">
        <v>375000</v>
      </c>
      <c r="G485">
        <v>3000</v>
      </c>
      <c r="H485">
        <v>9495</v>
      </c>
      <c r="I485">
        <v>4</v>
      </c>
      <c r="J485">
        <v>340960</v>
      </c>
      <c r="K485">
        <v>138175</v>
      </c>
      <c r="L485">
        <v>29752</v>
      </c>
      <c r="M485">
        <v>449172</v>
      </c>
      <c r="N485">
        <v>7734</v>
      </c>
    </row>
    <row r="486" spans="1:14" x14ac:dyDescent="0.2">
      <c r="A486" t="s">
        <v>138</v>
      </c>
      <c r="B486">
        <v>20</v>
      </c>
      <c r="C486">
        <v>2</v>
      </c>
      <c r="D486" s="55">
        <v>140873</v>
      </c>
      <c r="E486">
        <v>10</v>
      </c>
      <c r="F486">
        <v>375000</v>
      </c>
      <c r="G486">
        <v>3000</v>
      </c>
      <c r="H486">
        <v>5340</v>
      </c>
      <c r="I486">
        <v>4</v>
      </c>
      <c r="J486">
        <v>372580</v>
      </c>
      <c r="K486">
        <v>366430</v>
      </c>
      <c r="L486">
        <v>17150</v>
      </c>
      <c r="M486">
        <v>19393</v>
      </c>
      <c r="N486">
        <v>21596</v>
      </c>
    </row>
    <row r="487" spans="1:14" x14ac:dyDescent="0.2">
      <c r="A487" t="s">
        <v>138</v>
      </c>
      <c r="B487">
        <v>20</v>
      </c>
      <c r="C487">
        <v>4</v>
      </c>
      <c r="D487" s="55">
        <v>277953</v>
      </c>
      <c r="E487">
        <v>10</v>
      </c>
      <c r="F487">
        <v>375000</v>
      </c>
      <c r="G487">
        <v>3000</v>
      </c>
      <c r="H487">
        <v>5730</v>
      </c>
      <c r="I487">
        <v>4</v>
      </c>
      <c r="J487">
        <v>370305</v>
      </c>
      <c r="K487">
        <v>357460</v>
      </c>
      <c r="L487">
        <v>15324</v>
      </c>
      <c r="M487">
        <v>38645</v>
      </c>
      <c r="N487">
        <v>21596</v>
      </c>
    </row>
    <row r="488" spans="1:14" x14ac:dyDescent="0.2">
      <c r="A488" t="s">
        <v>138</v>
      </c>
      <c r="B488">
        <v>20</v>
      </c>
      <c r="C488">
        <v>8</v>
      </c>
      <c r="D488" s="55">
        <v>547667</v>
      </c>
      <c r="E488">
        <v>10</v>
      </c>
      <c r="F488">
        <v>375000</v>
      </c>
      <c r="G488">
        <v>3000</v>
      </c>
      <c r="H488">
        <v>6791</v>
      </c>
      <c r="I488">
        <v>4</v>
      </c>
      <c r="J488">
        <v>365480</v>
      </c>
      <c r="K488">
        <v>342525</v>
      </c>
      <c r="L488">
        <v>14284</v>
      </c>
      <c r="M488">
        <v>76419</v>
      </c>
      <c r="N488">
        <v>21596</v>
      </c>
    </row>
    <row r="489" spans="1:14" x14ac:dyDescent="0.2">
      <c r="A489" t="s">
        <v>138</v>
      </c>
      <c r="B489">
        <v>20</v>
      </c>
      <c r="C489">
        <v>16</v>
      </c>
      <c r="D489" s="55">
        <v>1084993</v>
      </c>
      <c r="E489">
        <v>10</v>
      </c>
      <c r="F489">
        <v>375000</v>
      </c>
      <c r="G489">
        <v>3000</v>
      </c>
      <c r="H489">
        <v>9294</v>
      </c>
      <c r="I489">
        <v>4</v>
      </c>
      <c r="J489">
        <v>356165</v>
      </c>
      <c r="K489">
        <v>313245</v>
      </c>
      <c r="L489">
        <v>13713</v>
      </c>
      <c r="M489">
        <v>147945</v>
      </c>
      <c r="N489">
        <v>21596</v>
      </c>
    </row>
    <row r="490" spans="1:14" x14ac:dyDescent="0.2">
      <c r="A490" t="s">
        <v>137</v>
      </c>
      <c r="B490">
        <v>20</v>
      </c>
      <c r="C490">
        <v>2</v>
      </c>
      <c r="D490" s="55">
        <v>389613</v>
      </c>
      <c r="E490">
        <v>10</v>
      </c>
      <c r="F490">
        <v>375000</v>
      </c>
      <c r="G490">
        <v>3000</v>
      </c>
      <c r="H490">
        <v>4719</v>
      </c>
      <c r="I490">
        <v>4</v>
      </c>
      <c r="J490">
        <v>369265</v>
      </c>
      <c r="K490">
        <v>350675</v>
      </c>
      <c r="L490">
        <v>6644</v>
      </c>
      <c r="M490">
        <v>55043</v>
      </c>
      <c r="N490">
        <v>7163</v>
      </c>
    </row>
    <row r="491" spans="1:14" x14ac:dyDescent="0.2">
      <c r="A491" t="s">
        <v>137</v>
      </c>
      <c r="B491">
        <v>20</v>
      </c>
      <c r="C491">
        <v>4</v>
      </c>
      <c r="D491" s="55">
        <v>766527</v>
      </c>
      <c r="E491">
        <v>10</v>
      </c>
      <c r="F491">
        <v>375000</v>
      </c>
      <c r="G491">
        <v>3000</v>
      </c>
      <c r="H491">
        <v>5754</v>
      </c>
      <c r="I491">
        <v>4</v>
      </c>
      <c r="J491">
        <v>365155</v>
      </c>
      <c r="K491">
        <v>332580</v>
      </c>
      <c r="L491">
        <v>23668</v>
      </c>
      <c r="M491">
        <v>109437</v>
      </c>
      <c r="N491">
        <v>7163</v>
      </c>
    </row>
    <row r="492" spans="1:14" x14ac:dyDescent="0.2">
      <c r="A492" t="s">
        <v>137</v>
      </c>
      <c r="B492">
        <v>20</v>
      </c>
      <c r="C492">
        <v>8</v>
      </c>
      <c r="D492" s="55">
        <v>1543480</v>
      </c>
      <c r="E492">
        <v>10</v>
      </c>
      <c r="F492">
        <v>375000</v>
      </c>
      <c r="G492">
        <v>3000</v>
      </c>
      <c r="H492">
        <v>7038</v>
      </c>
      <c r="I492">
        <v>4</v>
      </c>
      <c r="J492">
        <v>356130</v>
      </c>
      <c r="K492">
        <v>292225</v>
      </c>
      <c r="L492">
        <v>19814</v>
      </c>
      <c r="M492">
        <v>212481</v>
      </c>
      <c r="N492">
        <v>7163</v>
      </c>
    </row>
    <row r="493" spans="1:14" x14ac:dyDescent="0.2">
      <c r="A493" t="s">
        <v>137</v>
      </c>
      <c r="B493">
        <v>20</v>
      </c>
      <c r="C493">
        <v>16</v>
      </c>
      <c r="D493" s="55">
        <v>3015080</v>
      </c>
      <c r="E493">
        <v>10</v>
      </c>
      <c r="F493">
        <v>375000</v>
      </c>
      <c r="G493">
        <v>3000</v>
      </c>
      <c r="H493">
        <v>9399</v>
      </c>
      <c r="I493">
        <v>4</v>
      </c>
      <c r="J493">
        <v>323430</v>
      </c>
      <c r="K493">
        <v>206055</v>
      </c>
      <c r="L493">
        <v>36015</v>
      </c>
      <c r="M493">
        <v>344802</v>
      </c>
      <c r="N493">
        <v>7163</v>
      </c>
    </row>
    <row r="494" spans="1:14" x14ac:dyDescent="0.2">
      <c r="A494" t="s">
        <v>138</v>
      </c>
      <c r="B494">
        <v>20</v>
      </c>
      <c r="C494">
        <v>2</v>
      </c>
      <c r="D494" s="55">
        <v>114140</v>
      </c>
      <c r="E494">
        <v>10</v>
      </c>
      <c r="F494">
        <v>375000</v>
      </c>
      <c r="G494">
        <v>3000</v>
      </c>
      <c r="H494">
        <v>4352</v>
      </c>
      <c r="I494">
        <v>4</v>
      </c>
      <c r="J494">
        <v>373080</v>
      </c>
      <c r="K494">
        <v>369585</v>
      </c>
      <c r="L494">
        <v>19896</v>
      </c>
      <c r="M494">
        <v>16020</v>
      </c>
      <c r="N494">
        <v>25090</v>
      </c>
    </row>
    <row r="495" spans="1:14" x14ac:dyDescent="0.2">
      <c r="A495" t="s">
        <v>138</v>
      </c>
      <c r="B495">
        <v>20</v>
      </c>
      <c r="C495">
        <v>4</v>
      </c>
      <c r="D495" s="55">
        <v>226933</v>
      </c>
      <c r="E495">
        <v>10</v>
      </c>
      <c r="F495">
        <v>375000</v>
      </c>
      <c r="G495">
        <v>3000</v>
      </c>
      <c r="H495">
        <v>5225</v>
      </c>
      <c r="I495">
        <v>4</v>
      </c>
      <c r="J495">
        <v>370985</v>
      </c>
      <c r="K495">
        <v>364080</v>
      </c>
      <c r="L495">
        <v>17623</v>
      </c>
      <c r="M495">
        <v>32332</v>
      </c>
      <c r="N495">
        <v>25090</v>
      </c>
    </row>
    <row r="496" spans="1:14" x14ac:dyDescent="0.2">
      <c r="A496" t="s">
        <v>138</v>
      </c>
      <c r="B496">
        <v>20</v>
      </c>
      <c r="C496">
        <v>8</v>
      </c>
      <c r="D496" s="55">
        <v>451193</v>
      </c>
      <c r="E496">
        <v>10</v>
      </c>
      <c r="F496">
        <v>375000</v>
      </c>
      <c r="G496">
        <v>3000</v>
      </c>
      <c r="H496">
        <v>6449</v>
      </c>
      <c r="I496">
        <v>4</v>
      </c>
      <c r="J496">
        <v>366940</v>
      </c>
      <c r="K496">
        <v>353210</v>
      </c>
      <c r="L496">
        <v>16592</v>
      </c>
      <c r="M496">
        <v>63746</v>
      </c>
      <c r="N496">
        <v>25090</v>
      </c>
    </row>
    <row r="497" spans="1:14" x14ac:dyDescent="0.2">
      <c r="A497" t="s">
        <v>138</v>
      </c>
      <c r="B497">
        <v>20</v>
      </c>
      <c r="C497">
        <v>16</v>
      </c>
      <c r="D497" s="55">
        <v>887660</v>
      </c>
      <c r="E497">
        <v>10</v>
      </c>
      <c r="F497">
        <v>375000</v>
      </c>
      <c r="G497">
        <v>3000</v>
      </c>
      <c r="H497">
        <v>8962</v>
      </c>
      <c r="I497">
        <v>4</v>
      </c>
      <c r="J497">
        <v>358945</v>
      </c>
      <c r="K497">
        <v>331865</v>
      </c>
      <c r="L497">
        <v>16416</v>
      </c>
      <c r="M497">
        <v>121727</v>
      </c>
      <c r="N497">
        <v>25090</v>
      </c>
    </row>
    <row r="498" spans="1:14" x14ac:dyDescent="0.2">
      <c r="A498" t="s">
        <v>137</v>
      </c>
      <c r="B498">
        <v>20</v>
      </c>
      <c r="C498">
        <v>2</v>
      </c>
      <c r="D498" s="55">
        <v>386213</v>
      </c>
      <c r="E498">
        <v>10</v>
      </c>
      <c r="F498">
        <v>375000</v>
      </c>
      <c r="G498">
        <v>3000</v>
      </c>
      <c r="H498">
        <v>5176</v>
      </c>
      <c r="I498">
        <v>4</v>
      </c>
      <c r="J498">
        <v>374070</v>
      </c>
      <c r="K498">
        <v>348240</v>
      </c>
      <c r="L498">
        <v>6474</v>
      </c>
      <c r="M498">
        <v>55386</v>
      </c>
      <c r="N498">
        <v>7181</v>
      </c>
    </row>
    <row r="499" spans="1:14" x14ac:dyDescent="0.2">
      <c r="A499" t="s">
        <v>137</v>
      </c>
      <c r="B499">
        <v>20</v>
      </c>
      <c r="C499">
        <v>4</v>
      </c>
      <c r="D499" s="55">
        <v>826853</v>
      </c>
      <c r="E499">
        <v>10</v>
      </c>
      <c r="F499">
        <v>375000</v>
      </c>
      <c r="G499">
        <v>3000</v>
      </c>
      <c r="H499">
        <v>5682</v>
      </c>
      <c r="I499">
        <v>4</v>
      </c>
      <c r="J499">
        <v>363080</v>
      </c>
      <c r="K499">
        <v>325625</v>
      </c>
      <c r="L499">
        <v>10589</v>
      </c>
      <c r="M499">
        <v>116149</v>
      </c>
      <c r="N499">
        <v>7181</v>
      </c>
    </row>
    <row r="500" spans="1:14" x14ac:dyDescent="0.2">
      <c r="A500" t="s">
        <v>137</v>
      </c>
      <c r="B500">
        <v>20</v>
      </c>
      <c r="C500">
        <v>8</v>
      </c>
      <c r="D500" s="55">
        <v>1596907</v>
      </c>
      <c r="E500">
        <v>10</v>
      </c>
      <c r="F500">
        <v>375000</v>
      </c>
      <c r="G500">
        <v>3000</v>
      </c>
      <c r="H500">
        <v>7522</v>
      </c>
      <c r="I500">
        <v>4</v>
      </c>
      <c r="J500">
        <v>351920</v>
      </c>
      <c r="K500">
        <v>288720</v>
      </c>
      <c r="L500">
        <v>31810</v>
      </c>
      <c r="M500">
        <v>229046</v>
      </c>
      <c r="N500">
        <v>7181</v>
      </c>
    </row>
    <row r="501" spans="1:14" x14ac:dyDescent="0.2">
      <c r="A501" t="s">
        <v>137</v>
      </c>
      <c r="B501">
        <v>20</v>
      </c>
      <c r="C501">
        <v>16</v>
      </c>
      <c r="D501" s="55">
        <v>3190600</v>
      </c>
      <c r="E501">
        <v>10</v>
      </c>
      <c r="F501">
        <v>375000</v>
      </c>
      <c r="G501">
        <v>3000</v>
      </c>
      <c r="H501">
        <v>9583</v>
      </c>
      <c r="I501">
        <v>4</v>
      </c>
      <c r="J501">
        <v>323520</v>
      </c>
      <c r="K501">
        <v>203290</v>
      </c>
      <c r="L501">
        <v>24719</v>
      </c>
      <c r="M501">
        <v>423081</v>
      </c>
      <c r="N501">
        <v>7181</v>
      </c>
    </row>
    <row r="502" spans="1:14" x14ac:dyDescent="0.2">
      <c r="A502" t="s">
        <v>138</v>
      </c>
      <c r="B502">
        <v>20</v>
      </c>
      <c r="C502">
        <v>2</v>
      </c>
      <c r="D502" s="55">
        <v>111153</v>
      </c>
      <c r="E502">
        <v>10</v>
      </c>
      <c r="F502">
        <v>375000</v>
      </c>
      <c r="G502">
        <v>3000</v>
      </c>
      <c r="H502">
        <v>4541</v>
      </c>
      <c r="I502">
        <v>4</v>
      </c>
      <c r="J502">
        <v>373115</v>
      </c>
      <c r="K502">
        <v>369375</v>
      </c>
      <c r="L502">
        <v>20693</v>
      </c>
      <c r="M502">
        <v>15241</v>
      </c>
      <c r="N502">
        <v>26060</v>
      </c>
    </row>
    <row r="503" spans="1:14" x14ac:dyDescent="0.2">
      <c r="A503" t="s">
        <v>138</v>
      </c>
      <c r="B503">
        <v>20</v>
      </c>
      <c r="C503">
        <v>4</v>
      </c>
      <c r="D503" s="55">
        <v>218953</v>
      </c>
      <c r="E503">
        <v>10</v>
      </c>
      <c r="F503">
        <v>375000</v>
      </c>
      <c r="G503">
        <v>3000</v>
      </c>
      <c r="H503">
        <v>5340</v>
      </c>
      <c r="I503">
        <v>4</v>
      </c>
      <c r="J503">
        <v>371020</v>
      </c>
      <c r="K503">
        <v>363815</v>
      </c>
      <c r="L503">
        <v>17852</v>
      </c>
      <c r="M503">
        <v>30820</v>
      </c>
      <c r="N503">
        <v>26060</v>
      </c>
    </row>
    <row r="504" spans="1:14" x14ac:dyDescent="0.2">
      <c r="A504" t="s">
        <v>138</v>
      </c>
      <c r="B504">
        <v>20</v>
      </c>
      <c r="C504">
        <v>8</v>
      </c>
      <c r="D504" s="55">
        <v>436887</v>
      </c>
      <c r="E504">
        <v>10</v>
      </c>
      <c r="F504">
        <v>375000</v>
      </c>
      <c r="G504">
        <v>3000</v>
      </c>
      <c r="H504">
        <v>6118</v>
      </c>
      <c r="I504">
        <v>4</v>
      </c>
      <c r="J504">
        <v>367475</v>
      </c>
      <c r="K504">
        <v>352680</v>
      </c>
      <c r="L504">
        <v>16807</v>
      </c>
      <c r="M504">
        <v>60626</v>
      </c>
      <c r="N504">
        <v>26060</v>
      </c>
    </row>
    <row r="505" spans="1:14" x14ac:dyDescent="0.2">
      <c r="A505" t="s">
        <v>138</v>
      </c>
      <c r="B505">
        <v>20</v>
      </c>
      <c r="C505">
        <v>16</v>
      </c>
      <c r="D505" s="55">
        <v>867200</v>
      </c>
      <c r="E505">
        <v>10</v>
      </c>
      <c r="F505">
        <v>375000</v>
      </c>
      <c r="G505">
        <v>3000</v>
      </c>
      <c r="H505">
        <v>9064</v>
      </c>
      <c r="I505">
        <v>4</v>
      </c>
      <c r="J505">
        <v>360940</v>
      </c>
      <c r="K505">
        <v>331145</v>
      </c>
      <c r="L505">
        <v>18969</v>
      </c>
      <c r="M505">
        <v>120320</v>
      </c>
      <c r="N505">
        <v>26060</v>
      </c>
    </row>
    <row r="506" spans="1:14" x14ac:dyDescent="0.2">
      <c r="A506" t="s">
        <v>137</v>
      </c>
      <c r="B506">
        <v>20</v>
      </c>
      <c r="C506">
        <v>2</v>
      </c>
      <c r="D506" s="55">
        <v>456647</v>
      </c>
      <c r="E506">
        <v>10</v>
      </c>
      <c r="F506">
        <v>375000</v>
      </c>
      <c r="G506">
        <v>3000</v>
      </c>
      <c r="H506">
        <v>5302</v>
      </c>
      <c r="I506">
        <v>4</v>
      </c>
      <c r="J506">
        <v>374855</v>
      </c>
      <c r="K506">
        <v>344430</v>
      </c>
      <c r="L506">
        <v>6705</v>
      </c>
      <c r="M506">
        <v>64556</v>
      </c>
      <c r="N506">
        <v>6748</v>
      </c>
    </row>
    <row r="507" spans="1:14" x14ac:dyDescent="0.2">
      <c r="A507" t="s">
        <v>137</v>
      </c>
      <c r="B507">
        <v>20</v>
      </c>
      <c r="C507">
        <v>4</v>
      </c>
      <c r="D507" s="55">
        <v>895433</v>
      </c>
      <c r="E507">
        <v>10</v>
      </c>
      <c r="F507">
        <v>375000</v>
      </c>
      <c r="G507">
        <v>3000</v>
      </c>
      <c r="H507">
        <v>5818</v>
      </c>
      <c r="I507">
        <v>4</v>
      </c>
      <c r="J507">
        <v>363500</v>
      </c>
      <c r="K507">
        <v>322165</v>
      </c>
      <c r="L507">
        <v>19368</v>
      </c>
      <c r="M507">
        <v>111965</v>
      </c>
      <c r="N507">
        <v>6748</v>
      </c>
    </row>
    <row r="508" spans="1:14" x14ac:dyDescent="0.2">
      <c r="A508" t="s">
        <v>137</v>
      </c>
      <c r="B508">
        <v>20</v>
      </c>
      <c r="C508">
        <v>8</v>
      </c>
      <c r="D508" s="55">
        <v>1754320</v>
      </c>
      <c r="E508">
        <v>10</v>
      </c>
      <c r="F508">
        <v>375000</v>
      </c>
      <c r="G508">
        <v>3000</v>
      </c>
      <c r="H508">
        <v>7453</v>
      </c>
      <c r="I508">
        <v>4</v>
      </c>
      <c r="J508">
        <v>352665</v>
      </c>
      <c r="K508">
        <v>272910</v>
      </c>
      <c r="L508">
        <v>27370</v>
      </c>
      <c r="M508">
        <v>247001</v>
      </c>
      <c r="N508">
        <v>6748</v>
      </c>
    </row>
    <row r="509" spans="1:14" x14ac:dyDescent="0.2">
      <c r="A509" t="s">
        <v>137</v>
      </c>
      <c r="B509">
        <v>20</v>
      </c>
      <c r="C509">
        <v>16</v>
      </c>
      <c r="D509" s="55">
        <v>3414040</v>
      </c>
      <c r="E509">
        <v>10</v>
      </c>
      <c r="F509">
        <v>375000</v>
      </c>
      <c r="G509">
        <v>3000</v>
      </c>
      <c r="H509">
        <v>9782</v>
      </c>
      <c r="I509">
        <v>4</v>
      </c>
      <c r="J509">
        <v>336330</v>
      </c>
      <c r="K509">
        <v>180745</v>
      </c>
      <c r="L509">
        <v>20471</v>
      </c>
      <c r="M509">
        <v>462883</v>
      </c>
      <c r="N509">
        <v>6748</v>
      </c>
    </row>
    <row r="510" spans="1:14" x14ac:dyDescent="0.2">
      <c r="A510" t="s">
        <v>138</v>
      </c>
      <c r="B510">
        <v>20</v>
      </c>
      <c r="C510">
        <v>2</v>
      </c>
      <c r="D510" s="55">
        <v>134960</v>
      </c>
      <c r="E510">
        <v>10</v>
      </c>
      <c r="F510">
        <v>375000</v>
      </c>
      <c r="G510">
        <v>3000</v>
      </c>
      <c r="H510">
        <v>4792</v>
      </c>
      <c r="I510">
        <v>4</v>
      </c>
      <c r="J510">
        <v>372685</v>
      </c>
      <c r="K510">
        <v>368160</v>
      </c>
      <c r="L510">
        <v>18210</v>
      </c>
      <c r="M510">
        <v>18867</v>
      </c>
      <c r="N510">
        <v>21990</v>
      </c>
    </row>
    <row r="511" spans="1:14" x14ac:dyDescent="0.2">
      <c r="A511" t="s">
        <v>138</v>
      </c>
      <c r="B511">
        <v>20</v>
      </c>
      <c r="C511">
        <v>4</v>
      </c>
      <c r="D511" s="55">
        <v>268233</v>
      </c>
      <c r="E511">
        <v>10</v>
      </c>
      <c r="F511">
        <v>375000</v>
      </c>
      <c r="G511">
        <v>3000</v>
      </c>
      <c r="H511">
        <v>5080</v>
      </c>
      <c r="I511">
        <v>4</v>
      </c>
      <c r="J511">
        <v>370485</v>
      </c>
      <c r="K511">
        <v>361610</v>
      </c>
      <c r="L511">
        <v>16015</v>
      </c>
      <c r="M511">
        <v>37925</v>
      </c>
      <c r="N511">
        <v>21990</v>
      </c>
    </row>
    <row r="512" spans="1:14" x14ac:dyDescent="0.2">
      <c r="A512" t="s">
        <v>138</v>
      </c>
      <c r="B512">
        <v>20</v>
      </c>
      <c r="C512">
        <v>8</v>
      </c>
      <c r="D512" s="55">
        <v>532167</v>
      </c>
      <c r="E512">
        <v>10</v>
      </c>
      <c r="F512">
        <v>375000</v>
      </c>
      <c r="G512">
        <v>3000</v>
      </c>
      <c r="H512">
        <v>6705</v>
      </c>
      <c r="I512">
        <v>4</v>
      </c>
      <c r="J512">
        <v>366220</v>
      </c>
      <c r="K512">
        <v>348060</v>
      </c>
      <c r="L512">
        <v>14107</v>
      </c>
      <c r="M512">
        <v>74344</v>
      </c>
      <c r="N512">
        <v>21990</v>
      </c>
    </row>
    <row r="513" spans="1:14" x14ac:dyDescent="0.2">
      <c r="A513" t="s">
        <v>138</v>
      </c>
      <c r="B513">
        <v>20</v>
      </c>
      <c r="C513">
        <v>16</v>
      </c>
      <c r="D513" s="55">
        <v>1051213</v>
      </c>
      <c r="E513">
        <v>10</v>
      </c>
      <c r="F513">
        <v>375000</v>
      </c>
      <c r="G513">
        <v>3000</v>
      </c>
      <c r="H513">
        <v>9322</v>
      </c>
      <c r="I513">
        <v>4</v>
      </c>
      <c r="J513">
        <v>358125</v>
      </c>
      <c r="K513">
        <v>320750</v>
      </c>
      <c r="L513">
        <v>15205</v>
      </c>
      <c r="M513">
        <v>141708</v>
      </c>
      <c r="N513">
        <v>21990</v>
      </c>
    </row>
    <row r="514" spans="1:14" x14ac:dyDescent="0.2">
      <c r="A514" t="s">
        <v>137</v>
      </c>
      <c r="B514">
        <v>20</v>
      </c>
      <c r="C514">
        <v>2</v>
      </c>
      <c r="D514" s="55">
        <v>378847</v>
      </c>
      <c r="E514">
        <v>10</v>
      </c>
      <c r="F514">
        <v>375000</v>
      </c>
      <c r="G514">
        <v>3000</v>
      </c>
      <c r="H514">
        <v>4932</v>
      </c>
      <c r="I514">
        <v>4</v>
      </c>
      <c r="J514">
        <v>369405</v>
      </c>
      <c r="K514">
        <v>351695</v>
      </c>
      <c r="L514">
        <v>7352</v>
      </c>
      <c r="M514">
        <v>54471</v>
      </c>
      <c r="N514">
        <v>8190</v>
      </c>
    </row>
    <row r="515" spans="1:14" x14ac:dyDescent="0.2">
      <c r="A515" t="s">
        <v>137</v>
      </c>
      <c r="B515">
        <v>20</v>
      </c>
      <c r="C515">
        <v>4</v>
      </c>
      <c r="D515" s="55">
        <v>697693</v>
      </c>
      <c r="E515">
        <v>10</v>
      </c>
      <c r="F515">
        <v>375000</v>
      </c>
      <c r="G515">
        <v>3000</v>
      </c>
      <c r="H515">
        <v>5815</v>
      </c>
      <c r="I515">
        <v>4</v>
      </c>
      <c r="J515">
        <v>366050</v>
      </c>
      <c r="K515">
        <v>335860</v>
      </c>
      <c r="L515">
        <v>25343</v>
      </c>
      <c r="M515">
        <v>96937</v>
      </c>
      <c r="N515">
        <v>8190</v>
      </c>
    </row>
    <row r="516" spans="1:14" x14ac:dyDescent="0.2">
      <c r="A516" t="s">
        <v>137</v>
      </c>
      <c r="B516">
        <v>20</v>
      </c>
      <c r="C516">
        <v>8</v>
      </c>
      <c r="D516" s="55">
        <v>1370067</v>
      </c>
      <c r="E516">
        <v>10</v>
      </c>
      <c r="F516">
        <v>375000</v>
      </c>
      <c r="G516">
        <v>3000</v>
      </c>
      <c r="H516">
        <v>6983</v>
      </c>
      <c r="I516">
        <v>4</v>
      </c>
      <c r="J516">
        <v>357365</v>
      </c>
      <c r="K516">
        <v>297375</v>
      </c>
      <c r="L516">
        <v>29753</v>
      </c>
      <c r="M516">
        <v>179889</v>
      </c>
      <c r="N516">
        <v>8190</v>
      </c>
    </row>
    <row r="517" spans="1:14" x14ac:dyDescent="0.2">
      <c r="A517" t="s">
        <v>137</v>
      </c>
      <c r="B517">
        <v>20</v>
      </c>
      <c r="C517">
        <v>16</v>
      </c>
      <c r="D517" s="55">
        <v>2624767</v>
      </c>
      <c r="E517">
        <v>10</v>
      </c>
      <c r="F517">
        <v>375000</v>
      </c>
      <c r="G517">
        <v>3000</v>
      </c>
      <c r="H517">
        <v>9444</v>
      </c>
      <c r="I517">
        <v>4</v>
      </c>
      <c r="J517">
        <v>339630</v>
      </c>
      <c r="K517">
        <v>228280</v>
      </c>
      <c r="L517">
        <v>33744</v>
      </c>
      <c r="M517">
        <v>367538</v>
      </c>
      <c r="N517">
        <v>8190</v>
      </c>
    </row>
    <row r="518" spans="1:14" x14ac:dyDescent="0.2">
      <c r="A518" t="s">
        <v>138</v>
      </c>
      <c r="B518">
        <v>20</v>
      </c>
      <c r="C518">
        <v>2</v>
      </c>
      <c r="D518" s="55">
        <v>156067</v>
      </c>
      <c r="E518">
        <v>10</v>
      </c>
      <c r="F518">
        <v>375000</v>
      </c>
      <c r="G518">
        <v>3000</v>
      </c>
      <c r="H518">
        <v>4715</v>
      </c>
      <c r="I518">
        <v>4</v>
      </c>
      <c r="J518">
        <v>372240</v>
      </c>
      <c r="K518">
        <v>366420</v>
      </c>
      <c r="L518">
        <v>16564</v>
      </c>
      <c r="M518">
        <v>20874</v>
      </c>
      <c r="N518">
        <v>18903</v>
      </c>
    </row>
    <row r="519" spans="1:14" x14ac:dyDescent="0.2">
      <c r="A519" t="s">
        <v>138</v>
      </c>
      <c r="B519">
        <v>20</v>
      </c>
      <c r="C519">
        <v>4</v>
      </c>
      <c r="D519" s="55">
        <v>309413</v>
      </c>
      <c r="E519">
        <v>10</v>
      </c>
      <c r="F519">
        <v>375000</v>
      </c>
      <c r="G519">
        <v>3000</v>
      </c>
      <c r="H519">
        <v>5999</v>
      </c>
      <c r="I519">
        <v>4</v>
      </c>
      <c r="J519">
        <v>369505</v>
      </c>
      <c r="K519">
        <v>358185</v>
      </c>
      <c r="L519">
        <v>14903</v>
      </c>
      <c r="M519">
        <v>41857</v>
      </c>
      <c r="N519">
        <v>18903</v>
      </c>
    </row>
    <row r="520" spans="1:14" x14ac:dyDescent="0.2">
      <c r="A520" t="s">
        <v>138</v>
      </c>
      <c r="B520">
        <v>20</v>
      </c>
      <c r="C520">
        <v>8</v>
      </c>
      <c r="D520" s="55">
        <v>612807</v>
      </c>
      <c r="E520">
        <v>10</v>
      </c>
      <c r="F520">
        <v>375000</v>
      </c>
      <c r="G520">
        <v>3000</v>
      </c>
      <c r="H520">
        <v>6587</v>
      </c>
      <c r="I520">
        <v>4</v>
      </c>
      <c r="J520">
        <v>363810</v>
      </c>
      <c r="K520">
        <v>341625</v>
      </c>
      <c r="L520">
        <v>14561</v>
      </c>
      <c r="M520">
        <v>83022</v>
      </c>
      <c r="N520">
        <v>18903</v>
      </c>
    </row>
    <row r="521" spans="1:14" x14ac:dyDescent="0.2">
      <c r="A521" t="s">
        <v>138</v>
      </c>
      <c r="B521">
        <v>20</v>
      </c>
      <c r="C521">
        <v>16</v>
      </c>
      <c r="D521" s="55">
        <v>1211947</v>
      </c>
      <c r="E521">
        <v>10</v>
      </c>
      <c r="F521">
        <v>375000</v>
      </c>
      <c r="G521">
        <v>3000</v>
      </c>
      <c r="H521">
        <v>9580</v>
      </c>
      <c r="I521">
        <v>4</v>
      </c>
      <c r="J521">
        <v>353355</v>
      </c>
      <c r="K521">
        <v>306915</v>
      </c>
      <c r="L521">
        <v>15130</v>
      </c>
      <c r="M521">
        <v>160503</v>
      </c>
      <c r="N521">
        <v>18903</v>
      </c>
    </row>
    <row r="522" spans="1:14" x14ac:dyDescent="0.2">
      <c r="A522" t="s">
        <v>137</v>
      </c>
      <c r="B522">
        <v>20</v>
      </c>
      <c r="C522">
        <v>2</v>
      </c>
      <c r="D522" s="55">
        <v>289447</v>
      </c>
      <c r="E522">
        <v>10</v>
      </c>
      <c r="F522">
        <v>375000</v>
      </c>
      <c r="G522">
        <v>3000</v>
      </c>
      <c r="H522">
        <v>5014</v>
      </c>
      <c r="I522">
        <v>4</v>
      </c>
      <c r="J522">
        <v>370585</v>
      </c>
      <c r="K522">
        <v>356435</v>
      </c>
      <c r="L522">
        <v>8558</v>
      </c>
      <c r="M522">
        <v>40408</v>
      </c>
      <c r="N522">
        <v>9026</v>
      </c>
    </row>
    <row r="523" spans="1:14" x14ac:dyDescent="0.2">
      <c r="A523" t="s">
        <v>137</v>
      </c>
      <c r="B523">
        <v>20</v>
      </c>
      <c r="C523">
        <v>4</v>
      </c>
      <c r="D523" s="55">
        <v>538353</v>
      </c>
      <c r="E523">
        <v>10</v>
      </c>
      <c r="F523">
        <v>375000</v>
      </c>
      <c r="G523">
        <v>3000</v>
      </c>
      <c r="H523">
        <v>5440</v>
      </c>
      <c r="I523">
        <v>4</v>
      </c>
      <c r="J523">
        <v>366155</v>
      </c>
      <c r="K523">
        <v>342245</v>
      </c>
      <c r="L523">
        <v>28533</v>
      </c>
      <c r="M523">
        <v>74322</v>
      </c>
      <c r="N523">
        <v>9026</v>
      </c>
    </row>
    <row r="524" spans="1:14" x14ac:dyDescent="0.2">
      <c r="A524" t="s">
        <v>137</v>
      </c>
      <c r="B524">
        <v>20</v>
      </c>
      <c r="C524">
        <v>8</v>
      </c>
      <c r="D524" s="55">
        <v>1112347</v>
      </c>
      <c r="E524">
        <v>10</v>
      </c>
      <c r="F524">
        <v>375000</v>
      </c>
      <c r="G524">
        <v>3000</v>
      </c>
      <c r="H524">
        <v>7154</v>
      </c>
      <c r="I524">
        <v>4</v>
      </c>
      <c r="J524">
        <v>359160</v>
      </c>
      <c r="K524">
        <v>310980</v>
      </c>
      <c r="L524">
        <v>38413</v>
      </c>
      <c r="M524">
        <v>151426</v>
      </c>
      <c r="N524">
        <v>9026</v>
      </c>
    </row>
    <row r="525" spans="1:14" x14ac:dyDescent="0.2">
      <c r="A525" t="s">
        <v>137</v>
      </c>
      <c r="B525">
        <v>20</v>
      </c>
      <c r="C525">
        <v>16</v>
      </c>
      <c r="D525" s="55">
        <v>2284980</v>
      </c>
      <c r="E525">
        <v>10</v>
      </c>
      <c r="F525">
        <v>375000</v>
      </c>
      <c r="G525">
        <v>3000</v>
      </c>
      <c r="H525">
        <v>9099</v>
      </c>
      <c r="I525">
        <v>4</v>
      </c>
      <c r="J525">
        <v>340725</v>
      </c>
      <c r="K525">
        <v>253760</v>
      </c>
      <c r="L525">
        <v>27800</v>
      </c>
      <c r="M525">
        <v>282553</v>
      </c>
      <c r="N525">
        <v>9026</v>
      </c>
    </row>
    <row r="526" spans="1:14" x14ac:dyDescent="0.2">
      <c r="A526" t="s">
        <v>138</v>
      </c>
      <c r="B526">
        <v>20</v>
      </c>
      <c r="C526">
        <v>2</v>
      </c>
      <c r="D526">
        <v>0.88287000000000004</v>
      </c>
      <c r="E526">
        <v>10</v>
      </c>
      <c r="F526">
        <v>375000</v>
      </c>
      <c r="G526">
        <v>3000</v>
      </c>
      <c r="H526">
        <v>4423</v>
      </c>
      <c r="I526">
        <v>4</v>
      </c>
      <c r="J526">
        <v>372200</v>
      </c>
      <c r="K526">
        <v>370695</v>
      </c>
      <c r="L526">
        <v>27416</v>
      </c>
      <c r="M526">
        <v>11779</v>
      </c>
      <c r="N526">
        <v>33245</v>
      </c>
    </row>
    <row r="527" spans="1:14" x14ac:dyDescent="0.2">
      <c r="A527" t="s">
        <v>138</v>
      </c>
      <c r="B527">
        <v>20</v>
      </c>
      <c r="C527">
        <v>4</v>
      </c>
      <c r="D527" s="55">
        <v>175547</v>
      </c>
      <c r="E527">
        <v>10</v>
      </c>
      <c r="F527">
        <v>375000</v>
      </c>
      <c r="G527">
        <v>3000</v>
      </c>
      <c r="H527">
        <v>4923</v>
      </c>
      <c r="I527">
        <v>4</v>
      </c>
      <c r="J527">
        <v>368880</v>
      </c>
      <c r="K527">
        <v>366825</v>
      </c>
      <c r="L527">
        <v>24651</v>
      </c>
      <c r="M527">
        <v>23883</v>
      </c>
      <c r="N527">
        <v>33245</v>
      </c>
    </row>
    <row r="528" spans="1:14" x14ac:dyDescent="0.2">
      <c r="A528" t="s">
        <v>138</v>
      </c>
      <c r="B528">
        <v>20</v>
      </c>
      <c r="C528">
        <v>8</v>
      </c>
      <c r="D528" s="55">
        <v>349480</v>
      </c>
      <c r="E528">
        <v>10</v>
      </c>
      <c r="F528">
        <v>375000</v>
      </c>
      <c r="G528">
        <v>3000</v>
      </c>
      <c r="H528">
        <v>6323</v>
      </c>
      <c r="I528">
        <v>4</v>
      </c>
      <c r="J528">
        <v>364060</v>
      </c>
      <c r="K528">
        <v>358700</v>
      </c>
      <c r="L528">
        <v>23476</v>
      </c>
      <c r="M528">
        <v>48128</v>
      </c>
      <c r="N528">
        <v>33245</v>
      </c>
    </row>
    <row r="529" spans="1:14" x14ac:dyDescent="0.2">
      <c r="A529" t="s">
        <v>138</v>
      </c>
      <c r="B529">
        <v>20</v>
      </c>
      <c r="C529">
        <v>16</v>
      </c>
      <c r="D529" s="55">
        <v>691647</v>
      </c>
      <c r="E529">
        <v>10</v>
      </c>
      <c r="F529">
        <v>375000</v>
      </c>
      <c r="G529">
        <v>3000</v>
      </c>
      <c r="H529">
        <v>8846</v>
      </c>
      <c r="I529">
        <v>4</v>
      </c>
      <c r="J529">
        <v>350630</v>
      </c>
      <c r="K529">
        <v>342405</v>
      </c>
      <c r="L529">
        <v>27027</v>
      </c>
      <c r="M529">
        <v>92716</v>
      </c>
      <c r="N529">
        <v>33245</v>
      </c>
    </row>
    <row r="530" spans="1:14" x14ac:dyDescent="0.2">
      <c r="A530" t="s">
        <v>137</v>
      </c>
      <c r="B530">
        <v>20</v>
      </c>
      <c r="C530">
        <v>2</v>
      </c>
      <c r="D530" s="55">
        <v>328087</v>
      </c>
      <c r="E530">
        <v>10</v>
      </c>
      <c r="F530">
        <v>375000</v>
      </c>
      <c r="G530">
        <v>3000</v>
      </c>
      <c r="H530">
        <v>5183</v>
      </c>
      <c r="I530">
        <v>4</v>
      </c>
      <c r="J530">
        <v>370155</v>
      </c>
      <c r="K530">
        <v>357935</v>
      </c>
      <c r="L530">
        <v>9277</v>
      </c>
      <c r="M530">
        <v>46855</v>
      </c>
      <c r="N530">
        <v>8717</v>
      </c>
    </row>
    <row r="531" spans="1:14" x14ac:dyDescent="0.2">
      <c r="A531" t="s">
        <v>137</v>
      </c>
      <c r="B531">
        <v>20</v>
      </c>
      <c r="C531">
        <v>4</v>
      </c>
      <c r="D531" s="55">
        <v>614607</v>
      </c>
      <c r="E531">
        <v>10</v>
      </c>
      <c r="F531">
        <v>375000</v>
      </c>
      <c r="G531">
        <v>3000</v>
      </c>
      <c r="H531">
        <v>5520</v>
      </c>
      <c r="I531">
        <v>4</v>
      </c>
      <c r="J531">
        <v>366510</v>
      </c>
      <c r="K531">
        <v>339450</v>
      </c>
      <c r="L531">
        <v>29667</v>
      </c>
      <c r="M531">
        <v>84837</v>
      </c>
      <c r="N531">
        <v>8717</v>
      </c>
    </row>
    <row r="532" spans="1:14" x14ac:dyDescent="0.2">
      <c r="A532" t="s">
        <v>137</v>
      </c>
      <c r="B532">
        <v>20</v>
      </c>
      <c r="C532">
        <v>8</v>
      </c>
      <c r="D532" s="55">
        <v>1246807</v>
      </c>
      <c r="E532">
        <v>10</v>
      </c>
      <c r="F532">
        <v>375000</v>
      </c>
      <c r="G532">
        <v>3000</v>
      </c>
      <c r="H532">
        <v>6875</v>
      </c>
      <c r="I532">
        <v>4</v>
      </c>
      <c r="J532">
        <v>359925</v>
      </c>
      <c r="K532">
        <v>310945</v>
      </c>
      <c r="L532">
        <v>24048</v>
      </c>
      <c r="M532">
        <v>163484</v>
      </c>
      <c r="N532">
        <v>8717</v>
      </c>
    </row>
    <row r="533" spans="1:14" x14ac:dyDescent="0.2">
      <c r="A533" t="s">
        <v>137</v>
      </c>
      <c r="B533">
        <v>20</v>
      </c>
      <c r="C533">
        <v>16</v>
      </c>
      <c r="D533" s="55">
        <v>2381887</v>
      </c>
      <c r="E533">
        <v>10</v>
      </c>
      <c r="F533">
        <v>375000</v>
      </c>
      <c r="G533">
        <v>3000</v>
      </c>
      <c r="H533">
        <v>8816</v>
      </c>
      <c r="I533">
        <v>4</v>
      </c>
      <c r="J533">
        <v>342020</v>
      </c>
      <c r="K533">
        <v>241945</v>
      </c>
      <c r="L533">
        <v>45660</v>
      </c>
      <c r="M533">
        <v>304341</v>
      </c>
      <c r="N533">
        <v>8717</v>
      </c>
    </row>
    <row r="534" spans="1:14" x14ac:dyDescent="0.2">
      <c r="A534" t="s">
        <v>138</v>
      </c>
      <c r="B534">
        <v>20</v>
      </c>
      <c r="C534">
        <v>2</v>
      </c>
      <c r="D534" s="55">
        <v>103947</v>
      </c>
      <c r="E534">
        <v>10</v>
      </c>
      <c r="F534">
        <v>375000</v>
      </c>
      <c r="G534">
        <v>3000</v>
      </c>
      <c r="H534">
        <v>4778</v>
      </c>
      <c r="I534">
        <v>4</v>
      </c>
      <c r="J534">
        <v>373495</v>
      </c>
      <c r="K534">
        <v>367550</v>
      </c>
      <c r="L534">
        <v>24313</v>
      </c>
      <c r="M534">
        <v>13988</v>
      </c>
      <c r="N534">
        <v>30011</v>
      </c>
    </row>
    <row r="535" spans="1:14" x14ac:dyDescent="0.2">
      <c r="A535" t="s">
        <v>138</v>
      </c>
      <c r="B535">
        <v>20</v>
      </c>
      <c r="C535">
        <v>4</v>
      </c>
      <c r="D535" s="55">
        <v>207447</v>
      </c>
      <c r="E535">
        <v>10</v>
      </c>
      <c r="F535">
        <v>375000</v>
      </c>
      <c r="G535">
        <v>3000</v>
      </c>
      <c r="H535">
        <v>4967</v>
      </c>
      <c r="I535">
        <v>4</v>
      </c>
      <c r="J535">
        <v>371725</v>
      </c>
      <c r="K535">
        <v>359835</v>
      </c>
      <c r="L535">
        <v>21130</v>
      </c>
      <c r="M535">
        <v>28535</v>
      </c>
      <c r="N535">
        <v>30011</v>
      </c>
    </row>
    <row r="536" spans="1:14" x14ac:dyDescent="0.2">
      <c r="A536" t="s">
        <v>138</v>
      </c>
      <c r="B536">
        <v>20</v>
      </c>
      <c r="C536">
        <v>8</v>
      </c>
      <c r="D536" s="55">
        <v>412160</v>
      </c>
      <c r="E536">
        <v>10</v>
      </c>
      <c r="F536">
        <v>375000</v>
      </c>
      <c r="G536">
        <v>3000</v>
      </c>
      <c r="H536">
        <v>6252</v>
      </c>
      <c r="I536">
        <v>4</v>
      </c>
      <c r="J536">
        <v>368685</v>
      </c>
      <c r="K536">
        <v>345615</v>
      </c>
      <c r="L536">
        <v>19277</v>
      </c>
      <c r="M536">
        <v>57575</v>
      </c>
      <c r="N536">
        <v>30011</v>
      </c>
    </row>
    <row r="537" spans="1:14" x14ac:dyDescent="0.2">
      <c r="A537" t="s">
        <v>138</v>
      </c>
      <c r="B537">
        <v>20</v>
      </c>
      <c r="C537">
        <v>16</v>
      </c>
      <c r="D537" s="55">
        <v>814527</v>
      </c>
      <c r="E537">
        <v>10</v>
      </c>
      <c r="F537">
        <v>375000</v>
      </c>
      <c r="G537">
        <v>3000</v>
      </c>
      <c r="H537">
        <v>8666</v>
      </c>
      <c r="I537">
        <v>4</v>
      </c>
      <c r="J537">
        <v>362915</v>
      </c>
      <c r="K537">
        <v>315180</v>
      </c>
      <c r="L537">
        <v>21217</v>
      </c>
      <c r="M537">
        <v>111474</v>
      </c>
      <c r="N537">
        <v>30011</v>
      </c>
    </row>
    <row r="538" spans="1:14" x14ac:dyDescent="0.2">
      <c r="A538" t="s">
        <v>137</v>
      </c>
      <c r="B538">
        <v>20</v>
      </c>
      <c r="C538">
        <v>2</v>
      </c>
      <c r="D538" s="55">
        <v>330733</v>
      </c>
      <c r="E538">
        <v>10</v>
      </c>
      <c r="F538">
        <v>375000</v>
      </c>
      <c r="G538">
        <v>3000</v>
      </c>
      <c r="H538">
        <v>4881</v>
      </c>
      <c r="I538">
        <v>4</v>
      </c>
      <c r="J538">
        <v>370495</v>
      </c>
      <c r="K538">
        <v>356620</v>
      </c>
      <c r="L538">
        <v>9061</v>
      </c>
      <c r="M538">
        <v>47441</v>
      </c>
      <c r="N538">
        <v>8780</v>
      </c>
    </row>
    <row r="539" spans="1:14" x14ac:dyDescent="0.2">
      <c r="A539" t="s">
        <v>137</v>
      </c>
      <c r="B539">
        <v>20</v>
      </c>
      <c r="C539">
        <v>4</v>
      </c>
      <c r="D539" s="55">
        <v>643487</v>
      </c>
      <c r="E539">
        <v>10</v>
      </c>
      <c r="F539">
        <v>375000</v>
      </c>
      <c r="G539">
        <v>3000</v>
      </c>
      <c r="H539">
        <v>5381</v>
      </c>
      <c r="I539">
        <v>4</v>
      </c>
      <c r="J539">
        <v>367870</v>
      </c>
      <c r="K539">
        <v>343295</v>
      </c>
      <c r="L539">
        <v>24846</v>
      </c>
      <c r="M539">
        <v>90814</v>
      </c>
      <c r="N539">
        <v>8780</v>
      </c>
    </row>
    <row r="540" spans="1:14" x14ac:dyDescent="0.2">
      <c r="A540" t="s">
        <v>137</v>
      </c>
      <c r="B540">
        <v>20</v>
      </c>
      <c r="C540">
        <v>8</v>
      </c>
      <c r="D540" s="55">
        <v>1250893</v>
      </c>
      <c r="E540">
        <v>10</v>
      </c>
      <c r="F540">
        <v>375000</v>
      </c>
      <c r="G540">
        <v>3000</v>
      </c>
      <c r="H540">
        <v>6600</v>
      </c>
      <c r="I540">
        <v>4</v>
      </c>
      <c r="J540">
        <v>359880</v>
      </c>
      <c r="K540">
        <v>309270</v>
      </c>
      <c r="L540">
        <v>24697</v>
      </c>
      <c r="M540">
        <v>173719</v>
      </c>
      <c r="N540">
        <v>8780</v>
      </c>
    </row>
    <row r="541" spans="1:14" x14ac:dyDescent="0.2">
      <c r="A541" t="s">
        <v>137</v>
      </c>
      <c r="B541">
        <v>20</v>
      </c>
      <c r="C541">
        <v>16</v>
      </c>
      <c r="D541" s="55">
        <v>2425800</v>
      </c>
      <c r="E541">
        <v>10</v>
      </c>
      <c r="F541">
        <v>375000</v>
      </c>
      <c r="G541">
        <v>3000</v>
      </c>
      <c r="H541">
        <v>8712</v>
      </c>
      <c r="I541">
        <v>4</v>
      </c>
      <c r="J541">
        <v>340600</v>
      </c>
      <c r="K541">
        <v>248765</v>
      </c>
      <c r="L541">
        <v>33480</v>
      </c>
      <c r="M541">
        <v>303047</v>
      </c>
      <c r="N541">
        <v>8780</v>
      </c>
    </row>
    <row r="542" spans="1:14" x14ac:dyDescent="0.2">
      <c r="A542" t="s">
        <v>138</v>
      </c>
      <c r="B542">
        <v>20</v>
      </c>
      <c r="C542">
        <v>2</v>
      </c>
      <c r="D542" s="55">
        <v>136087</v>
      </c>
      <c r="E542">
        <v>10</v>
      </c>
      <c r="F542">
        <v>375000</v>
      </c>
      <c r="G542">
        <v>3000</v>
      </c>
      <c r="H542">
        <v>4466</v>
      </c>
      <c r="I542">
        <v>4</v>
      </c>
      <c r="J542">
        <v>372590</v>
      </c>
      <c r="K542">
        <v>366960</v>
      </c>
      <c r="L542">
        <v>17772</v>
      </c>
      <c r="M542">
        <v>18832</v>
      </c>
      <c r="N542">
        <v>21715</v>
      </c>
    </row>
    <row r="543" spans="1:14" x14ac:dyDescent="0.2">
      <c r="A543" t="s">
        <v>138</v>
      </c>
      <c r="B543">
        <v>20</v>
      </c>
      <c r="C543">
        <v>4</v>
      </c>
      <c r="D543" s="55">
        <v>266107</v>
      </c>
      <c r="E543">
        <v>10</v>
      </c>
      <c r="F543">
        <v>375000</v>
      </c>
      <c r="G543">
        <v>3000</v>
      </c>
      <c r="H543">
        <v>5343</v>
      </c>
      <c r="I543">
        <v>4</v>
      </c>
      <c r="J543">
        <v>370315</v>
      </c>
      <c r="K543">
        <v>359645</v>
      </c>
      <c r="L543">
        <v>15298</v>
      </c>
      <c r="M543">
        <v>37329</v>
      </c>
      <c r="N543">
        <v>21715</v>
      </c>
    </row>
    <row r="544" spans="1:14" x14ac:dyDescent="0.2">
      <c r="A544" t="s">
        <v>138</v>
      </c>
      <c r="B544">
        <v>20</v>
      </c>
      <c r="C544">
        <v>8</v>
      </c>
      <c r="D544" s="55">
        <v>532567</v>
      </c>
      <c r="E544">
        <v>10</v>
      </c>
      <c r="F544">
        <v>375000</v>
      </c>
      <c r="G544">
        <v>3000</v>
      </c>
      <c r="H544">
        <v>6557</v>
      </c>
      <c r="I544">
        <v>4</v>
      </c>
      <c r="J544">
        <v>365230</v>
      </c>
      <c r="K544">
        <v>344820</v>
      </c>
      <c r="L544">
        <v>14390</v>
      </c>
      <c r="M544">
        <v>74955</v>
      </c>
      <c r="N544">
        <v>21715</v>
      </c>
    </row>
    <row r="545" spans="1:14" x14ac:dyDescent="0.2">
      <c r="A545" t="s">
        <v>138</v>
      </c>
      <c r="B545">
        <v>20</v>
      </c>
      <c r="C545">
        <v>16</v>
      </c>
      <c r="D545" s="55">
        <v>1050647</v>
      </c>
      <c r="E545">
        <v>10</v>
      </c>
      <c r="F545">
        <v>375000</v>
      </c>
      <c r="G545">
        <v>3000</v>
      </c>
      <c r="H545">
        <v>8650</v>
      </c>
      <c r="I545">
        <v>4</v>
      </c>
      <c r="J545">
        <v>355465</v>
      </c>
      <c r="K545">
        <v>312245</v>
      </c>
      <c r="L545">
        <v>14717</v>
      </c>
      <c r="M545">
        <v>147128</v>
      </c>
      <c r="N545">
        <v>21715</v>
      </c>
    </row>
    <row r="546" spans="1:14" x14ac:dyDescent="0.2">
      <c r="A546" t="s">
        <v>137</v>
      </c>
      <c r="B546">
        <v>20</v>
      </c>
      <c r="C546">
        <v>2</v>
      </c>
      <c r="D546" s="55">
        <v>418993</v>
      </c>
      <c r="E546">
        <v>10</v>
      </c>
      <c r="F546">
        <v>375000</v>
      </c>
      <c r="G546">
        <v>3000</v>
      </c>
      <c r="H546">
        <v>4770</v>
      </c>
      <c r="I546">
        <v>4</v>
      </c>
      <c r="J546">
        <v>370770</v>
      </c>
      <c r="K546">
        <v>352780</v>
      </c>
      <c r="L546">
        <v>6677</v>
      </c>
      <c r="M546">
        <v>60309</v>
      </c>
      <c r="N546">
        <v>7670</v>
      </c>
    </row>
    <row r="547" spans="1:14" x14ac:dyDescent="0.2">
      <c r="A547" t="s">
        <v>137</v>
      </c>
      <c r="B547">
        <v>20</v>
      </c>
      <c r="C547">
        <v>4</v>
      </c>
      <c r="D547" s="55">
        <v>746573</v>
      </c>
      <c r="E547">
        <v>10</v>
      </c>
      <c r="F547">
        <v>375000</v>
      </c>
      <c r="G547">
        <v>3000</v>
      </c>
      <c r="H547">
        <v>5480</v>
      </c>
      <c r="I547">
        <v>4</v>
      </c>
      <c r="J547">
        <v>365855</v>
      </c>
      <c r="K547">
        <v>337475</v>
      </c>
      <c r="L547">
        <v>19189</v>
      </c>
      <c r="M547">
        <v>102258</v>
      </c>
      <c r="N547">
        <v>7670</v>
      </c>
    </row>
    <row r="548" spans="1:14" x14ac:dyDescent="0.2">
      <c r="A548" t="s">
        <v>137</v>
      </c>
      <c r="B548">
        <v>20</v>
      </c>
      <c r="C548">
        <v>8</v>
      </c>
      <c r="D548" s="55">
        <v>1471133</v>
      </c>
      <c r="E548">
        <v>10</v>
      </c>
      <c r="F548">
        <v>375000</v>
      </c>
      <c r="G548">
        <v>3000</v>
      </c>
      <c r="H548">
        <v>6574</v>
      </c>
      <c r="I548">
        <v>4</v>
      </c>
      <c r="J548">
        <v>357340</v>
      </c>
      <c r="K548">
        <v>298315</v>
      </c>
      <c r="L548">
        <v>23017</v>
      </c>
      <c r="M548">
        <v>191461</v>
      </c>
      <c r="N548">
        <v>7670</v>
      </c>
    </row>
    <row r="549" spans="1:14" x14ac:dyDescent="0.2">
      <c r="A549" t="s">
        <v>137</v>
      </c>
      <c r="B549">
        <v>20</v>
      </c>
      <c r="C549">
        <v>16</v>
      </c>
      <c r="D549" s="55">
        <v>2976053</v>
      </c>
      <c r="E549">
        <v>10</v>
      </c>
      <c r="F549">
        <v>375000</v>
      </c>
      <c r="G549">
        <v>3000</v>
      </c>
      <c r="H549">
        <v>9169</v>
      </c>
      <c r="I549">
        <v>4</v>
      </c>
      <c r="J549">
        <v>338445</v>
      </c>
      <c r="K549">
        <v>225165</v>
      </c>
      <c r="L549">
        <v>26811</v>
      </c>
      <c r="M549">
        <v>408793</v>
      </c>
      <c r="N549">
        <v>7670</v>
      </c>
    </row>
    <row r="550" spans="1:14" x14ac:dyDescent="0.2">
      <c r="A550" t="s">
        <v>138</v>
      </c>
      <c r="B550">
        <v>20</v>
      </c>
      <c r="C550">
        <v>2</v>
      </c>
      <c r="D550" s="55">
        <v>155393</v>
      </c>
      <c r="E550">
        <v>10</v>
      </c>
      <c r="F550">
        <v>375000</v>
      </c>
      <c r="G550">
        <v>3000</v>
      </c>
      <c r="H550">
        <v>4609</v>
      </c>
      <c r="I550">
        <v>4</v>
      </c>
      <c r="J550">
        <v>372450</v>
      </c>
      <c r="K550">
        <v>365860</v>
      </c>
      <c r="L550">
        <v>15835</v>
      </c>
      <c r="M550">
        <v>21384</v>
      </c>
      <c r="N550">
        <v>19245</v>
      </c>
    </row>
    <row r="551" spans="1:14" x14ac:dyDescent="0.2">
      <c r="A551" t="s">
        <v>138</v>
      </c>
      <c r="B551">
        <v>20</v>
      </c>
      <c r="C551">
        <v>4</v>
      </c>
      <c r="D551" s="55">
        <v>307807</v>
      </c>
      <c r="E551">
        <v>10</v>
      </c>
      <c r="F551">
        <v>375000</v>
      </c>
      <c r="G551">
        <v>3000</v>
      </c>
      <c r="H551">
        <v>5295</v>
      </c>
      <c r="I551">
        <v>4</v>
      </c>
      <c r="J551">
        <v>369450</v>
      </c>
      <c r="K551">
        <v>356710</v>
      </c>
      <c r="L551">
        <v>13865</v>
      </c>
      <c r="M551">
        <v>42618</v>
      </c>
      <c r="N551">
        <v>19245</v>
      </c>
    </row>
    <row r="552" spans="1:14" x14ac:dyDescent="0.2">
      <c r="A552" t="s">
        <v>138</v>
      </c>
      <c r="B552">
        <v>20</v>
      </c>
      <c r="C552">
        <v>8</v>
      </c>
      <c r="D552" s="55">
        <v>613693</v>
      </c>
      <c r="E552">
        <v>10</v>
      </c>
      <c r="F552">
        <v>375000</v>
      </c>
      <c r="G552">
        <v>3000</v>
      </c>
      <c r="H552">
        <v>6560</v>
      </c>
      <c r="I552">
        <v>4</v>
      </c>
      <c r="J552">
        <v>364675</v>
      </c>
      <c r="K552">
        <v>339330</v>
      </c>
      <c r="L552">
        <v>13171</v>
      </c>
      <c r="M552">
        <v>85486</v>
      </c>
      <c r="N552">
        <v>19245</v>
      </c>
    </row>
    <row r="553" spans="1:14" x14ac:dyDescent="0.2">
      <c r="A553" t="s">
        <v>138</v>
      </c>
      <c r="B553">
        <v>20</v>
      </c>
      <c r="C553">
        <v>16</v>
      </c>
      <c r="D553" s="55">
        <v>1203873</v>
      </c>
      <c r="E553">
        <v>10</v>
      </c>
      <c r="F553">
        <v>375000</v>
      </c>
      <c r="G553">
        <v>3000</v>
      </c>
      <c r="H553">
        <v>9344</v>
      </c>
      <c r="I553">
        <v>4</v>
      </c>
      <c r="J553">
        <v>355420</v>
      </c>
      <c r="K553">
        <v>303610</v>
      </c>
      <c r="L553">
        <v>12355</v>
      </c>
      <c r="M553">
        <v>157352</v>
      </c>
      <c r="N553">
        <v>19245</v>
      </c>
    </row>
    <row r="554" spans="1:14" x14ac:dyDescent="0.2">
      <c r="A554" t="s">
        <v>137</v>
      </c>
      <c r="B554">
        <v>20</v>
      </c>
      <c r="C554">
        <v>2</v>
      </c>
      <c r="D554" s="55">
        <v>382847</v>
      </c>
      <c r="E554">
        <v>10</v>
      </c>
      <c r="F554">
        <v>375000</v>
      </c>
      <c r="G554">
        <v>3000</v>
      </c>
      <c r="H554">
        <v>4988</v>
      </c>
      <c r="I554">
        <v>4</v>
      </c>
      <c r="J554">
        <v>369330</v>
      </c>
      <c r="K554">
        <v>351970</v>
      </c>
      <c r="L554">
        <v>7094</v>
      </c>
      <c r="M554">
        <v>54959</v>
      </c>
      <c r="N554">
        <v>7644</v>
      </c>
    </row>
    <row r="555" spans="1:14" x14ac:dyDescent="0.2">
      <c r="A555" t="s">
        <v>137</v>
      </c>
      <c r="B555">
        <v>20</v>
      </c>
      <c r="C555">
        <v>4</v>
      </c>
      <c r="D555" s="55">
        <v>757067</v>
      </c>
      <c r="E555">
        <v>10</v>
      </c>
      <c r="F555">
        <v>375000</v>
      </c>
      <c r="G555">
        <v>3000</v>
      </c>
      <c r="H555">
        <v>5840</v>
      </c>
      <c r="I555">
        <v>4</v>
      </c>
      <c r="J555">
        <v>366040</v>
      </c>
      <c r="K555">
        <v>325600</v>
      </c>
      <c r="L555">
        <v>17096</v>
      </c>
      <c r="M555">
        <v>102700</v>
      </c>
      <c r="N555">
        <v>7644</v>
      </c>
    </row>
    <row r="556" spans="1:14" x14ac:dyDescent="0.2">
      <c r="A556" t="s">
        <v>137</v>
      </c>
      <c r="B556">
        <v>20</v>
      </c>
      <c r="C556">
        <v>8</v>
      </c>
      <c r="D556" s="55">
        <v>1400633</v>
      </c>
      <c r="E556">
        <v>10</v>
      </c>
      <c r="F556">
        <v>375000</v>
      </c>
      <c r="G556">
        <v>3000</v>
      </c>
      <c r="H556">
        <v>7263</v>
      </c>
      <c r="I556">
        <v>4</v>
      </c>
      <c r="J556">
        <v>347920</v>
      </c>
      <c r="K556">
        <v>295320</v>
      </c>
      <c r="L556">
        <v>21110</v>
      </c>
      <c r="M556">
        <v>186778</v>
      </c>
      <c r="N556">
        <v>7644</v>
      </c>
    </row>
    <row r="557" spans="1:14" x14ac:dyDescent="0.2">
      <c r="A557" t="s">
        <v>137</v>
      </c>
      <c r="B557">
        <v>20</v>
      </c>
      <c r="C557">
        <v>16</v>
      </c>
      <c r="D557" s="55">
        <v>2902167</v>
      </c>
      <c r="E557">
        <v>10</v>
      </c>
      <c r="F557">
        <v>375000</v>
      </c>
      <c r="G557">
        <v>3000</v>
      </c>
      <c r="H557">
        <v>9014</v>
      </c>
      <c r="I557">
        <v>4</v>
      </c>
      <c r="J557">
        <v>336340</v>
      </c>
      <c r="K557">
        <v>225125</v>
      </c>
      <c r="L557">
        <v>24237</v>
      </c>
      <c r="M557">
        <v>349160</v>
      </c>
      <c r="N557">
        <v>7644</v>
      </c>
    </row>
    <row r="558" spans="1:14" x14ac:dyDescent="0.2">
      <c r="A558" t="s">
        <v>138</v>
      </c>
      <c r="B558">
        <v>20</v>
      </c>
      <c r="C558">
        <v>2</v>
      </c>
      <c r="D558" s="55">
        <v>110027</v>
      </c>
      <c r="E558">
        <v>10</v>
      </c>
      <c r="F558">
        <v>375000</v>
      </c>
      <c r="G558">
        <v>3000</v>
      </c>
      <c r="H558">
        <v>4562</v>
      </c>
      <c r="I558">
        <v>4</v>
      </c>
      <c r="J558">
        <v>373040</v>
      </c>
      <c r="K558">
        <v>368595</v>
      </c>
      <c r="L558">
        <v>22681</v>
      </c>
      <c r="M558">
        <v>14403</v>
      </c>
      <c r="N558">
        <v>27448</v>
      </c>
    </row>
    <row r="559" spans="1:14" x14ac:dyDescent="0.2">
      <c r="A559" t="s">
        <v>138</v>
      </c>
      <c r="B559">
        <v>20</v>
      </c>
      <c r="C559">
        <v>4</v>
      </c>
      <c r="D559" s="55">
        <v>218860</v>
      </c>
      <c r="E559">
        <v>10</v>
      </c>
      <c r="F559">
        <v>375000</v>
      </c>
      <c r="G559">
        <v>3000</v>
      </c>
      <c r="H559">
        <v>5192</v>
      </c>
      <c r="I559">
        <v>4</v>
      </c>
      <c r="J559">
        <v>371075</v>
      </c>
      <c r="K559">
        <v>362270</v>
      </c>
      <c r="L559">
        <v>20451</v>
      </c>
      <c r="M559">
        <v>29111</v>
      </c>
      <c r="N559">
        <v>27448</v>
      </c>
    </row>
    <row r="560" spans="1:14" x14ac:dyDescent="0.2">
      <c r="A560" t="s">
        <v>138</v>
      </c>
      <c r="B560">
        <v>20</v>
      </c>
      <c r="C560">
        <v>8</v>
      </c>
      <c r="D560" s="55">
        <v>427413</v>
      </c>
      <c r="E560">
        <v>10</v>
      </c>
      <c r="F560">
        <v>375000</v>
      </c>
      <c r="G560">
        <v>3000</v>
      </c>
      <c r="H560">
        <v>6274</v>
      </c>
      <c r="I560">
        <v>4</v>
      </c>
      <c r="J560">
        <v>367445</v>
      </c>
      <c r="K560">
        <v>350615</v>
      </c>
      <c r="L560">
        <v>19034</v>
      </c>
      <c r="M560">
        <v>54346</v>
      </c>
      <c r="N560">
        <v>27448</v>
      </c>
    </row>
    <row r="561" spans="1:14" x14ac:dyDescent="0.2">
      <c r="A561" t="s">
        <v>138</v>
      </c>
      <c r="B561">
        <v>20</v>
      </c>
      <c r="C561">
        <v>16</v>
      </c>
      <c r="D561" s="55">
        <v>846167</v>
      </c>
      <c r="E561">
        <v>10</v>
      </c>
      <c r="F561">
        <v>375000</v>
      </c>
      <c r="G561">
        <v>3000</v>
      </c>
      <c r="H561">
        <v>8717</v>
      </c>
      <c r="I561">
        <v>4</v>
      </c>
      <c r="J561">
        <v>360650</v>
      </c>
      <c r="K561">
        <v>329820</v>
      </c>
      <c r="L561">
        <v>19783</v>
      </c>
      <c r="M561">
        <v>111892</v>
      </c>
      <c r="N561">
        <v>27448</v>
      </c>
    </row>
    <row r="562" spans="1:14" x14ac:dyDescent="0.2">
      <c r="A562" t="s">
        <v>137</v>
      </c>
      <c r="B562">
        <v>20</v>
      </c>
      <c r="C562">
        <v>2</v>
      </c>
      <c r="D562" s="55">
        <v>339113</v>
      </c>
      <c r="E562">
        <v>10</v>
      </c>
      <c r="F562">
        <v>375000</v>
      </c>
      <c r="G562">
        <v>3000</v>
      </c>
      <c r="H562">
        <v>5228</v>
      </c>
      <c r="I562">
        <v>4</v>
      </c>
      <c r="J562">
        <v>370845</v>
      </c>
      <c r="K562">
        <v>357595</v>
      </c>
      <c r="L562">
        <v>9392</v>
      </c>
      <c r="M562">
        <v>48228</v>
      </c>
      <c r="N562">
        <v>8720</v>
      </c>
    </row>
    <row r="563" spans="1:14" x14ac:dyDescent="0.2">
      <c r="A563" t="s">
        <v>137</v>
      </c>
      <c r="B563">
        <v>20</v>
      </c>
      <c r="C563">
        <v>4</v>
      </c>
      <c r="D563" s="55">
        <v>606980</v>
      </c>
      <c r="E563">
        <v>10</v>
      </c>
      <c r="F563">
        <v>375000</v>
      </c>
      <c r="G563">
        <v>3000</v>
      </c>
      <c r="H563">
        <v>5956</v>
      </c>
      <c r="I563">
        <v>4</v>
      </c>
      <c r="J563">
        <v>367025</v>
      </c>
      <c r="K563">
        <v>342580</v>
      </c>
      <c r="L563">
        <v>30311</v>
      </c>
      <c r="M563">
        <v>79358</v>
      </c>
      <c r="N563">
        <v>8720</v>
      </c>
    </row>
    <row r="564" spans="1:14" x14ac:dyDescent="0.2">
      <c r="A564" t="s">
        <v>137</v>
      </c>
      <c r="B564">
        <v>20</v>
      </c>
      <c r="C564">
        <v>8</v>
      </c>
      <c r="D564" s="55">
        <v>1242467</v>
      </c>
      <c r="E564">
        <v>10</v>
      </c>
      <c r="F564">
        <v>375000</v>
      </c>
      <c r="G564">
        <v>3000</v>
      </c>
      <c r="H564">
        <v>6668</v>
      </c>
      <c r="I564">
        <v>4</v>
      </c>
      <c r="J564">
        <v>359040</v>
      </c>
      <c r="K564">
        <v>315405</v>
      </c>
      <c r="L564">
        <v>24232</v>
      </c>
      <c r="M564">
        <v>161216</v>
      </c>
      <c r="N564">
        <v>8720</v>
      </c>
    </row>
    <row r="565" spans="1:14" x14ac:dyDescent="0.2">
      <c r="A565" t="s">
        <v>137</v>
      </c>
      <c r="B565">
        <v>20</v>
      </c>
      <c r="C565">
        <v>16</v>
      </c>
      <c r="D565" s="55">
        <v>2485153</v>
      </c>
      <c r="E565">
        <v>10</v>
      </c>
      <c r="F565">
        <v>375000</v>
      </c>
      <c r="G565">
        <v>3000</v>
      </c>
      <c r="H565">
        <v>9345</v>
      </c>
      <c r="I565">
        <v>4</v>
      </c>
      <c r="J565">
        <v>333480</v>
      </c>
      <c r="K565">
        <v>255185</v>
      </c>
      <c r="L565">
        <v>33901</v>
      </c>
      <c r="M565">
        <v>336177</v>
      </c>
      <c r="N565">
        <v>8720</v>
      </c>
    </row>
    <row r="566" spans="1:14" x14ac:dyDescent="0.2">
      <c r="A566" t="s">
        <v>138</v>
      </c>
      <c r="B566">
        <v>20</v>
      </c>
      <c r="C566">
        <v>2</v>
      </c>
      <c r="D566" s="55">
        <v>127547</v>
      </c>
      <c r="E566">
        <v>10</v>
      </c>
      <c r="F566">
        <v>375000</v>
      </c>
      <c r="G566">
        <v>3000</v>
      </c>
      <c r="H566">
        <v>4590</v>
      </c>
      <c r="I566">
        <v>4</v>
      </c>
      <c r="J566">
        <v>372705</v>
      </c>
      <c r="K566">
        <v>368690</v>
      </c>
      <c r="L566">
        <v>18499</v>
      </c>
      <c r="M566">
        <v>17596</v>
      </c>
      <c r="N566">
        <v>22725</v>
      </c>
    </row>
    <row r="567" spans="1:14" x14ac:dyDescent="0.2">
      <c r="A567" t="s">
        <v>138</v>
      </c>
      <c r="B567">
        <v>20</v>
      </c>
      <c r="C567">
        <v>4</v>
      </c>
      <c r="D567" s="55">
        <v>252973</v>
      </c>
      <c r="E567">
        <v>10</v>
      </c>
      <c r="F567">
        <v>375000</v>
      </c>
      <c r="G567">
        <v>3000</v>
      </c>
      <c r="H567">
        <v>5155</v>
      </c>
      <c r="I567">
        <v>4</v>
      </c>
      <c r="J567">
        <v>370455</v>
      </c>
      <c r="K567">
        <v>362375</v>
      </c>
      <c r="L567">
        <v>16585</v>
      </c>
      <c r="M567">
        <v>35362</v>
      </c>
      <c r="N567">
        <v>22725</v>
      </c>
    </row>
    <row r="568" spans="1:14" x14ac:dyDescent="0.2">
      <c r="A568" t="s">
        <v>138</v>
      </c>
      <c r="B568">
        <v>20</v>
      </c>
      <c r="C568">
        <v>8</v>
      </c>
      <c r="D568" s="55">
        <v>498440</v>
      </c>
      <c r="E568">
        <v>10</v>
      </c>
      <c r="F568">
        <v>375000</v>
      </c>
      <c r="G568">
        <v>3000</v>
      </c>
      <c r="H568">
        <v>6537</v>
      </c>
      <c r="I568">
        <v>4</v>
      </c>
      <c r="J568">
        <v>365455</v>
      </c>
      <c r="K568">
        <v>350825</v>
      </c>
      <c r="L568">
        <v>16367</v>
      </c>
      <c r="M568">
        <v>68881</v>
      </c>
      <c r="N568">
        <v>22725</v>
      </c>
    </row>
    <row r="569" spans="1:14" x14ac:dyDescent="0.2">
      <c r="A569" t="s">
        <v>138</v>
      </c>
      <c r="B569">
        <v>20</v>
      </c>
      <c r="C569">
        <v>16</v>
      </c>
      <c r="D569" s="55">
        <v>984953</v>
      </c>
      <c r="E569">
        <v>10</v>
      </c>
      <c r="F569">
        <v>375000</v>
      </c>
      <c r="G569">
        <v>3000</v>
      </c>
      <c r="H569">
        <v>8761</v>
      </c>
      <c r="I569">
        <v>4</v>
      </c>
      <c r="J569">
        <v>357155</v>
      </c>
      <c r="K569">
        <v>326155</v>
      </c>
      <c r="L569">
        <v>15612</v>
      </c>
      <c r="M569">
        <v>139293</v>
      </c>
      <c r="N569">
        <v>22725</v>
      </c>
    </row>
    <row r="570" spans="1:14" x14ac:dyDescent="0.2">
      <c r="A570" t="s">
        <v>137</v>
      </c>
      <c r="B570">
        <v>20</v>
      </c>
      <c r="C570">
        <v>2</v>
      </c>
      <c r="D570" s="55">
        <v>431867</v>
      </c>
      <c r="E570">
        <v>10</v>
      </c>
      <c r="F570">
        <v>375000</v>
      </c>
      <c r="G570">
        <v>3000</v>
      </c>
      <c r="H570">
        <v>4875</v>
      </c>
      <c r="I570">
        <v>4</v>
      </c>
      <c r="J570">
        <v>368515</v>
      </c>
      <c r="K570">
        <v>350835</v>
      </c>
      <c r="L570">
        <v>6372</v>
      </c>
      <c r="M570">
        <v>61349</v>
      </c>
      <c r="N570">
        <v>6529</v>
      </c>
    </row>
    <row r="571" spans="1:14" x14ac:dyDescent="0.2">
      <c r="A571" t="s">
        <v>137</v>
      </c>
      <c r="B571">
        <v>20</v>
      </c>
      <c r="C571">
        <v>4</v>
      </c>
      <c r="D571" s="55">
        <v>841480</v>
      </c>
      <c r="E571">
        <v>10</v>
      </c>
      <c r="F571">
        <v>375000</v>
      </c>
      <c r="G571">
        <v>3000</v>
      </c>
      <c r="H571">
        <v>5801</v>
      </c>
      <c r="I571">
        <v>4</v>
      </c>
      <c r="J571">
        <v>364360</v>
      </c>
      <c r="K571">
        <v>331100</v>
      </c>
      <c r="L571">
        <v>15455</v>
      </c>
      <c r="M571">
        <v>106261</v>
      </c>
      <c r="N571">
        <v>6529</v>
      </c>
    </row>
    <row r="572" spans="1:14" x14ac:dyDescent="0.2">
      <c r="A572" t="s">
        <v>137</v>
      </c>
      <c r="B572">
        <v>20</v>
      </c>
      <c r="C572">
        <v>8</v>
      </c>
      <c r="D572" s="55">
        <v>1683500</v>
      </c>
      <c r="E572">
        <v>10</v>
      </c>
      <c r="F572">
        <v>375000</v>
      </c>
      <c r="G572">
        <v>3000</v>
      </c>
      <c r="H572">
        <v>6781</v>
      </c>
      <c r="I572">
        <v>4</v>
      </c>
      <c r="J572">
        <v>355390</v>
      </c>
      <c r="K572">
        <v>290690</v>
      </c>
      <c r="L572">
        <v>22920</v>
      </c>
      <c r="M572">
        <v>240291</v>
      </c>
      <c r="N572">
        <v>6529</v>
      </c>
    </row>
    <row r="573" spans="1:14" x14ac:dyDescent="0.2">
      <c r="A573" t="s">
        <v>137</v>
      </c>
      <c r="B573">
        <v>20</v>
      </c>
      <c r="C573">
        <v>16</v>
      </c>
      <c r="D573" s="55">
        <v>3263960</v>
      </c>
      <c r="E573">
        <v>10</v>
      </c>
      <c r="F573">
        <v>375000</v>
      </c>
      <c r="G573">
        <v>3000</v>
      </c>
      <c r="H573">
        <v>9371</v>
      </c>
      <c r="I573">
        <v>4</v>
      </c>
      <c r="J573">
        <v>328800</v>
      </c>
      <c r="K573">
        <v>201015</v>
      </c>
      <c r="L573">
        <v>27721</v>
      </c>
      <c r="M573">
        <v>421018</v>
      </c>
      <c r="N573">
        <v>6529</v>
      </c>
    </row>
    <row r="574" spans="1:14" x14ac:dyDescent="0.2">
      <c r="A574" t="s">
        <v>138</v>
      </c>
      <c r="B574">
        <v>20</v>
      </c>
      <c r="C574">
        <v>2</v>
      </c>
      <c r="D574" s="55">
        <v>134840</v>
      </c>
      <c r="E574">
        <v>10</v>
      </c>
      <c r="F574">
        <v>375000</v>
      </c>
      <c r="G574">
        <v>3000</v>
      </c>
      <c r="H574">
        <v>4353</v>
      </c>
      <c r="I574">
        <v>4</v>
      </c>
      <c r="J574">
        <v>372855</v>
      </c>
      <c r="K574">
        <v>367290</v>
      </c>
      <c r="L574">
        <v>18834</v>
      </c>
      <c r="M574">
        <v>18764</v>
      </c>
      <c r="N574">
        <v>22943</v>
      </c>
    </row>
    <row r="575" spans="1:14" x14ac:dyDescent="0.2">
      <c r="A575" t="s">
        <v>138</v>
      </c>
      <c r="B575">
        <v>20</v>
      </c>
      <c r="C575">
        <v>4</v>
      </c>
      <c r="D575" s="55">
        <v>269173</v>
      </c>
      <c r="E575">
        <v>10</v>
      </c>
      <c r="F575">
        <v>375000</v>
      </c>
      <c r="G575">
        <v>3000</v>
      </c>
      <c r="H575">
        <v>4969</v>
      </c>
      <c r="I575">
        <v>4</v>
      </c>
      <c r="J575">
        <v>370560</v>
      </c>
      <c r="K575">
        <v>359870</v>
      </c>
      <c r="L575">
        <v>16937</v>
      </c>
      <c r="M575">
        <v>36949</v>
      </c>
      <c r="N575">
        <v>22943</v>
      </c>
    </row>
    <row r="576" spans="1:14" x14ac:dyDescent="0.2">
      <c r="A576" t="s">
        <v>138</v>
      </c>
      <c r="B576">
        <v>20</v>
      </c>
      <c r="C576">
        <v>8</v>
      </c>
      <c r="D576" s="55">
        <v>531173</v>
      </c>
      <c r="E576">
        <v>10</v>
      </c>
      <c r="F576">
        <v>375000</v>
      </c>
      <c r="G576">
        <v>3000</v>
      </c>
      <c r="H576">
        <v>6404</v>
      </c>
      <c r="I576">
        <v>4</v>
      </c>
      <c r="J576">
        <v>366580</v>
      </c>
      <c r="K576">
        <v>344910</v>
      </c>
      <c r="L576">
        <v>14537</v>
      </c>
      <c r="M576">
        <v>74293</v>
      </c>
      <c r="N576">
        <v>22943</v>
      </c>
    </row>
    <row r="577" spans="1:14" x14ac:dyDescent="0.2">
      <c r="A577" t="s">
        <v>138</v>
      </c>
      <c r="B577">
        <v>20</v>
      </c>
      <c r="C577">
        <v>16</v>
      </c>
      <c r="D577" s="55">
        <v>1074553</v>
      </c>
      <c r="E577">
        <v>10</v>
      </c>
      <c r="F577">
        <v>375000</v>
      </c>
      <c r="G577">
        <v>3000</v>
      </c>
      <c r="H577">
        <v>8871</v>
      </c>
      <c r="I577">
        <v>4</v>
      </c>
      <c r="J577">
        <v>356765</v>
      </c>
      <c r="K577">
        <v>313050</v>
      </c>
      <c r="L577">
        <v>13902</v>
      </c>
      <c r="M577">
        <v>148025</v>
      </c>
      <c r="N577">
        <v>22943</v>
      </c>
    </row>
    <row r="578" spans="1:14" x14ac:dyDescent="0.2">
      <c r="A578" t="s">
        <v>137</v>
      </c>
      <c r="B578">
        <v>20</v>
      </c>
      <c r="C578">
        <v>2</v>
      </c>
      <c r="D578" s="55">
        <v>398033</v>
      </c>
      <c r="E578">
        <v>10</v>
      </c>
      <c r="F578">
        <v>375000</v>
      </c>
      <c r="G578">
        <v>3000</v>
      </c>
      <c r="H578">
        <v>4844</v>
      </c>
      <c r="I578">
        <v>4</v>
      </c>
      <c r="J578">
        <v>369960</v>
      </c>
      <c r="K578">
        <v>354020</v>
      </c>
      <c r="L578">
        <v>7858</v>
      </c>
      <c r="M578">
        <v>55783</v>
      </c>
      <c r="N578">
        <v>7402</v>
      </c>
    </row>
    <row r="579" spans="1:14" x14ac:dyDescent="0.2">
      <c r="A579" t="s">
        <v>137</v>
      </c>
      <c r="B579">
        <v>20</v>
      </c>
      <c r="C579">
        <v>4</v>
      </c>
      <c r="D579" s="55">
        <v>769293</v>
      </c>
      <c r="E579">
        <v>10</v>
      </c>
      <c r="F579">
        <v>375000</v>
      </c>
      <c r="G579">
        <v>3000</v>
      </c>
      <c r="H579">
        <v>5943</v>
      </c>
      <c r="I579">
        <v>4</v>
      </c>
      <c r="J579">
        <v>364975</v>
      </c>
      <c r="K579">
        <v>334010</v>
      </c>
      <c r="L579">
        <v>13373</v>
      </c>
      <c r="M579">
        <v>108776</v>
      </c>
      <c r="N579">
        <v>7402</v>
      </c>
    </row>
    <row r="580" spans="1:14" x14ac:dyDescent="0.2">
      <c r="A580" t="s">
        <v>137</v>
      </c>
      <c r="B580">
        <v>20</v>
      </c>
      <c r="C580">
        <v>8</v>
      </c>
      <c r="D580" s="55">
        <v>1380193</v>
      </c>
      <c r="E580">
        <v>10</v>
      </c>
      <c r="F580">
        <v>375000</v>
      </c>
      <c r="G580">
        <v>3000</v>
      </c>
      <c r="H580">
        <v>6924</v>
      </c>
      <c r="I580">
        <v>4</v>
      </c>
      <c r="J580">
        <v>353250</v>
      </c>
      <c r="K580">
        <v>296480</v>
      </c>
      <c r="L580">
        <v>38434</v>
      </c>
      <c r="M580">
        <v>178688</v>
      </c>
      <c r="N580">
        <v>7402</v>
      </c>
    </row>
    <row r="581" spans="1:14" x14ac:dyDescent="0.2">
      <c r="A581" t="s">
        <v>137</v>
      </c>
      <c r="B581">
        <v>20</v>
      </c>
      <c r="C581">
        <v>16</v>
      </c>
      <c r="D581" s="55">
        <v>2829213</v>
      </c>
      <c r="E581">
        <v>10</v>
      </c>
      <c r="F581">
        <v>375000</v>
      </c>
      <c r="G581">
        <v>3000</v>
      </c>
      <c r="H581">
        <v>9078</v>
      </c>
      <c r="I581">
        <v>4</v>
      </c>
      <c r="J581">
        <v>326610</v>
      </c>
      <c r="K581">
        <v>227920</v>
      </c>
      <c r="L581">
        <v>26174</v>
      </c>
      <c r="M581">
        <v>374318</v>
      </c>
      <c r="N581">
        <v>7402</v>
      </c>
    </row>
    <row r="582" spans="1:14" x14ac:dyDescent="0.2">
      <c r="A582" t="s">
        <v>138</v>
      </c>
      <c r="B582">
        <v>20</v>
      </c>
      <c r="C582">
        <v>2</v>
      </c>
      <c r="D582" s="55">
        <v>136027</v>
      </c>
      <c r="E582">
        <v>10</v>
      </c>
      <c r="F582">
        <v>375000</v>
      </c>
      <c r="G582">
        <v>3000</v>
      </c>
      <c r="H582">
        <v>4679</v>
      </c>
      <c r="I582">
        <v>4</v>
      </c>
      <c r="J582">
        <v>372705</v>
      </c>
      <c r="K582">
        <v>366940</v>
      </c>
      <c r="L582">
        <v>17958</v>
      </c>
      <c r="M582">
        <v>19209</v>
      </c>
      <c r="N582">
        <v>22219</v>
      </c>
    </row>
    <row r="583" spans="1:14" x14ac:dyDescent="0.2">
      <c r="A583" t="s">
        <v>138</v>
      </c>
      <c r="B583">
        <v>20</v>
      </c>
      <c r="C583">
        <v>4</v>
      </c>
      <c r="D583" s="55">
        <v>267667</v>
      </c>
      <c r="E583">
        <v>10</v>
      </c>
      <c r="F583">
        <v>375000</v>
      </c>
      <c r="G583">
        <v>3000</v>
      </c>
      <c r="H583">
        <v>5302</v>
      </c>
      <c r="I583">
        <v>4</v>
      </c>
      <c r="J583">
        <v>370180</v>
      </c>
      <c r="K583">
        <v>358815</v>
      </c>
      <c r="L583">
        <v>15792</v>
      </c>
      <c r="M583">
        <v>37329</v>
      </c>
      <c r="N583">
        <v>22219</v>
      </c>
    </row>
    <row r="584" spans="1:14" x14ac:dyDescent="0.2">
      <c r="A584" t="s">
        <v>138</v>
      </c>
      <c r="B584">
        <v>20</v>
      </c>
      <c r="C584">
        <v>8</v>
      </c>
      <c r="D584" s="55">
        <v>530180</v>
      </c>
      <c r="E584">
        <v>10</v>
      </c>
      <c r="F584">
        <v>375000</v>
      </c>
      <c r="G584">
        <v>3000</v>
      </c>
      <c r="H584">
        <v>6428</v>
      </c>
      <c r="I584">
        <v>4</v>
      </c>
      <c r="J584">
        <v>365835</v>
      </c>
      <c r="K584">
        <v>342865</v>
      </c>
      <c r="L584">
        <v>14659</v>
      </c>
      <c r="M584">
        <v>74750</v>
      </c>
      <c r="N584">
        <v>22219</v>
      </c>
    </row>
    <row r="585" spans="1:14" x14ac:dyDescent="0.2">
      <c r="A585" t="s">
        <v>138</v>
      </c>
      <c r="B585">
        <v>20</v>
      </c>
      <c r="C585">
        <v>16</v>
      </c>
      <c r="D585" s="55">
        <v>1061900</v>
      </c>
      <c r="E585">
        <v>10</v>
      </c>
      <c r="F585">
        <v>375000</v>
      </c>
      <c r="G585">
        <v>3000</v>
      </c>
      <c r="H585">
        <v>8730</v>
      </c>
      <c r="I585">
        <v>4</v>
      </c>
      <c r="J585">
        <v>358345</v>
      </c>
      <c r="K585">
        <v>310610</v>
      </c>
      <c r="L585">
        <v>14362</v>
      </c>
      <c r="M585">
        <v>147007</v>
      </c>
      <c r="N585">
        <v>22219</v>
      </c>
    </row>
    <row r="586" spans="1:14" x14ac:dyDescent="0.2">
      <c r="A586" t="s">
        <v>137</v>
      </c>
      <c r="B586">
        <v>20</v>
      </c>
      <c r="C586">
        <v>2</v>
      </c>
      <c r="D586" s="55">
        <v>405433</v>
      </c>
      <c r="E586">
        <v>10</v>
      </c>
      <c r="F586">
        <v>375000</v>
      </c>
      <c r="G586">
        <v>3000</v>
      </c>
      <c r="H586">
        <v>4463</v>
      </c>
      <c r="I586">
        <v>4</v>
      </c>
      <c r="J586">
        <v>369410</v>
      </c>
      <c r="K586">
        <v>351930</v>
      </c>
      <c r="L586">
        <v>7217</v>
      </c>
      <c r="M586">
        <v>57714</v>
      </c>
      <c r="N586">
        <v>7385</v>
      </c>
    </row>
    <row r="587" spans="1:14" x14ac:dyDescent="0.2">
      <c r="A587" t="s">
        <v>137</v>
      </c>
      <c r="B587">
        <v>20</v>
      </c>
      <c r="C587">
        <v>4</v>
      </c>
      <c r="D587" s="55">
        <v>725300</v>
      </c>
      <c r="E587">
        <v>10</v>
      </c>
      <c r="F587">
        <v>375000</v>
      </c>
      <c r="G587">
        <v>3000</v>
      </c>
      <c r="H587">
        <v>5305</v>
      </c>
      <c r="I587">
        <v>4</v>
      </c>
      <c r="J587">
        <v>366295</v>
      </c>
      <c r="K587">
        <v>329615</v>
      </c>
      <c r="L587">
        <v>19345</v>
      </c>
      <c r="M587">
        <v>99044</v>
      </c>
      <c r="N587">
        <v>7385</v>
      </c>
    </row>
    <row r="588" spans="1:14" x14ac:dyDescent="0.2">
      <c r="A588" t="s">
        <v>137</v>
      </c>
      <c r="B588">
        <v>20</v>
      </c>
      <c r="C588">
        <v>8</v>
      </c>
      <c r="D588" s="55">
        <v>1499247</v>
      </c>
      <c r="E588">
        <v>10</v>
      </c>
      <c r="F588">
        <v>375000</v>
      </c>
      <c r="G588">
        <v>3000</v>
      </c>
      <c r="H588">
        <v>6362</v>
      </c>
      <c r="I588">
        <v>4</v>
      </c>
      <c r="J588">
        <v>355850</v>
      </c>
      <c r="K588">
        <v>298040</v>
      </c>
      <c r="L588">
        <v>22908</v>
      </c>
      <c r="M588">
        <v>202571</v>
      </c>
      <c r="N588">
        <v>7385</v>
      </c>
    </row>
    <row r="589" spans="1:14" x14ac:dyDescent="0.2">
      <c r="A589" t="s">
        <v>137</v>
      </c>
      <c r="B589">
        <v>20</v>
      </c>
      <c r="C589">
        <v>16</v>
      </c>
      <c r="D589" s="55">
        <v>2890327</v>
      </c>
      <c r="E589">
        <v>10</v>
      </c>
      <c r="F589">
        <v>375000</v>
      </c>
      <c r="G589">
        <v>3000</v>
      </c>
      <c r="H589">
        <v>9213</v>
      </c>
      <c r="I589">
        <v>4</v>
      </c>
      <c r="J589">
        <v>326145</v>
      </c>
      <c r="K589">
        <v>214750</v>
      </c>
      <c r="L589">
        <v>27938</v>
      </c>
      <c r="M589">
        <v>395154</v>
      </c>
      <c r="N589">
        <v>7385</v>
      </c>
    </row>
    <row r="590" spans="1:14" x14ac:dyDescent="0.2">
      <c r="A590" t="s">
        <v>138</v>
      </c>
      <c r="B590">
        <v>20</v>
      </c>
      <c r="C590">
        <v>2</v>
      </c>
      <c r="D590" s="55">
        <v>114660</v>
      </c>
      <c r="E590">
        <v>10</v>
      </c>
      <c r="F590">
        <v>375000</v>
      </c>
      <c r="G590">
        <v>3000</v>
      </c>
      <c r="H590">
        <v>4563</v>
      </c>
      <c r="I590">
        <v>4</v>
      </c>
      <c r="J590">
        <v>373125</v>
      </c>
      <c r="K590">
        <v>369370</v>
      </c>
      <c r="L590">
        <v>19919</v>
      </c>
      <c r="M590">
        <v>16225</v>
      </c>
      <c r="N590">
        <v>25367</v>
      </c>
    </row>
    <row r="591" spans="1:14" x14ac:dyDescent="0.2">
      <c r="A591" t="s">
        <v>138</v>
      </c>
      <c r="B591">
        <v>20</v>
      </c>
      <c r="C591">
        <v>4</v>
      </c>
      <c r="D591" s="55">
        <v>227600</v>
      </c>
      <c r="E591">
        <v>10</v>
      </c>
      <c r="F591">
        <v>375000</v>
      </c>
      <c r="G591">
        <v>3000</v>
      </c>
      <c r="H591">
        <v>4899</v>
      </c>
      <c r="I591">
        <v>4</v>
      </c>
      <c r="J591">
        <v>370935</v>
      </c>
      <c r="K591">
        <v>363510</v>
      </c>
      <c r="L591">
        <v>17651</v>
      </c>
      <c r="M591">
        <v>31794</v>
      </c>
      <c r="N591">
        <v>25367</v>
      </c>
    </row>
    <row r="592" spans="1:14" x14ac:dyDescent="0.2">
      <c r="A592" t="s">
        <v>138</v>
      </c>
      <c r="B592">
        <v>20</v>
      </c>
      <c r="C592">
        <v>8</v>
      </c>
      <c r="D592" s="55">
        <v>451013</v>
      </c>
      <c r="E592">
        <v>10</v>
      </c>
      <c r="F592">
        <v>375000</v>
      </c>
      <c r="G592">
        <v>3000</v>
      </c>
      <c r="H592">
        <v>6184</v>
      </c>
      <c r="I592">
        <v>4</v>
      </c>
      <c r="J592">
        <v>367390</v>
      </c>
      <c r="K592">
        <v>352185</v>
      </c>
      <c r="L592">
        <v>15094</v>
      </c>
      <c r="M592">
        <v>62270</v>
      </c>
      <c r="N592">
        <v>25367</v>
      </c>
    </row>
    <row r="593" spans="1:14" x14ac:dyDescent="0.2">
      <c r="A593" t="s">
        <v>138</v>
      </c>
      <c r="B593">
        <v>20</v>
      </c>
      <c r="C593">
        <v>16</v>
      </c>
      <c r="D593" s="55">
        <v>890020</v>
      </c>
      <c r="E593">
        <v>10</v>
      </c>
      <c r="F593">
        <v>375000</v>
      </c>
      <c r="G593">
        <v>3000</v>
      </c>
      <c r="H593">
        <v>8746</v>
      </c>
      <c r="I593">
        <v>4</v>
      </c>
      <c r="J593">
        <v>359685</v>
      </c>
      <c r="K593">
        <v>329740</v>
      </c>
      <c r="L593">
        <v>15932</v>
      </c>
      <c r="M593">
        <v>120836</v>
      </c>
      <c r="N593">
        <v>25367</v>
      </c>
    </row>
    <row r="594" spans="1:14" x14ac:dyDescent="0.2">
      <c r="A594" t="s">
        <v>137</v>
      </c>
      <c r="B594">
        <v>20</v>
      </c>
      <c r="C594">
        <v>2</v>
      </c>
      <c r="D594" s="55">
        <v>323047</v>
      </c>
      <c r="E594">
        <v>10</v>
      </c>
      <c r="F594">
        <v>375000</v>
      </c>
      <c r="G594">
        <v>3000</v>
      </c>
      <c r="H594">
        <v>5045</v>
      </c>
      <c r="I594">
        <v>4</v>
      </c>
      <c r="J594">
        <v>371150</v>
      </c>
      <c r="K594">
        <v>358110</v>
      </c>
      <c r="L594">
        <v>9937</v>
      </c>
      <c r="M594">
        <v>46154</v>
      </c>
      <c r="N594">
        <v>9831</v>
      </c>
    </row>
    <row r="595" spans="1:14" x14ac:dyDescent="0.2">
      <c r="A595" t="s">
        <v>137</v>
      </c>
      <c r="B595">
        <v>20</v>
      </c>
      <c r="C595">
        <v>4</v>
      </c>
      <c r="D595" s="55">
        <v>631220</v>
      </c>
      <c r="E595">
        <v>10</v>
      </c>
      <c r="F595">
        <v>375000</v>
      </c>
      <c r="G595">
        <v>3000</v>
      </c>
      <c r="H595">
        <v>5608</v>
      </c>
      <c r="I595">
        <v>4</v>
      </c>
      <c r="J595">
        <v>369870</v>
      </c>
      <c r="K595">
        <v>333535</v>
      </c>
      <c r="L595">
        <v>16107</v>
      </c>
      <c r="M595">
        <v>71328</v>
      </c>
      <c r="N595">
        <v>9831</v>
      </c>
    </row>
    <row r="596" spans="1:14" x14ac:dyDescent="0.2">
      <c r="A596" t="s">
        <v>137</v>
      </c>
      <c r="B596">
        <v>20</v>
      </c>
      <c r="C596">
        <v>8</v>
      </c>
      <c r="D596" s="55">
        <v>1203680</v>
      </c>
      <c r="E596">
        <v>10</v>
      </c>
      <c r="F596">
        <v>375000</v>
      </c>
      <c r="G596">
        <v>3000</v>
      </c>
      <c r="H596">
        <v>6984</v>
      </c>
      <c r="I596">
        <v>4</v>
      </c>
      <c r="J596">
        <v>362955</v>
      </c>
      <c r="K596">
        <v>304350</v>
      </c>
      <c r="L596">
        <v>26029</v>
      </c>
      <c r="M596">
        <v>171090</v>
      </c>
      <c r="N596">
        <v>9831</v>
      </c>
    </row>
    <row r="597" spans="1:14" x14ac:dyDescent="0.2">
      <c r="A597" t="s">
        <v>137</v>
      </c>
      <c r="B597">
        <v>20</v>
      </c>
      <c r="C597">
        <v>16</v>
      </c>
      <c r="D597" s="55">
        <v>2333827</v>
      </c>
      <c r="E597">
        <v>10</v>
      </c>
      <c r="F597">
        <v>375000</v>
      </c>
      <c r="G597">
        <v>3000</v>
      </c>
      <c r="H597">
        <v>8931</v>
      </c>
      <c r="I597">
        <v>4</v>
      </c>
      <c r="J597">
        <v>348495</v>
      </c>
      <c r="K597">
        <v>245485</v>
      </c>
      <c r="L597">
        <v>36207</v>
      </c>
      <c r="M597">
        <v>323024</v>
      </c>
      <c r="N597">
        <v>9831</v>
      </c>
    </row>
    <row r="598" spans="1:14" x14ac:dyDescent="0.2">
      <c r="A598" t="s">
        <v>138</v>
      </c>
      <c r="B598">
        <v>20</v>
      </c>
      <c r="C598">
        <v>2</v>
      </c>
      <c r="D598" s="55">
        <v>146807</v>
      </c>
      <c r="E598">
        <v>10</v>
      </c>
      <c r="F598">
        <v>375000</v>
      </c>
      <c r="G598">
        <v>3000</v>
      </c>
      <c r="H598">
        <v>4427</v>
      </c>
      <c r="I598">
        <v>4</v>
      </c>
      <c r="J598">
        <v>371850</v>
      </c>
      <c r="K598">
        <v>365110</v>
      </c>
      <c r="L598">
        <v>16537</v>
      </c>
      <c r="M598">
        <v>20836</v>
      </c>
      <c r="N598">
        <v>20638</v>
      </c>
    </row>
    <row r="599" spans="1:14" x14ac:dyDescent="0.2">
      <c r="A599" t="s">
        <v>138</v>
      </c>
      <c r="B599">
        <v>20</v>
      </c>
      <c r="C599">
        <v>4</v>
      </c>
      <c r="D599" s="55">
        <v>291313</v>
      </c>
      <c r="E599">
        <v>10</v>
      </c>
      <c r="F599">
        <v>375000</v>
      </c>
      <c r="G599">
        <v>3000</v>
      </c>
      <c r="H599">
        <v>5124</v>
      </c>
      <c r="I599">
        <v>4</v>
      </c>
      <c r="J599">
        <v>368700</v>
      </c>
      <c r="K599">
        <v>355380</v>
      </c>
      <c r="L599">
        <v>14676</v>
      </c>
      <c r="M599">
        <v>41800</v>
      </c>
      <c r="N599">
        <v>20638</v>
      </c>
    </row>
    <row r="600" spans="1:14" x14ac:dyDescent="0.2">
      <c r="A600" t="s">
        <v>138</v>
      </c>
      <c r="B600">
        <v>20</v>
      </c>
      <c r="C600">
        <v>8</v>
      </c>
      <c r="D600" s="55">
        <v>578307</v>
      </c>
      <c r="E600">
        <v>10</v>
      </c>
      <c r="F600">
        <v>375000</v>
      </c>
      <c r="G600">
        <v>3000</v>
      </c>
      <c r="H600">
        <v>6571</v>
      </c>
      <c r="I600">
        <v>4</v>
      </c>
      <c r="J600">
        <v>361805</v>
      </c>
      <c r="K600">
        <v>338800</v>
      </c>
      <c r="L600">
        <v>13983</v>
      </c>
      <c r="M600">
        <v>80974</v>
      </c>
      <c r="N600">
        <v>20638</v>
      </c>
    </row>
    <row r="601" spans="1:14" x14ac:dyDescent="0.2">
      <c r="A601" t="s">
        <v>138</v>
      </c>
      <c r="B601">
        <v>20</v>
      </c>
      <c r="C601">
        <v>16</v>
      </c>
      <c r="D601" s="55">
        <v>1161253</v>
      </c>
      <c r="E601">
        <v>10</v>
      </c>
      <c r="F601">
        <v>375000</v>
      </c>
      <c r="G601">
        <v>3000</v>
      </c>
      <c r="H601">
        <v>9165</v>
      </c>
      <c r="I601">
        <v>4</v>
      </c>
      <c r="J601">
        <v>336125</v>
      </c>
      <c r="K601">
        <v>294210</v>
      </c>
      <c r="L601">
        <v>13501</v>
      </c>
      <c r="M601">
        <v>160585</v>
      </c>
      <c r="N601">
        <v>20638</v>
      </c>
    </row>
    <row r="602" spans="1:14" x14ac:dyDescent="0.2">
      <c r="A602" t="s">
        <v>137</v>
      </c>
      <c r="B602">
        <v>20</v>
      </c>
      <c r="C602">
        <v>2</v>
      </c>
      <c r="D602" s="55">
        <v>466647</v>
      </c>
      <c r="E602">
        <v>10</v>
      </c>
      <c r="F602">
        <v>375000</v>
      </c>
      <c r="G602">
        <v>3000</v>
      </c>
      <c r="H602">
        <v>4759</v>
      </c>
      <c r="I602">
        <v>4</v>
      </c>
      <c r="J602">
        <v>368770</v>
      </c>
      <c r="K602">
        <v>348330</v>
      </c>
      <c r="L602">
        <v>6072</v>
      </c>
      <c r="M602">
        <v>66901</v>
      </c>
      <c r="N602">
        <v>5825</v>
      </c>
    </row>
    <row r="603" spans="1:14" x14ac:dyDescent="0.2">
      <c r="A603" t="s">
        <v>137</v>
      </c>
      <c r="B603">
        <v>20</v>
      </c>
      <c r="C603">
        <v>4</v>
      </c>
      <c r="D603" s="55">
        <v>899720</v>
      </c>
      <c r="E603">
        <v>10</v>
      </c>
      <c r="F603">
        <v>375000</v>
      </c>
      <c r="G603">
        <v>3000</v>
      </c>
      <c r="H603">
        <v>5731</v>
      </c>
      <c r="I603">
        <v>4</v>
      </c>
      <c r="J603">
        <v>363885</v>
      </c>
      <c r="K603">
        <v>325980</v>
      </c>
      <c r="L603">
        <v>19260</v>
      </c>
      <c r="M603">
        <v>120100</v>
      </c>
      <c r="N603">
        <v>5825</v>
      </c>
    </row>
    <row r="604" spans="1:14" x14ac:dyDescent="0.2">
      <c r="A604" t="s">
        <v>137</v>
      </c>
      <c r="B604">
        <v>20</v>
      </c>
      <c r="C604">
        <v>8</v>
      </c>
      <c r="D604" s="55">
        <v>1766867</v>
      </c>
      <c r="E604">
        <v>10</v>
      </c>
      <c r="F604">
        <v>375000</v>
      </c>
      <c r="G604">
        <v>3000</v>
      </c>
      <c r="H604">
        <v>7046</v>
      </c>
      <c r="I604">
        <v>4</v>
      </c>
      <c r="J604">
        <v>353675</v>
      </c>
      <c r="K604">
        <v>282585</v>
      </c>
      <c r="L604">
        <v>24155</v>
      </c>
      <c r="M604">
        <v>248149</v>
      </c>
      <c r="N604">
        <v>5825</v>
      </c>
    </row>
    <row r="605" spans="1:14" x14ac:dyDescent="0.2">
      <c r="A605" t="s">
        <v>137</v>
      </c>
      <c r="B605">
        <v>20</v>
      </c>
      <c r="C605">
        <v>16</v>
      </c>
      <c r="D605" s="55">
        <v>3455347</v>
      </c>
      <c r="E605">
        <v>10</v>
      </c>
      <c r="F605">
        <v>375000</v>
      </c>
      <c r="G605">
        <v>3000</v>
      </c>
      <c r="H605">
        <v>9453</v>
      </c>
      <c r="I605">
        <v>4</v>
      </c>
      <c r="J605">
        <v>329130</v>
      </c>
      <c r="K605">
        <v>188085</v>
      </c>
      <c r="L605">
        <v>29499</v>
      </c>
      <c r="M605">
        <v>436295</v>
      </c>
      <c r="N605">
        <v>5825</v>
      </c>
    </row>
    <row r="606" spans="1:14" x14ac:dyDescent="0.2">
      <c r="A606" t="s">
        <v>138</v>
      </c>
      <c r="B606">
        <v>20</v>
      </c>
      <c r="C606">
        <v>2</v>
      </c>
      <c r="D606" s="55">
        <v>122113</v>
      </c>
      <c r="E606">
        <v>10</v>
      </c>
      <c r="F606">
        <v>375000</v>
      </c>
      <c r="G606">
        <v>3000</v>
      </c>
      <c r="H606">
        <v>4322</v>
      </c>
      <c r="I606">
        <v>4</v>
      </c>
      <c r="J606">
        <v>373035</v>
      </c>
      <c r="K606">
        <v>369020</v>
      </c>
      <c r="L606">
        <v>20227</v>
      </c>
      <c r="M606">
        <v>16815</v>
      </c>
      <c r="N606">
        <v>24699</v>
      </c>
    </row>
    <row r="607" spans="1:14" x14ac:dyDescent="0.2">
      <c r="A607" t="s">
        <v>138</v>
      </c>
      <c r="B607">
        <v>20</v>
      </c>
      <c r="C607">
        <v>4</v>
      </c>
      <c r="D607" s="55">
        <v>239607</v>
      </c>
      <c r="E607">
        <v>10</v>
      </c>
      <c r="F607">
        <v>375000</v>
      </c>
      <c r="G607">
        <v>3000</v>
      </c>
      <c r="H607">
        <v>5163</v>
      </c>
      <c r="I607">
        <v>4</v>
      </c>
      <c r="J607">
        <v>370950</v>
      </c>
      <c r="K607">
        <v>363290</v>
      </c>
      <c r="L607">
        <v>17603</v>
      </c>
      <c r="M607">
        <v>33389</v>
      </c>
      <c r="N607">
        <v>24699</v>
      </c>
    </row>
    <row r="608" spans="1:14" x14ac:dyDescent="0.2">
      <c r="A608" t="s">
        <v>138</v>
      </c>
      <c r="B608">
        <v>20</v>
      </c>
      <c r="C608">
        <v>8</v>
      </c>
      <c r="D608" s="55">
        <v>477407</v>
      </c>
      <c r="E608">
        <v>10</v>
      </c>
      <c r="F608">
        <v>375000</v>
      </c>
      <c r="G608">
        <v>3000</v>
      </c>
      <c r="H608">
        <v>6370</v>
      </c>
      <c r="I608">
        <v>4</v>
      </c>
      <c r="J608">
        <v>367420</v>
      </c>
      <c r="K608">
        <v>350300</v>
      </c>
      <c r="L608">
        <v>16817</v>
      </c>
      <c r="M608">
        <v>64411</v>
      </c>
      <c r="N608">
        <v>24699</v>
      </c>
    </row>
    <row r="609" spans="1:14" x14ac:dyDescent="0.2">
      <c r="A609" t="s">
        <v>138</v>
      </c>
      <c r="B609">
        <v>20</v>
      </c>
      <c r="C609">
        <v>16</v>
      </c>
      <c r="D609" s="55">
        <v>942400</v>
      </c>
      <c r="E609">
        <v>10</v>
      </c>
      <c r="F609">
        <v>375000</v>
      </c>
      <c r="G609">
        <v>3000</v>
      </c>
      <c r="H609">
        <v>8556</v>
      </c>
      <c r="I609">
        <v>4</v>
      </c>
      <c r="J609">
        <v>359180</v>
      </c>
      <c r="K609">
        <v>328370</v>
      </c>
      <c r="L609">
        <v>16377</v>
      </c>
      <c r="M609">
        <v>129983</v>
      </c>
      <c r="N609">
        <v>24699</v>
      </c>
    </row>
    <row r="610" spans="1:14" x14ac:dyDescent="0.2">
      <c r="A610" t="s">
        <v>137</v>
      </c>
      <c r="B610">
        <v>20</v>
      </c>
      <c r="C610">
        <v>2</v>
      </c>
      <c r="D610" s="55">
        <v>439453</v>
      </c>
      <c r="E610">
        <v>10</v>
      </c>
      <c r="F610">
        <v>375000</v>
      </c>
      <c r="G610">
        <v>3000</v>
      </c>
      <c r="H610">
        <v>4945</v>
      </c>
      <c r="I610">
        <v>4</v>
      </c>
      <c r="J610">
        <v>368640</v>
      </c>
      <c r="K610">
        <v>348945</v>
      </c>
      <c r="L610">
        <v>6429</v>
      </c>
      <c r="M610">
        <v>63228</v>
      </c>
      <c r="N610">
        <v>6637</v>
      </c>
    </row>
    <row r="611" spans="1:14" x14ac:dyDescent="0.2">
      <c r="A611" t="s">
        <v>137</v>
      </c>
      <c r="B611">
        <v>20</v>
      </c>
      <c r="C611">
        <v>4</v>
      </c>
      <c r="D611" s="55">
        <v>801313</v>
      </c>
      <c r="E611">
        <v>10</v>
      </c>
      <c r="F611">
        <v>375000</v>
      </c>
      <c r="G611">
        <v>3000</v>
      </c>
      <c r="H611">
        <v>5443</v>
      </c>
      <c r="I611">
        <v>4</v>
      </c>
      <c r="J611">
        <v>364200</v>
      </c>
      <c r="K611">
        <v>330815</v>
      </c>
      <c r="L611">
        <v>34351</v>
      </c>
      <c r="M611">
        <v>113099</v>
      </c>
      <c r="N611">
        <v>6637</v>
      </c>
    </row>
    <row r="612" spans="1:14" x14ac:dyDescent="0.2">
      <c r="A612" t="s">
        <v>137</v>
      </c>
      <c r="B612">
        <v>20</v>
      </c>
      <c r="C612">
        <v>8</v>
      </c>
      <c r="D612" s="55">
        <v>1517873</v>
      </c>
      <c r="E612">
        <v>10</v>
      </c>
      <c r="F612">
        <v>375000</v>
      </c>
      <c r="G612">
        <v>3000</v>
      </c>
      <c r="H612">
        <v>6635</v>
      </c>
      <c r="I612">
        <v>4</v>
      </c>
      <c r="J612">
        <v>358235</v>
      </c>
      <c r="K612">
        <v>275045</v>
      </c>
      <c r="L612">
        <v>20529</v>
      </c>
      <c r="M612">
        <v>148581</v>
      </c>
      <c r="N612">
        <v>6637</v>
      </c>
    </row>
    <row r="613" spans="1:14" x14ac:dyDescent="0.2">
      <c r="A613" t="s">
        <v>137</v>
      </c>
      <c r="B613">
        <v>20</v>
      </c>
      <c r="C613">
        <v>16</v>
      </c>
      <c r="D613" s="55">
        <v>3210793</v>
      </c>
      <c r="E613">
        <v>10</v>
      </c>
      <c r="F613">
        <v>375000</v>
      </c>
      <c r="G613">
        <v>3000</v>
      </c>
      <c r="H613">
        <v>8969</v>
      </c>
      <c r="I613">
        <v>4</v>
      </c>
      <c r="J613">
        <v>332915</v>
      </c>
      <c r="K613">
        <v>203565</v>
      </c>
      <c r="L613">
        <v>26008</v>
      </c>
      <c r="M613">
        <v>430107</v>
      </c>
      <c r="N613">
        <v>6637</v>
      </c>
    </row>
    <row r="614" spans="1:14" x14ac:dyDescent="0.2">
      <c r="A614" t="s">
        <v>138</v>
      </c>
      <c r="B614">
        <v>20</v>
      </c>
      <c r="C614">
        <v>2</v>
      </c>
      <c r="D614" s="55">
        <v>130993</v>
      </c>
      <c r="E614">
        <v>10</v>
      </c>
      <c r="F614">
        <v>375000</v>
      </c>
      <c r="G614">
        <v>3000</v>
      </c>
      <c r="H614">
        <v>4364</v>
      </c>
      <c r="I614">
        <v>4</v>
      </c>
      <c r="J614">
        <v>372955</v>
      </c>
      <c r="K614">
        <v>367385</v>
      </c>
      <c r="L614">
        <v>18796</v>
      </c>
      <c r="M614">
        <v>17149</v>
      </c>
      <c r="N614">
        <v>23594</v>
      </c>
    </row>
    <row r="615" spans="1:14" x14ac:dyDescent="0.2">
      <c r="A615" t="s">
        <v>138</v>
      </c>
      <c r="B615">
        <v>20</v>
      </c>
      <c r="C615">
        <v>4</v>
      </c>
      <c r="D615" s="55">
        <v>260853</v>
      </c>
      <c r="E615">
        <v>10</v>
      </c>
      <c r="F615">
        <v>375000</v>
      </c>
      <c r="G615">
        <v>3000</v>
      </c>
      <c r="H615">
        <v>5514</v>
      </c>
      <c r="I615">
        <v>4</v>
      </c>
      <c r="J615">
        <v>370600</v>
      </c>
      <c r="K615">
        <v>360180</v>
      </c>
      <c r="L615">
        <v>17155</v>
      </c>
      <c r="M615">
        <v>34643</v>
      </c>
      <c r="N615">
        <v>23594</v>
      </c>
    </row>
    <row r="616" spans="1:14" x14ac:dyDescent="0.2">
      <c r="A616" t="s">
        <v>138</v>
      </c>
      <c r="B616">
        <v>20</v>
      </c>
      <c r="C616">
        <v>8</v>
      </c>
      <c r="D616" s="55">
        <v>512033</v>
      </c>
      <c r="E616">
        <v>10</v>
      </c>
      <c r="F616">
        <v>375000</v>
      </c>
      <c r="G616">
        <v>3000</v>
      </c>
      <c r="H616">
        <v>6270</v>
      </c>
      <c r="I616">
        <v>4</v>
      </c>
      <c r="J616">
        <v>366035</v>
      </c>
      <c r="K616">
        <v>345585</v>
      </c>
      <c r="L616">
        <v>15905</v>
      </c>
      <c r="M616">
        <v>66304</v>
      </c>
      <c r="N616">
        <v>23594</v>
      </c>
    </row>
    <row r="617" spans="1:14" x14ac:dyDescent="0.2">
      <c r="A617" t="s">
        <v>138</v>
      </c>
      <c r="B617">
        <v>20</v>
      </c>
      <c r="C617">
        <v>16</v>
      </c>
      <c r="D617" s="55">
        <v>1018600</v>
      </c>
      <c r="E617">
        <v>10</v>
      </c>
      <c r="F617">
        <v>375000</v>
      </c>
      <c r="G617">
        <v>3000</v>
      </c>
      <c r="H617">
        <v>8885</v>
      </c>
      <c r="I617">
        <v>4</v>
      </c>
      <c r="J617">
        <v>358520</v>
      </c>
      <c r="K617">
        <v>317340</v>
      </c>
      <c r="L617">
        <v>14382</v>
      </c>
      <c r="M617">
        <v>137097</v>
      </c>
      <c r="N617">
        <v>23594</v>
      </c>
    </row>
    <row r="618" spans="1:14" x14ac:dyDescent="0.2">
      <c r="A618" t="s">
        <v>137</v>
      </c>
      <c r="B618">
        <v>20</v>
      </c>
      <c r="C618">
        <v>2</v>
      </c>
      <c r="D618" s="55">
        <v>288187</v>
      </c>
      <c r="E618">
        <v>10</v>
      </c>
      <c r="F618">
        <v>375000</v>
      </c>
      <c r="G618">
        <v>3000</v>
      </c>
      <c r="H618">
        <v>4830</v>
      </c>
      <c r="I618">
        <v>4</v>
      </c>
      <c r="J618">
        <v>371515</v>
      </c>
      <c r="K618">
        <v>360065</v>
      </c>
      <c r="L618">
        <v>11068</v>
      </c>
      <c r="M618">
        <v>40493</v>
      </c>
      <c r="N618">
        <v>10050</v>
      </c>
    </row>
    <row r="619" spans="1:14" x14ac:dyDescent="0.2">
      <c r="A619" t="s">
        <v>137</v>
      </c>
      <c r="B619">
        <v>20</v>
      </c>
      <c r="C619">
        <v>4</v>
      </c>
      <c r="D619" s="55">
        <v>552960</v>
      </c>
      <c r="E619">
        <v>10</v>
      </c>
      <c r="F619">
        <v>375000</v>
      </c>
      <c r="G619">
        <v>3000</v>
      </c>
      <c r="H619">
        <v>5549</v>
      </c>
      <c r="I619">
        <v>4</v>
      </c>
      <c r="J619">
        <v>368870</v>
      </c>
      <c r="K619">
        <v>348495</v>
      </c>
      <c r="L619">
        <v>31904</v>
      </c>
      <c r="M619">
        <v>76353</v>
      </c>
      <c r="N619">
        <v>10050</v>
      </c>
    </row>
    <row r="620" spans="1:14" x14ac:dyDescent="0.2">
      <c r="A620" t="s">
        <v>137</v>
      </c>
      <c r="B620">
        <v>20</v>
      </c>
      <c r="C620">
        <v>8</v>
      </c>
      <c r="D620" s="55">
        <v>1102667</v>
      </c>
      <c r="E620">
        <v>10</v>
      </c>
      <c r="F620">
        <v>375000</v>
      </c>
      <c r="G620">
        <v>3000</v>
      </c>
      <c r="H620">
        <v>6605</v>
      </c>
      <c r="I620">
        <v>4</v>
      </c>
      <c r="J620">
        <v>363790</v>
      </c>
      <c r="K620">
        <v>320380</v>
      </c>
      <c r="L620">
        <v>26185</v>
      </c>
      <c r="M620">
        <v>148558</v>
      </c>
      <c r="N620">
        <v>10050</v>
      </c>
    </row>
    <row r="621" spans="1:14" x14ac:dyDescent="0.2">
      <c r="A621" t="s">
        <v>137</v>
      </c>
      <c r="B621">
        <v>20</v>
      </c>
      <c r="C621">
        <v>16</v>
      </c>
      <c r="D621" s="55">
        <v>2132593</v>
      </c>
      <c r="E621">
        <v>10</v>
      </c>
      <c r="F621">
        <v>375000</v>
      </c>
      <c r="G621">
        <v>3000</v>
      </c>
      <c r="H621">
        <v>8775</v>
      </c>
      <c r="I621">
        <v>4</v>
      </c>
      <c r="J621">
        <v>340110</v>
      </c>
      <c r="K621">
        <v>273950</v>
      </c>
      <c r="L621">
        <v>30625</v>
      </c>
      <c r="M621">
        <v>275285</v>
      </c>
      <c r="N621">
        <v>10050</v>
      </c>
    </row>
    <row r="622" spans="1:14" x14ac:dyDescent="0.2">
      <c r="A622" t="s">
        <v>138</v>
      </c>
      <c r="B622">
        <v>20</v>
      </c>
      <c r="C622">
        <v>2</v>
      </c>
      <c r="D622" s="55">
        <v>136127</v>
      </c>
      <c r="E622">
        <v>10</v>
      </c>
      <c r="F622">
        <v>375000</v>
      </c>
      <c r="G622">
        <v>3000</v>
      </c>
      <c r="H622">
        <v>4890</v>
      </c>
      <c r="I622">
        <v>4</v>
      </c>
      <c r="J622">
        <v>372830</v>
      </c>
      <c r="K622">
        <v>366490</v>
      </c>
      <c r="L622">
        <v>17496</v>
      </c>
      <c r="M622">
        <v>19301</v>
      </c>
      <c r="N622">
        <v>22217</v>
      </c>
    </row>
    <row r="623" spans="1:14" x14ac:dyDescent="0.2">
      <c r="A623" t="s">
        <v>138</v>
      </c>
      <c r="B623">
        <v>20</v>
      </c>
      <c r="C623">
        <v>4</v>
      </c>
      <c r="D623" s="55">
        <v>269680</v>
      </c>
      <c r="E623">
        <v>10</v>
      </c>
      <c r="F623">
        <v>375000</v>
      </c>
      <c r="G623">
        <v>3000</v>
      </c>
      <c r="H623">
        <v>5308</v>
      </c>
      <c r="I623">
        <v>4</v>
      </c>
      <c r="J623">
        <v>370515</v>
      </c>
      <c r="K623">
        <v>358060</v>
      </c>
      <c r="L623">
        <v>16154</v>
      </c>
      <c r="M623">
        <v>37687</v>
      </c>
      <c r="N623">
        <v>22217</v>
      </c>
    </row>
    <row r="624" spans="1:14" x14ac:dyDescent="0.2">
      <c r="A624" t="s">
        <v>138</v>
      </c>
      <c r="B624">
        <v>20</v>
      </c>
      <c r="C624">
        <v>8</v>
      </c>
      <c r="D624" s="55">
        <v>532307</v>
      </c>
      <c r="E624">
        <v>10</v>
      </c>
      <c r="F624">
        <v>375000</v>
      </c>
      <c r="G624">
        <v>3000</v>
      </c>
      <c r="H624">
        <v>6313</v>
      </c>
      <c r="I624">
        <v>4</v>
      </c>
      <c r="J624">
        <v>366380</v>
      </c>
      <c r="K624">
        <v>341140</v>
      </c>
      <c r="L624">
        <v>15109</v>
      </c>
      <c r="M624">
        <v>74033</v>
      </c>
      <c r="N624">
        <v>22217</v>
      </c>
    </row>
    <row r="625" spans="1:14" x14ac:dyDescent="0.2">
      <c r="A625" t="s">
        <v>138</v>
      </c>
      <c r="B625">
        <v>20</v>
      </c>
      <c r="C625">
        <v>16</v>
      </c>
      <c r="D625" s="55">
        <v>1057627</v>
      </c>
      <c r="E625">
        <v>10</v>
      </c>
      <c r="F625">
        <v>375000</v>
      </c>
      <c r="G625">
        <v>3000</v>
      </c>
      <c r="H625">
        <v>8940</v>
      </c>
      <c r="I625">
        <v>4</v>
      </c>
      <c r="J625">
        <v>357855</v>
      </c>
      <c r="K625">
        <v>307990</v>
      </c>
      <c r="L625">
        <v>17103</v>
      </c>
      <c r="M625">
        <v>144888</v>
      </c>
      <c r="N625">
        <v>22217</v>
      </c>
    </row>
    <row r="626" spans="1:14" x14ac:dyDescent="0.2">
      <c r="A626" t="s">
        <v>137</v>
      </c>
      <c r="B626">
        <v>20</v>
      </c>
      <c r="C626">
        <v>2</v>
      </c>
      <c r="D626" s="55">
        <v>358073</v>
      </c>
      <c r="E626">
        <v>10</v>
      </c>
      <c r="F626">
        <v>375000</v>
      </c>
      <c r="G626">
        <v>3000</v>
      </c>
      <c r="H626">
        <v>4714</v>
      </c>
      <c r="I626">
        <v>4</v>
      </c>
      <c r="J626">
        <v>370190</v>
      </c>
      <c r="K626">
        <v>354885</v>
      </c>
      <c r="L626">
        <v>8441</v>
      </c>
      <c r="M626">
        <v>50431</v>
      </c>
      <c r="N626">
        <v>8263</v>
      </c>
    </row>
    <row r="627" spans="1:14" x14ac:dyDescent="0.2">
      <c r="A627" t="s">
        <v>137</v>
      </c>
      <c r="B627">
        <v>20</v>
      </c>
      <c r="C627">
        <v>4</v>
      </c>
      <c r="D627" s="55">
        <v>707160</v>
      </c>
      <c r="E627">
        <v>10</v>
      </c>
      <c r="F627">
        <v>375000</v>
      </c>
      <c r="G627">
        <v>3000</v>
      </c>
      <c r="H627">
        <v>5458</v>
      </c>
      <c r="I627">
        <v>4</v>
      </c>
      <c r="J627">
        <v>366815</v>
      </c>
      <c r="K627">
        <v>337545</v>
      </c>
      <c r="L627">
        <v>13575</v>
      </c>
      <c r="M627">
        <v>81929</v>
      </c>
      <c r="N627">
        <v>8263</v>
      </c>
    </row>
    <row r="628" spans="1:14" x14ac:dyDescent="0.2">
      <c r="A628" t="s">
        <v>137</v>
      </c>
      <c r="B628">
        <v>20</v>
      </c>
      <c r="C628">
        <v>8</v>
      </c>
      <c r="D628" s="55">
        <v>1351747</v>
      </c>
      <c r="E628">
        <v>10</v>
      </c>
      <c r="F628">
        <v>375000</v>
      </c>
      <c r="G628">
        <v>3000</v>
      </c>
      <c r="H628">
        <v>6908</v>
      </c>
      <c r="I628">
        <v>4</v>
      </c>
      <c r="J628">
        <v>360275</v>
      </c>
      <c r="K628">
        <v>310125</v>
      </c>
      <c r="L628">
        <v>27936</v>
      </c>
      <c r="M628">
        <v>191301</v>
      </c>
      <c r="N628">
        <v>8263</v>
      </c>
    </row>
    <row r="629" spans="1:14" x14ac:dyDescent="0.2">
      <c r="A629" t="s">
        <v>137</v>
      </c>
      <c r="B629">
        <v>20</v>
      </c>
      <c r="C629">
        <v>16</v>
      </c>
      <c r="D629" s="55">
        <v>2570620</v>
      </c>
      <c r="E629">
        <v>10</v>
      </c>
      <c r="F629">
        <v>375000</v>
      </c>
      <c r="G629">
        <v>3000</v>
      </c>
      <c r="H629">
        <v>8738</v>
      </c>
      <c r="I629">
        <v>4</v>
      </c>
      <c r="J629">
        <v>338260</v>
      </c>
      <c r="K629">
        <v>236245</v>
      </c>
      <c r="L629">
        <v>29264</v>
      </c>
      <c r="M629">
        <v>327413</v>
      </c>
      <c r="N629">
        <v>8263</v>
      </c>
    </row>
    <row r="630" spans="1:14" x14ac:dyDescent="0.2">
      <c r="A630" t="s">
        <v>138</v>
      </c>
      <c r="B630">
        <v>20</v>
      </c>
      <c r="C630">
        <v>2</v>
      </c>
      <c r="D630" s="55">
        <v>152707</v>
      </c>
      <c r="E630">
        <v>10</v>
      </c>
      <c r="F630">
        <v>375000</v>
      </c>
      <c r="G630">
        <v>3000</v>
      </c>
      <c r="H630">
        <v>4761</v>
      </c>
      <c r="I630">
        <v>4</v>
      </c>
      <c r="J630">
        <v>372500</v>
      </c>
      <c r="K630">
        <v>365775</v>
      </c>
      <c r="L630">
        <v>17958</v>
      </c>
      <c r="M630">
        <v>20157</v>
      </c>
      <c r="N630">
        <v>20892</v>
      </c>
    </row>
    <row r="631" spans="1:14" x14ac:dyDescent="0.2">
      <c r="A631" t="s">
        <v>138</v>
      </c>
      <c r="B631">
        <v>20</v>
      </c>
      <c r="C631">
        <v>4</v>
      </c>
      <c r="D631" s="55">
        <v>305087</v>
      </c>
      <c r="E631">
        <v>10</v>
      </c>
      <c r="F631">
        <v>375000</v>
      </c>
      <c r="G631">
        <v>3000</v>
      </c>
      <c r="H631">
        <v>5294</v>
      </c>
      <c r="I631">
        <v>4</v>
      </c>
      <c r="J631">
        <v>369615</v>
      </c>
      <c r="K631">
        <v>356235</v>
      </c>
      <c r="L631">
        <v>16040</v>
      </c>
      <c r="M631">
        <v>40819</v>
      </c>
      <c r="N631">
        <v>20892</v>
      </c>
    </row>
    <row r="632" spans="1:14" x14ac:dyDescent="0.2">
      <c r="A632" t="s">
        <v>138</v>
      </c>
      <c r="B632">
        <v>20</v>
      </c>
      <c r="C632">
        <v>8</v>
      </c>
      <c r="D632" s="55">
        <v>600260</v>
      </c>
      <c r="E632">
        <v>10</v>
      </c>
      <c r="F632">
        <v>375000</v>
      </c>
      <c r="G632">
        <v>3000</v>
      </c>
      <c r="H632">
        <v>6515</v>
      </c>
      <c r="I632">
        <v>4</v>
      </c>
      <c r="J632">
        <v>364600</v>
      </c>
      <c r="K632">
        <v>339475</v>
      </c>
      <c r="L632">
        <v>15248</v>
      </c>
      <c r="M632">
        <v>80549</v>
      </c>
      <c r="N632">
        <v>20892</v>
      </c>
    </row>
    <row r="633" spans="1:14" x14ac:dyDescent="0.2">
      <c r="A633" t="s">
        <v>138</v>
      </c>
      <c r="B633">
        <v>20</v>
      </c>
      <c r="C633">
        <v>16</v>
      </c>
      <c r="D633" s="55">
        <v>1188660</v>
      </c>
      <c r="E633">
        <v>10</v>
      </c>
      <c r="F633">
        <v>375000</v>
      </c>
      <c r="G633">
        <v>3000</v>
      </c>
      <c r="H633">
        <v>8947</v>
      </c>
      <c r="I633">
        <v>4</v>
      </c>
      <c r="J633">
        <v>355240</v>
      </c>
      <c r="K633">
        <v>307125</v>
      </c>
      <c r="L633">
        <v>14494</v>
      </c>
      <c r="M633">
        <v>160177</v>
      </c>
      <c r="N633">
        <v>20892</v>
      </c>
    </row>
    <row r="634" spans="1:14" x14ac:dyDescent="0.2">
      <c r="A634" t="s">
        <v>137</v>
      </c>
      <c r="B634">
        <v>20</v>
      </c>
      <c r="C634">
        <v>2</v>
      </c>
      <c r="D634" s="55">
        <v>311013</v>
      </c>
      <c r="E634">
        <v>10</v>
      </c>
      <c r="F634">
        <v>375000</v>
      </c>
      <c r="G634">
        <v>3000</v>
      </c>
      <c r="H634">
        <v>4629</v>
      </c>
      <c r="I634">
        <v>4</v>
      </c>
      <c r="J634">
        <v>370855</v>
      </c>
      <c r="K634">
        <v>357015</v>
      </c>
      <c r="L634">
        <v>9171</v>
      </c>
      <c r="M634">
        <v>44039</v>
      </c>
      <c r="N634">
        <v>9062</v>
      </c>
    </row>
    <row r="635" spans="1:14" x14ac:dyDescent="0.2">
      <c r="A635" t="s">
        <v>137</v>
      </c>
      <c r="B635">
        <v>20</v>
      </c>
      <c r="C635">
        <v>4</v>
      </c>
      <c r="D635" s="55">
        <v>572227</v>
      </c>
      <c r="E635">
        <v>10</v>
      </c>
      <c r="F635">
        <v>375000</v>
      </c>
      <c r="G635">
        <v>3000</v>
      </c>
      <c r="H635">
        <v>5559</v>
      </c>
      <c r="I635">
        <v>4</v>
      </c>
      <c r="J635">
        <v>367090</v>
      </c>
      <c r="K635">
        <v>340220</v>
      </c>
      <c r="L635">
        <v>33112</v>
      </c>
      <c r="M635">
        <v>71016</v>
      </c>
      <c r="N635">
        <v>9062</v>
      </c>
    </row>
    <row r="636" spans="1:14" x14ac:dyDescent="0.2">
      <c r="A636" t="s">
        <v>137</v>
      </c>
      <c r="B636">
        <v>20</v>
      </c>
      <c r="C636">
        <v>8</v>
      </c>
      <c r="D636" s="55">
        <v>1156140</v>
      </c>
      <c r="E636">
        <v>10</v>
      </c>
      <c r="F636">
        <v>375000</v>
      </c>
      <c r="G636">
        <v>3000</v>
      </c>
      <c r="H636">
        <v>6587</v>
      </c>
      <c r="I636">
        <v>4</v>
      </c>
      <c r="J636">
        <v>360430</v>
      </c>
      <c r="K636">
        <v>310105</v>
      </c>
      <c r="L636">
        <v>41413</v>
      </c>
      <c r="M636">
        <v>161764</v>
      </c>
      <c r="N636">
        <v>9062</v>
      </c>
    </row>
    <row r="637" spans="1:14" x14ac:dyDescent="0.2">
      <c r="A637" t="s">
        <v>137</v>
      </c>
      <c r="B637">
        <v>20</v>
      </c>
      <c r="C637">
        <v>16</v>
      </c>
      <c r="D637" s="55">
        <v>2375607</v>
      </c>
      <c r="E637">
        <v>10</v>
      </c>
      <c r="F637">
        <v>375000</v>
      </c>
      <c r="G637">
        <v>3000</v>
      </c>
      <c r="H637">
        <v>8910</v>
      </c>
      <c r="I637">
        <v>4</v>
      </c>
      <c r="J637">
        <v>343120</v>
      </c>
      <c r="K637">
        <v>255850</v>
      </c>
      <c r="L637">
        <v>28513</v>
      </c>
      <c r="M637">
        <v>313376</v>
      </c>
      <c r="N637">
        <v>9062</v>
      </c>
    </row>
    <row r="638" spans="1:14" x14ac:dyDescent="0.2">
      <c r="A638" t="s">
        <v>138</v>
      </c>
      <c r="B638">
        <v>20</v>
      </c>
      <c r="C638">
        <v>2</v>
      </c>
      <c r="D638" s="55">
        <v>129720</v>
      </c>
      <c r="E638">
        <v>10</v>
      </c>
      <c r="F638">
        <v>375000</v>
      </c>
      <c r="G638">
        <v>3000</v>
      </c>
      <c r="H638">
        <v>4454</v>
      </c>
      <c r="I638">
        <v>4</v>
      </c>
      <c r="J638">
        <v>372750</v>
      </c>
      <c r="K638">
        <v>368040</v>
      </c>
      <c r="L638">
        <v>19659</v>
      </c>
      <c r="M638">
        <v>18178</v>
      </c>
      <c r="N638">
        <v>23144</v>
      </c>
    </row>
    <row r="639" spans="1:14" x14ac:dyDescent="0.2">
      <c r="A639" t="s">
        <v>138</v>
      </c>
      <c r="B639">
        <v>20</v>
      </c>
      <c r="C639">
        <v>4</v>
      </c>
      <c r="D639" s="55">
        <v>256700</v>
      </c>
      <c r="E639">
        <v>10</v>
      </c>
      <c r="F639">
        <v>375000</v>
      </c>
      <c r="G639">
        <v>3000</v>
      </c>
      <c r="H639">
        <v>5068</v>
      </c>
      <c r="I639">
        <v>4</v>
      </c>
      <c r="J639">
        <v>370300</v>
      </c>
      <c r="K639">
        <v>361280</v>
      </c>
      <c r="L639">
        <v>17542</v>
      </c>
      <c r="M639">
        <v>35467</v>
      </c>
      <c r="N639">
        <v>23144</v>
      </c>
    </row>
    <row r="640" spans="1:14" x14ac:dyDescent="0.2">
      <c r="A640" t="s">
        <v>138</v>
      </c>
      <c r="B640">
        <v>20</v>
      </c>
      <c r="C640">
        <v>8</v>
      </c>
      <c r="D640" s="55">
        <v>504567</v>
      </c>
      <c r="E640">
        <v>10</v>
      </c>
      <c r="F640">
        <v>375000</v>
      </c>
      <c r="G640">
        <v>3000</v>
      </c>
      <c r="H640">
        <v>6288</v>
      </c>
      <c r="I640">
        <v>4</v>
      </c>
      <c r="J640">
        <v>365800</v>
      </c>
      <c r="K640">
        <v>347770</v>
      </c>
      <c r="L640">
        <v>15800</v>
      </c>
      <c r="M640">
        <v>70051</v>
      </c>
      <c r="N640">
        <v>23144</v>
      </c>
    </row>
    <row r="641" spans="1:14" x14ac:dyDescent="0.2">
      <c r="A641" t="s">
        <v>138</v>
      </c>
      <c r="B641">
        <v>20</v>
      </c>
      <c r="C641">
        <v>16</v>
      </c>
      <c r="D641" s="55">
        <v>998933</v>
      </c>
      <c r="E641">
        <v>10</v>
      </c>
      <c r="F641">
        <v>375000</v>
      </c>
      <c r="G641">
        <v>3000</v>
      </c>
      <c r="H641">
        <v>8683</v>
      </c>
      <c r="I641">
        <v>4</v>
      </c>
      <c r="J641">
        <v>358340</v>
      </c>
      <c r="K641">
        <v>319185</v>
      </c>
      <c r="L641">
        <v>15714</v>
      </c>
      <c r="M641">
        <v>134810</v>
      </c>
      <c r="N641">
        <v>23144</v>
      </c>
    </row>
    <row r="642" spans="1:14" x14ac:dyDescent="0.2">
      <c r="A642" t="s">
        <v>137</v>
      </c>
      <c r="B642">
        <v>20</v>
      </c>
      <c r="C642">
        <v>2</v>
      </c>
      <c r="D642" s="55">
        <v>407220</v>
      </c>
      <c r="E642">
        <v>10</v>
      </c>
      <c r="F642">
        <v>375000</v>
      </c>
      <c r="G642">
        <v>3000</v>
      </c>
      <c r="H642">
        <v>4817</v>
      </c>
      <c r="I642">
        <v>4</v>
      </c>
      <c r="J642">
        <v>374415</v>
      </c>
      <c r="K642">
        <v>345940</v>
      </c>
      <c r="L642">
        <v>6022</v>
      </c>
      <c r="M642">
        <v>58296</v>
      </c>
      <c r="N642">
        <v>7221</v>
      </c>
    </row>
    <row r="643" spans="1:14" x14ac:dyDescent="0.2">
      <c r="A643" t="s">
        <v>137</v>
      </c>
      <c r="B643">
        <v>20</v>
      </c>
      <c r="C643">
        <v>4</v>
      </c>
      <c r="D643" s="55">
        <v>799987</v>
      </c>
      <c r="E643">
        <v>10</v>
      </c>
      <c r="F643">
        <v>375000</v>
      </c>
      <c r="G643">
        <v>3000</v>
      </c>
      <c r="H643">
        <v>5768</v>
      </c>
      <c r="I643">
        <v>4</v>
      </c>
      <c r="J643">
        <v>363560</v>
      </c>
      <c r="K643">
        <v>329865</v>
      </c>
      <c r="L643">
        <v>11262</v>
      </c>
      <c r="M643">
        <v>111820</v>
      </c>
      <c r="N643">
        <v>7221</v>
      </c>
    </row>
    <row r="644" spans="1:14" x14ac:dyDescent="0.2">
      <c r="A644" t="s">
        <v>137</v>
      </c>
      <c r="B644">
        <v>20</v>
      </c>
      <c r="C644">
        <v>8</v>
      </c>
      <c r="D644" s="55">
        <v>1585687</v>
      </c>
      <c r="E644">
        <v>10</v>
      </c>
      <c r="F644">
        <v>375000</v>
      </c>
      <c r="G644">
        <v>3000</v>
      </c>
      <c r="H644">
        <v>7127</v>
      </c>
      <c r="I644">
        <v>4</v>
      </c>
      <c r="J644">
        <v>355655</v>
      </c>
      <c r="K644">
        <v>295595</v>
      </c>
      <c r="L644">
        <v>22564</v>
      </c>
      <c r="M644">
        <v>222701</v>
      </c>
      <c r="N644">
        <v>7221</v>
      </c>
    </row>
    <row r="645" spans="1:14" x14ac:dyDescent="0.2">
      <c r="A645" t="s">
        <v>137</v>
      </c>
      <c r="B645">
        <v>20</v>
      </c>
      <c r="C645">
        <v>16</v>
      </c>
      <c r="D645" s="55">
        <v>3061047</v>
      </c>
      <c r="E645">
        <v>10</v>
      </c>
      <c r="F645">
        <v>375000</v>
      </c>
      <c r="G645">
        <v>3000</v>
      </c>
      <c r="H645">
        <v>9166</v>
      </c>
      <c r="I645">
        <v>4</v>
      </c>
      <c r="J645">
        <v>334035</v>
      </c>
      <c r="K645">
        <v>215445</v>
      </c>
      <c r="L645">
        <v>32707</v>
      </c>
      <c r="M645">
        <v>430749</v>
      </c>
      <c r="N645">
        <v>7221</v>
      </c>
    </row>
    <row r="646" spans="1:14" x14ac:dyDescent="0.2">
      <c r="A646" t="s">
        <v>138</v>
      </c>
      <c r="B646">
        <v>20</v>
      </c>
      <c r="C646">
        <v>2</v>
      </c>
      <c r="D646" s="55">
        <v>109747</v>
      </c>
      <c r="E646">
        <v>10</v>
      </c>
      <c r="F646">
        <v>375000</v>
      </c>
      <c r="G646">
        <v>3000</v>
      </c>
      <c r="H646">
        <v>4408</v>
      </c>
      <c r="I646">
        <v>4</v>
      </c>
      <c r="J646">
        <v>373125</v>
      </c>
      <c r="K646">
        <v>366160</v>
      </c>
      <c r="L646">
        <v>23109</v>
      </c>
      <c r="M646">
        <v>15009</v>
      </c>
      <c r="N646">
        <v>28554</v>
      </c>
    </row>
    <row r="647" spans="1:14" x14ac:dyDescent="0.2">
      <c r="A647" t="s">
        <v>138</v>
      </c>
      <c r="B647">
        <v>20</v>
      </c>
      <c r="C647">
        <v>4</v>
      </c>
      <c r="D647" s="55">
        <v>214560</v>
      </c>
      <c r="E647">
        <v>10</v>
      </c>
      <c r="F647">
        <v>375000</v>
      </c>
      <c r="G647">
        <v>3000</v>
      </c>
      <c r="H647">
        <v>5125</v>
      </c>
      <c r="I647">
        <v>4</v>
      </c>
      <c r="J647">
        <v>371380</v>
      </c>
      <c r="K647">
        <v>357310</v>
      </c>
      <c r="L647">
        <v>20875</v>
      </c>
      <c r="M647">
        <v>29768</v>
      </c>
      <c r="N647">
        <v>28554</v>
      </c>
    </row>
    <row r="648" spans="1:14" x14ac:dyDescent="0.2">
      <c r="A648" t="s">
        <v>138</v>
      </c>
      <c r="B648">
        <v>20</v>
      </c>
      <c r="C648">
        <v>8</v>
      </c>
      <c r="D648" s="55">
        <v>421213</v>
      </c>
      <c r="E648">
        <v>10</v>
      </c>
      <c r="F648">
        <v>375000</v>
      </c>
      <c r="G648">
        <v>3000</v>
      </c>
      <c r="H648">
        <v>6080</v>
      </c>
      <c r="I648">
        <v>4</v>
      </c>
      <c r="J648">
        <v>367970</v>
      </c>
      <c r="K648">
        <v>342930</v>
      </c>
      <c r="L648">
        <v>20774</v>
      </c>
      <c r="M648">
        <v>58303</v>
      </c>
      <c r="N648">
        <v>28554</v>
      </c>
    </row>
    <row r="649" spans="1:14" x14ac:dyDescent="0.2">
      <c r="A649" t="s">
        <v>138</v>
      </c>
      <c r="B649">
        <v>20</v>
      </c>
      <c r="C649">
        <v>16</v>
      </c>
      <c r="D649" s="55">
        <v>840607</v>
      </c>
      <c r="E649">
        <v>10</v>
      </c>
      <c r="F649">
        <v>375000</v>
      </c>
      <c r="G649">
        <v>3000</v>
      </c>
      <c r="H649">
        <v>8787</v>
      </c>
      <c r="I649">
        <v>4</v>
      </c>
      <c r="J649">
        <v>360925</v>
      </c>
      <c r="K649">
        <v>310760</v>
      </c>
      <c r="L649">
        <v>21470</v>
      </c>
      <c r="M649">
        <v>115963</v>
      </c>
      <c r="N649">
        <v>28554</v>
      </c>
    </row>
    <row r="650" spans="1:14" x14ac:dyDescent="0.2">
      <c r="A650" t="s">
        <v>137</v>
      </c>
      <c r="B650">
        <v>20</v>
      </c>
      <c r="C650">
        <v>2</v>
      </c>
      <c r="D650" s="55">
        <v>325420</v>
      </c>
      <c r="E650">
        <v>10</v>
      </c>
      <c r="F650">
        <v>375000</v>
      </c>
      <c r="G650">
        <v>3000</v>
      </c>
      <c r="H650">
        <v>4769</v>
      </c>
      <c r="I650">
        <v>4</v>
      </c>
      <c r="J650">
        <v>370775</v>
      </c>
      <c r="K650">
        <v>356485</v>
      </c>
      <c r="L650">
        <v>8837</v>
      </c>
      <c r="M650">
        <v>45401</v>
      </c>
      <c r="N650">
        <v>8878</v>
      </c>
    </row>
    <row r="651" spans="1:14" x14ac:dyDescent="0.2">
      <c r="A651" t="s">
        <v>137</v>
      </c>
      <c r="B651">
        <v>20</v>
      </c>
      <c r="C651">
        <v>4</v>
      </c>
      <c r="D651" s="55">
        <v>605240</v>
      </c>
      <c r="E651">
        <v>10</v>
      </c>
      <c r="F651">
        <v>375000</v>
      </c>
      <c r="G651">
        <v>3000</v>
      </c>
      <c r="H651">
        <v>5531</v>
      </c>
      <c r="I651">
        <v>4</v>
      </c>
      <c r="J651">
        <v>367040</v>
      </c>
      <c r="K651">
        <v>343490</v>
      </c>
      <c r="L651">
        <v>28446</v>
      </c>
      <c r="M651">
        <v>85068</v>
      </c>
      <c r="N651">
        <v>8878</v>
      </c>
    </row>
    <row r="652" spans="1:14" x14ac:dyDescent="0.2">
      <c r="A652" t="s">
        <v>137</v>
      </c>
      <c r="B652">
        <v>20</v>
      </c>
      <c r="C652">
        <v>8</v>
      </c>
      <c r="D652" s="55">
        <v>1204233</v>
      </c>
      <c r="E652">
        <v>10</v>
      </c>
      <c r="F652">
        <v>375000</v>
      </c>
      <c r="G652">
        <v>3000</v>
      </c>
      <c r="H652">
        <v>6504</v>
      </c>
      <c r="I652">
        <v>4</v>
      </c>
      <c r="J652">
        <v>360845</v>
      </c>
      <c r="K652">
        <v>313670</v>
      </c>
      <c r="L652">
        <v>38089</v>
      </c>
      <c r="M652">
        <v>166935</v>
      </c>
      <c r="N652">
        <v>8878</v>
      </c>
    </row>
    <row r="653" spans="1:14" x14ac:dyDescent="0.2">
      <c r="A653" t="s">
        <v>137</v>
      </c>
      <c r="B653">
        <v>20</v>
      </c>
      <c r="C653">
        <v>16</v>
      </c>
      <c r="D653" s="55">
        <v>2392600</v>
      </c>
      <c r="E653">
        <v>10</v>
      </c>
      <c r="F653">
        <v>375000</v>
      </c>
      <c r="G653">
        <v>3000</v>
      </c>
      <c r="H653">
        <v>8776</v>
      </c>
      <c r="I653">
        <v>4</v>
      </c>
      <c r="J653">
        <v>343160</v>
      </c>
      <c r="K653">
        <v>257330</v>
      </c>
      <c r="L653">
        <v>26129</v>
      </c>
      <c r="M653">
        <v>316766</v>
      </c>
      <c r="N653">
        <v>8878</v>
      </c>
    </row>
    <row r="654" spans="1:14" x14ac:dyDescent="0.2">
      <c r="A654" t="s">
        <v>138</v>
      </c>
      <c r="B654">
        <v>20</v>
      </c>
      <c r="C654">
        <v>2</v>
      </c>
      <c r="D654" s="55">
        <v>123480</v>
      </c>
      <c r="E654">
        <v>10</v>
      </c>
      <c r="F654">
        <v>375000</v>
      </c>
      <c r="G654">
        <v>3000</v>
      </c>
      <c r="H654">
        <v>4964</v>
      </c>
      <c r="I654">
        <v>4</v>
      </c>
      <c r="J654">
        <v>373060</v>
      </c>
      <c r="K654">
        <v>367675</v>
      </c>
      <c r="L654">
        <v>19484</v>
      </c>
      <c r="M654">
        <v>16759</v>
      </c>
      <c r="N654">
        <v>24339</v>
      </c>
    </row>
    <row r="655" spans="1:14" x14ac:dyDescent="0.2">
      <c r="A655" t="s">
        <v>138</v>
      </c>
      <c r="B655">
        <v>20</v>
      </c>
      <c r="C655">
        <v>4</v>
      </c>
      <c r="D655" s="55">
        <v>243453</v>
      </c>
      <c r="E655">
        <v>10</v>
      </c>
      <c r="F655">
        <v>375000</v>
      </c>
      <c r="G655">
        <v>3000</v>
      </c>
      <c r="H655">
        <v>5562</v>
      </c>
      <c r="I655">
        <v>4</v>
      </c>
      <c r="J655">
        <v>370935</v>
      </c>
      <c r="K655">
        <v>360505</v>
      </c>
      <c r="L655">
        <v>17635</v>
      </c>
      <c r="M655">
        <v>33460</v>
      </c>
      <c r="N655">
        <v>24339</v>
      </c>
    </row>
    <row r="656" spans="1:14" x14ac:dyDescent="0.2">
      <c r="A656" t="s">
        <v>138</v>
      </c>
      <c r="B656">
        <v>20</v>
      </c>
      <c r="C656">
        <v>8</v>
      </c>
      <c r="D656" s="55">
        <v>481493</v>
      </c>
      <c r="E656">
        <v>10</v>
      </c>
      <c r="F656">
        <v>375000</v>
      </c>
      <c r="G656">
        <v>3000</v>
      </c>
      <c r="H656">
        <v>6529</v>
      </c>
      <c r="I656">
        <v>4</v>
      </c>
      <c r="J656">
        <v>366720</v>
      </c>
      <c r="K656">
        <v>346200</v>
      </c>
      <c r="L656">
        <v>16583</v>
      </c>
      <c r="M656">
        <v>66385</v>
      </c>
      <c r="N656">
        <v>24339</v>
      </c>
    </row>
    <row r="657" spans="1:14" x14ac:dyDescent="0.2">
      <c r="A657" t="s">
        <v>138</v>
      </c>
      <c r="B657">
        <v>20</v>
      </c>
      <c r="C657">
        <v>16</v>
      </c>
      <c r="D657" s="55">
        <v>961433</v>
      </c>
      <c r="E657">
        <v>10</v>
      </c>
      <c r="F657">
        <v>375000</v>
      </c>
      <c r="G657">
        <v>3000</v>
      </c>
      <c r="H657">
        <v>9156</v>
      </c>
      <c r="I657">
        <v>4</v>
      </c>
      <c r="J657">
        <v>358395</v>
      </c>
      <c r="K657">
        <v>316860</v>
      </c>
      <c r="L657">
        <v>16097</v>
      </c>
      <c r="M657">
        <v>129537</v>
      </c>
      <c r="N657">
        <v>24339</v>
      </c>
    </row>
    <row r="658" spans="1:14" x14ac:dyDescent="0.2">
      <c r="A658" t="s">
        <v>137</v>
      </c>
      <c r="B658">
        <v>20</v>
      </c>
      <c r="C658">
        <v>2</v>
      </c>
      <c r="D658" s="55">
        <v>377020</v>
      </c>
      <c r="E658">
        <v>10</v>
      </c>
      <c r="F658">
        <v>375000</v>
      </c>
      <c r="G658">
        <v>3000</v>
      </c>
      <c r="H658">
        <v>4621</v>
      </c>
      <c r="I658">
        <v>4</v>
      </c>
      <c r="J658">
        <v>369245</v>
      </c>
      <c r="K658">
        <v>351120</v>
      </c>
      <c r="L658">
        <v>7215</v>
      </c>
      <c r="M658">
        <v>53984</v>
      </c>
      <c r="N658">
        <v>8316</v>
      </c>
    </row>
    <row r="659" spans="1:14" x14ac:dyDescent="0.2">
      <c r="A659" t="s">
        <v>137</v>
      </c>
      <c r="B659">
        <v>20</v>
      </c>
      <c r="C659">
        <v>4</v>
      </c>
      <c r="D659" s="55">
        <v>697900</v>
      </c>
      <c r="E659">
        <v>10</v>
      </c>
      <c r="F659">
        <v>375000</v>
      </c>
      <c r="G659">
        <v>3000</v>
      </c>
      <c r="H659">
        <v>5718</v>
      </c>
      <c r="I659">
        <v>4</v>
      </c>
      <c r="J659">
        <v>366205</v>
      </c>
      <c r="K659">
        <v>336485</v>
      </c>
      <c r="L659">
        <v>21813</v>
      </c>
      <c r="M659">
        <v>95387</v>
      </c>
      <c r="N659">
        <v>8316</v>
      </c>
    </row>
    <row r="660" spans="1:14" x14ac:dyDescent="0.2">
      <c r="A660" t="s">
        <v>137</v>
      </c>
      <c r="B660">
        <v>20</v>
      </c>
      <c r="C660">
        <v>8</v>
      </c>
      <c r="D660" s="55">
        <v>1386333</v>
      </c>
      <c r="E660">
        <v>10</v>
      </c>
      <c r="F660">
        <v>375000</v>
      </c>
      <c r="G660">
        <v>3000</v>
      </c>
      <c r="H660">
        <v>6641</v>
      </c>
      <c r="I660">
        <v>4</v>
      </c>
      <c r="J660">
        <v>356035</v>
      </c>
      <c r="K660">
        <v>294700</v>
      </c>
      <c r="L660">
        <v>26566</v>
      </c>
      <c r="M660">
        <v>163575</v>
      </c>
      <c r="N660">
        <v>8316</v>
      </c>
    </row>
    <row r="661" spans="1:14" x14ac:dyDescent="0.2">
      <c r="A661" t="s">
        <v>137</v>
      </c>
      <c r="B661">
        <v>20</v>
      </c>
      <c r="C661">
        <v>16</v>
      </c>
      <c r="D661" s="55">
        <v>2712493</v>
      </c>
      <c r="E661">
        <v>10</v>
      </c>
      <c r="F661">
        <v>375000</v>
      </c>
      <c r="G661">
        <v>3000</v>
      </c>
      <c r="H661">
        <v>9127</v>
      </c>
      <c r="I661">
        <v>4</v>
      </c>
      <c r="J661">
        <v>338685</v>
      </c>
      <c r="K661">
        <v>219310</v>
      </c>
      <c r="L661">
        <v>42124</v>
      </c>
      <c r="M661">
        <v>344553</v>
      </c>
      <c r="N661">
        <v>8316</v>
      </c>
    </row>
    <row r="662" spans="1:14" x14ac:dyDescent="0.2">
      <c r="A662" t="s">
        <v>138</v>
      </c>
      <c r="B662">
        <v>20</v>
      </c>
      <c r="C662">
        <v>2</v>
      </c>
      <c r="D662" s="55">
        <v>125300</v>
      </c>
      <c r="E662">
        <v>10</v>
      </c>
      <c r="F662">
        <v>375000</v>
      </c>
      <c r="G662">
        <v>3000</v>
      </c>
      <c r="H662">
        <v>4620</v>
      </c>
      <c r="I662">
        <v>4</v>
      </c>
      <c r="J662">
        <v>373045</v>
      </c>
      <c r="K662">
        <v>366210</v>
      </c>
      <c r="L662">
        <v>17925</v>
      </c>
      <c r="M662">
        <v>16968</v>
      </c>
      <c r="N662">
        <v>24325</v>
      </c>
    </row>
    <row r="663" spans="1:14" x14ac:dyDescent="0.2">
      <c r="A663" t="s">
        <v>138</v>
      </c>
      <c r="B663">
        <v>20</v>
      </c>
      <c r="C663">
        <v>4</v>
      </c>
      <c r="D663" s="55">
        <v>251573</v>
      </c>
      <c r="E663">
        <v>10</v>
      </c>
      <c r="F663">
        <v>375000</v>
      </c>
      <c r="G663">
        <v>3000</v>
      </c>
      <c r="H663">
        <v>5399</v>
      </c>
      <c r="I663">
        <v>4</v>
      </c>
      <c r="J663">
        <v>370635</v>
      </c>
      <c r="K663">
        <v>357780</v>
      </c>
      <c r="L663">
        <v>15514</v>
      </c>
      <c r="M663">
        <v>34612</v>
      </c>
      <c r="N663">
        <v>24325</v>
      </c>
    </row>
    <row r="664" spans="1:14" x14ac:dyDescent="0.2">
      <c r="A664" t="s">
        <v>138</v>
      </c>
      <c r="B664">
        <v>20</v>
      </c>
      <c r="C664">
        <v>8</v>
      </c>
      <c r="D664" s="55">
        <v>494547</v>
      </c>
      <c r="E664">
        <v>10</v>
      </c>
      <c r="F664">
        <v>375000</v>
      </c>
      <c r="G664">
        <v>3000</v>
      </c>
      <c r="H664">
        <v>6389</v>
      </c>
      <c r="I664">
        <v>4</v>
      </c>
      <c r="J664">
        <v>366870</v>
      </c>
      <c r="K664">
        <v>340400</v>
      </c>
      <c r="L664">
        <v>15623</v>
      </c>
      <c r="M664">
        <v>68370</v>
      </c>
      <c r="N664">
        <v>24325</v>
      </c>
    </row>
    <row r="665" spans="1:14" x14ac:dyDescent="0.2">
      <c r="A665" t="s">
        <v>138</v>
      </c>
      <c r="B665">
        <v>20</v>
      </c>
      <c r="C665">
        <v>16</v>
      </c>
      <c r="D665" s="55">
        <v>977133</v>
      </c>
      <c r="E665">
        <v>10</v>
      </c>
      <c r="F665">
        <v>375000</v>
      </c>
      <c r="G665">
        <v>3000</v>
      </c>
      <c r="H665">
        <v>8875</v>
      </c>
      <c r="I665">
        <v>4</v>
      </c>
      <c r="J665">
        <v>358755</v>
      </c>
      <c r="K665">
        <v>307285</v>
      </c>
      <c r="L665">
        <v>13623</v>
      </c>
      <c r="M665">
        <v>134625</v>
      </c>
      <c r="N665">
        <v>24325</v>
      </c>
    </row>
    <row r="666" spans="1:14" x14ac:dyDescent="0.2">
      <c r="A666" t="s">
        <v>137</v>
      </c>
      <c r="B666">
        <v>20</v>
      </c>
      <c r="C666">
        <v>2</v>
      </c>
      <c r="D666" s="55">
        <v>388260</v>
      </c>
      <c r="E666">
        <v>10</v>
      </c>
      <c r="F666">
        <v>375000</v>
      </c>
      <c r="G666">
        <v>3000</v>
      </c>
      <c r="H666">
        <v>4708</v>
      </c>
      <c r="I666">
        <v>4</v>
      </c>
      <c r="J666">
        <v>369330</v>
      </c>
      <c r="K666">
        <v>350790</v>
      </c>
      <c r="L666">
        <v>6951</v>
      </c>
      <c r="M666">
        <v>54774</v>
      </c>
      <c r="N666">
        <v>7417</v>
      </c>
    </row>
    <row r="667" spans="1:14" x14ac:dyDescent="0.2">
      <c r="A667" t="s">
        <v>137</v>
      </c>
      <c r="B667">
        <v>20</v>
      </c>
      <c r="C667">
        <v>4</v>
      </c>
      <c r="D667" s="55">
        <v>737240</v>
      </c>
      <c r="E667">
        <v>10</v>
      </c>
      <c r="F667">
        <v>375000</v>
      </c>
      <c r="G667">
        <v>3000</v>
      </c>
      <c r="H667">
        <v>5604</v>
      </c>
      <c r="I667">
        <v>4</v>
      </c>
      <c r="J667">
        <v>365260</v>
      </c>
      <c r="K667">
        <v>333895</v>
      </c>
      <c r="L667">
        <v>21877</v>
      </c>
      <c r="M667">
        <v>102159</v>
      </c>
      <c r="N667">
        <v>7417</v>
      </c>
    </row>
    <row r="668" spans="1:14" x14ac:dyDescent="0.2">
      <c r="A668" t="s">
        <v>137</v>
      </c>
      <c r="B668">
        <v>20</v>
      </c>
      <c r="C668">
        <v>8</v>
      </c>
      <c r="D668" s="55">
        <v>1472047</v>
      </c>
      <c r="E668">
        <v>10</v>
      </c>
      <c r="F668">
        <v>375000</v>
      </c>
      <c r="G668">
        <v>3000</v>
      </c>
      <c r="H668">
        <v>7027</v>
      </c>
      <c r="I668">
        <v>4</v>
      </c>
      <c r="J668">
        <v>352305</v>
      </c>
      <c r="K668">
        <v>296820</v>
      </c>
      <c r="L668">
        <v>22759</v>
      </c>
      <c r="M668">
        <v>184387</v>
      </c>
      <c r="N668">
        <v>7417</v>
      </c>
    </row>
    <row r="669" spans="1:14" x14ac:dyDescent="0.2">
      <c r="A669" t="s">
        <v>137</v>
      </c>
      <c r="B669">
        <v>20</v>
      </c>
      <c r="C669">
        <v>16</v>
      </c>
      <c r="D669" s="55">
        <v>2933073</v>
      </c>
      <c r="E669">
        <v>10</v>
      </c>
      <c r="F669">
        <v>375000</v>
      </c>
      <c r="G669">
        <v>3000</v>
      </c>
      <c r="H669">
        <v>8989</v>
      </c>
      <c r="I669">
        <v>4</v>
      </c>
      <c r="J669">
        <v>314315</v>
      </c>
      <c r="K669">
        <v>230440</v>
      </c>
      <c r="L669">
        <v>24774</v>
      </c>
      <c r="M669">
        <v>375511</v>
      </c>
      <c r="N669">
        <v>7417</v>
      </c>
    </row>
    <row r="670" spans="1:14" x14ac:dyDescent="0.2">
      <c r="A670" t="s">
        <v>138</v>
      </c>
      <c r="B670">
        <v>20</v>
      </c>
      <c r="C670">
        <v>2</v>
      </c>
      <c r="D670" s="55">
        <v>115840</v>
      </c>
      <c r="E670">
        <v>10</v>
      </c>
      <c r="F670">
        <v>375000</v>
      </c>
      <c r="G670">
        <v>3000</v>
      </c>
      <c r="H670">
        <v>4578</v>
      </c>
      <c r="I670">
        <v>4</v>
      </c>
      <c r="J670">
        <v>373170</v>
      </c>
      <c r="K670">
        <v>367615</v>
      </c>
      <c r="L670">
        <v>22031</v>
      </c>
      <c r="M670">
        <v>14966</v>
      </c>
      <c r="N670">
        <v>27043</v>
      </c>
    </row>
    <row r="671" spans="1:14" x14ac:dyDescent="0.2">
      <c r="A671" t="s">
        <v>138</v>
      </c>
      <c r="B671">
        <v>20</v>
      </c>
      <c r="C671">
        <v>4</v>
      </c>
      <c r="D671" s="55">
        <v>230800</v>
      </c>
      <c r="E671">
        <v>10</v>
      </c>
      <c r="F671">
        <v>375000</v>
      </c>
      <c r="G671">
        <v>3000</v>
      </c>
      <c r="H671">
        <v>4951</v>
      </c>
      <c r="I671">
        <v>4</v>
      </c>
      <c r="J671">
        <v>371135</v>
      </c>
      <c r="K671">
        <v>360690</v>
      </c>
      <c r="L671">
        <v>20020</v>
      </c>
      <c r="M671">
        <v>30209</v>
      </c>
      <c r="N671">
        <v>27043</v>
      </c>
    </row>
    <row r="672" spans="1:14" x14ac:dyDescent="0.2">
      <c r="A672" t="s">
        <v>138</v>
      </c>
      <c r="B672">
        <v>20</v>
      </c>
      <c r="C672">
        <v>8</v>
      </c>
      <c r="D672" s="55">
        <v>455347</v>
      </c>
      <c r="E672">
        <v>10</v>
      </c>
      <c r="F672">
        <v>375000</v>
      </c>
      <c r="G672">
        <v>3000</v>
      </c>
      <c r="H672">
        <v>6339</v>
      </c>
      <c r="I672">
        <v>4</v>
      </c>
      <c r="J672">
        <v>367365</v>
      </c>
      <c r="K672">
        <v>347175</v>
      </c>
      <c r="L672">
        <v>19485</v>
      </c>
      <c r="M672">
        <v>59639</v>
      </c>
      <c r="N672">
        <v>27043</v>
      </c>
    </row>
    <row r="673" spans="1:14" x14ac:dyDescent="0.2">
      <c r="A673" t="s">
        <v>138</v>
      </c>
      <c r="B673">
        <v>20</v>
      </c>
      <c r="C673">
        <v>16</v>
      </c>
      <c r="D673" s="55">
        <v>902313</v>
      </c>
      <c r="E673">
        <v>10</v>
      </c>
      <c r="F673">
        <v>375000</v>
      </c>
      <c r="G673">
        <v>3000</v>
      </c>
      <c r="H673">
        <v>9030</v>
      </c>
      <c r="I673">
        <v>4</v>
      </c>
      <c r="J673">
        <v>360535</v>
      </c>
      <c r="K673">
        <v>320400</v>
      </c>
      <c r="L673">
        <v>18619</v>
      </c>
      <c r="M673">
        <v>113049</v>
      </c>
      <c r="N673">
        <v>27043</v>
      </c>
    </row>
    <row r="674" spans="1:14" x14ac:dyDescent="0.2">
      <c r="A674" t="s">
        <v>137</v>
      </c>
      <c r="B674">
        <v>20</v>
      </c>
      <c r="C674">
        <v>2</v>
      </c>
      <c r="D674" s="55">
        <v>289187</v>
      </c>
      <c r="E674">
        <v>10</v>
      </c>
      <c r="F674">
        <v>375000</v>
      </c>
      <c r="G674">
        <v>3000</v>
      </c>
      <c r="H674">
        <v>4488</v>
      </c>
      <c r="I674">
        <v>4</v>
      </c>
      <c r="J674">
        <v>371270</v>
      </c>
      <c r="K674">
        <v>359355</v>
      </c>
      <c r="L674">
        <v>10702</v>
      </c>
      <c r="M674">
        <v>40366</v>
      </c>
      <c r="N674">
        <v>10247</v>
      </c>
    </row>
    <row r="675" spans="1:14" x14ac:dyDescent="0.2">
      <c r="A675" t="s">
        <v>137</v>
      </c>
      <c r="B675">
        <v>20</v>
      </c>
      <c r="C675">
        <v>4</v>
      </c>
      <c r="D675" s="55">
        <v>506633</v>
      </c>
      <c r="E675">
        <v>10</v>
      </c>
      <c r="F675">
        <v>375000</v>
      </c>
      <c r="G675">
        <v>3000</v>
      </c>
      <c r="H675">
        <v>5317</v>
      </c>
      <c r="I675">
        <v>4</v>
      </c>
      <c r="J675">
        <v>368250</v>
      </c>
      <c r="K675">
        <v>345920</v>
      </c>
      <c r="L675">
        <v>38716</v>
      </c>
      <c r="M675">
        <v>72249</v>
      </c>
      <c r="N675">
        <v>10247</v>
      </c>
    </row>
    <row r="676" spans="1:14" x14ac:dyDescent="0.2">
      <c r="A676" t="s">
        <v>137</v>
      </c>
      <c r="B676">
        <v>20</v>
      </c>
      <c r="C676">
        <v>8</v>
      </c>
      <c r="D676" s="55">
        <v>1066720</v>
      </c>
      <c r="E676">
        <v>10</v>
      </c>
      <c r="F676">
        <v>375000</v>
      </c>
      <c r="G676">
        <v>3000</v>
      </c>
      <c r="H676">
        <v>6822</v>
      </c>
      <c r="I676">
        <v>4</v>
      </c>
      <c r="J676">
        <v>360160</v>
      </c>
      <c r="K676">
        <v>324455</v>
      </c>
      <c r="L676">
        <v>25874</v>
      </c>
      <c r="M676">
        <v>142514</v>
      </c>
      <c r="N676">
        <v>10247</v>
      </c>
    </row>
    <row r="677" spans="1:14" x14ac:dyDescent="0.2">
      <c r="A677" t="s">
        <v>137</v>
      </c>
      <c r="B677">
        <v>20</v>
      </c>
      <c r="C677">
        <v>16</v>
      </c>
      <c r="D677" s="55">
        <v>2062187</v>
      </c>
      <c r="E677">
        <v>10</v>
      </c>
      <c r="F677">
        <v>375000</v>
      </c>
      <c r="G677">
        <v>3000</v>
      </c>
      <c r="H677">
        <v>8767</v>
      </c>
      <c r="I677">
        <v>4</v>
      </c>
      <c r="J677">
        <v>339835</v>
      </c>
      <c r="K677">
        <v>272185</v>
      </c>
      <c r="L677">
        <v>39604</v>
      </c>
      <c r="M677">
        <v>293620</v>
      </c>
      <c r="N677">
        <v>10247</v>
      </c>
    </row>
    <row r="678" spans="1:14" x14ac:dyDescent="0.2">
      <c r="A678" t="s">
        <v>138</v>
      </c>
      <c r="B678">
        <v>20</v>
      </c>
      <c r="C678">
        <v>2</v>
      </c>
      <c r="D678" s="55">
        <v>124027</v>
      </c>
      <c r="E678">
        <v>10</v>
      </c>
      <c r="F678">
        <v>375000</v>
      </c>
      <c r="G678">
        <v>3000</v>
      </c>
      <c r="H678">
        <v>4467</v>
      </c>
      <c r="I678">
        <v>4</v>
      </c>
      <c r="J678">
        <v>372850</v>
      </c>
      <c r="K678">
        <v>369315</v>
      </c>
      <c r="L678">
        <v>18757</v>
      </c>
      <c r="M678">
        <v>17256</v>
      </c>
      <c r="N678">
        <v>22992</v>
      </c>
    </row>
    <row r="679" spans="1:14" x14ac:dyDescent="0.2">
      <c r="A679" t="s">
        <v>138</v>
      </c>
      <c r="B679">
        <v>20</v>
      </c>
      <c r="C679">
        <v>4</v>
      </c>
      <c r="D679" s="55">
        <v>246093</v>
      </c>
      <c r="E679">
        <v>10</v>
      </c>
      <c r="F679">
        <v>375000</v>
      </c>
      <c r="G679">
        <v>3000</v>
      </c>
      <c r="H679">
        <v>4853</v>
      </c>
      <c r="I679">
        <v>4</v>
      </c>
      <c r="J679">
        <v>370460</v>
      </c>
      <c r="K679">
        <v>363875</v>
      </c>
      <c r="L679">
        <v>16652</v>
      </c>
      <c r="M679">
        <v>33910</v>
      </c>
      <c r="N679">
        <v>22992</v>
      </c>
    </row>
    <row r="680" spans="1:14" x14ac:dyDescent="0.2">
      <c r="A680" t="s">
        <v>138</v>
      </c>
      <c r="B680">
        <v>20</v>
      </c>
      <c r="C680">
        <v>8</v>
      </c>
      <c r="D680" s="55">
        <v>490460</v>
      </c>
      <c r="E680">
        <v>10</v>
      </c>
      <c r="F680">
        <v>375000</v>
      </c>
      <c r="G680">
        <v>3000</v>
      </c>
      <c r="H680">
        <v>6055</v>
      </c>
      <c r="I680">
        <v>4</v>
      </c>
      <c r="J680">
        <v>366430</v>
      </c>
      <c r="K680">
        <v>353310</v>
      </c>
      <c r="L680">
        <v>15978</v>
      </c>
      <c r="M680">
        <v>68986</v>
      </c>
      <c r="N680">
        <v>22992</v>
      </c>
    </row>
    <row r="681" spans="1:14" x14ac:dyDescent="0.2">
      <c r="A681" t="s">
        <v>138</v>
      </c>
      <c r="B681">
        <v>20</v>
      </c>
      <c r="C681">
        <v>16</v>
      </c>
      <c r="D681" s="55">
        <v>961553</v>
      </c>
      <c r="E681">
        <v>10</v>
      </c>
      <c r="F681">
        <v>375000</v>
      </c>
      <c r="G681">
        <v>3000</v>
      </c>
      <c r="H681">
        <v>8642</v>
      </c>
      <c r="I681">
        <v>4</v>
      </c>
      <c r="J681">
        <v>358635</v>
      </c>
      <c r="K681">
        <v>333515</v>
      </c>
      <c r="L681">
        <v>15299</v>
      </c>
      <c r="M681">
        <v>135325</v>
      </c>
      <c r="N681">
        <v>22992</v>
      </c>
    </row>
    <row r="682" spans="1:14" x14ac:dyDescent="0.2">
      <c r="A682" t="s">
        <v>137</v>
      </c>
      <c r="B682">
        <v>20</v>
      </c>
      <c r="C682">
        <v>2</v>
      </c>
      <c r="D682" s="55">
        <v>361927</v>
      </c>
      <c r="E682">
        <v>10</v>
      </c>
      <c r="F682">
        <v>375000</v>
      </c>
      <c r="G682">
        <v>3000</v>
      </c>
      <c r="H682">
        <v>4688</v>
      </c>
      <c r="I682">
        <v>4</v>
      </c>
      <c r="J682">
        <v>369170</v>
      </c>
      <c r="K682">
        <v>352200</v>
      </c>
      <c r="L682">
        <v>7289</v>
      </c>
      <c r="M682">
        <v>50911</v>
      </c>
      <c r="N682">
        <v>8188</v>
      </c>
    </row>
    <row r="683" spans="1:14" x14ac:dyDescent="0.2">
      <c r="A683" t="s">
        <v>137</v>
      </c>
      <c r="B683">
        <v>20</v>
      </c>
      <c r="C683">
        <v>4</v>
      </c>
      <c r="D683" s="55">
        <v>680300</v>
      </c>
      <c r="E683">
        <v>10</v>
      </c>
      <c r="F683">
        <v>375000</v>
      </c>
      <c r="G683">
        <v>3000</v>
      </c>
      <c r="H683">
        <v>5463</v>
      </c>
      <c r="I683">
        <v>4</v>
      </c>
      <c r="J683">
        <v>365715</v>
      </c>
      <c r="K683">
        <v>336930</v>
      </c>
      <c r="L683">
        <v>25275</v>
      </c>
      <c r="M683">
        <v>96648</v>
      </c>
      <c r="N683">
        <v>8188</v>
      </c>
    </row>
    <row r="684" spans="1:14" x14ac:dyDescent="0.2">
      <c r="A684" t="s">
        <v>137</v>
      </c>
      <c r="B684">
        <v>20</v>
      </c>
      <c r="C684">
        <v>8</v>
      </c>
      <c r="D684" s="55">
        <v>1353973</v>
      </c>
      <c r="E684">
        <v>10</v>
      </c>
      <c r="F684">
        <v>375000</v>
      </c>
      <c r="G684">
        <v>3000</v>
      </c>
      <c r="H684">
        <v>6904</v>
      </c>
      <c r="I684">
        <v>4</v>
      </c>
      <c r="J684">
        <v>356615</v>
      </c>
      <c r="K684">
        <v>298785</v>
      </c>
      <c r="L684">
        <v>28970</v>
      </c>
      <c r="M684">
        <v>171766</v>
      </c>
      <c r="N684">
        <v>8188</v>
      </c>
    </row>
    <row r="685" spans="1:14" x14ac:dyDescent="0.2">
      <c r="A685" t="s">
        <v>137</v>
      </c>
      <c r="B685">
        <v>20</v>
      </c>
      <c r="C685">
        <v>16</v>
      </c>
      <c r="D685" s="55">
        <v>2711180</v>
      </c>
      <c r="E685">
        <v>10</v>
      </c>
      <c r="F685">
        <v>375000</v>
      </c>
      <c r="G685">
        <v>3000</v>
      </c>
      <c r="H685">
        <v>8827</v>
      </c>
      <c r="I685">
        <v>4</v>
      </c>
      <c r="J685">
        <v>328550</v>
      </c>
      <c r="K685">
        <v>234840</v>
      </c>
      <c r="L685">
        <v>23662</v>
      </c>
      <c r="M685">
        <v>336500</v>
      </c>
      <c r="N685">
        <v>8188</v>
      </c>
    </row>
    <row r="686" spans="1:14" x14ac:dyDescent="0.2">
      <c r="A686" t="s">
        <v>138</v>
      </c>
      <c r="B686">
        <v>20</v>
      </c>
      <c r="C686">
        <v>2</v>
      </c>
      <c r="D686" s="55">
        <v>123607</v>
      </c>
      <c r="E686">
        <v>10</v>
      </c>
      <c r="F686">
        <v>375000</v>
      </c>
      <c r="G686">
        <v>3000</v>
      </c>
      <c r="H686">
        <v>4362</v>
      </c>
      <c r="I686">
        <v>4</v>
      </c>
      <c r="J686">
        <v>373005</v>
      </c>
      <c r="K686">
        <v>367555</v>
      </c>
      <c r="L686">
        <v>19905</v>
      </c>
      <c r="M686">
        <v>16453</v>
      </c>
      <c r="N686">
        <v>24005</v>
      </c>
    </row>
    <row r="687" spans="1:14" x14ac:dyDescent="0.2">
      <c r="A687" t="s">
        <v>138</v>
      </c>
      <c r="B687">
        <v>20</v>
      </c>
      <c r="C687">
        <v>4</v>
      </c>
      <c r="D687" s="55">
        <v>246607</v>
      </c>
      <c r="E687">
        <v>10</v>
      </c>
      <c r="F687">
        <v>375000</v>
      </c>
      <c r="G687">
        <v>3000</v>
      </c>
      <c r="H687">
        <v>5163</v>
      </c>
      <c r="I687">
        <v>4</v>
      </c>
      <c r="J687">
        <v>370655</v>
      </c>
      <c r="K687">
        <v>360515</v>
      </c>
      <c r="L687">
        <v>17759</v>
      </c>
      <c r="M687">
        <v>33349</v>
      </c>
      <c r="N687">
        <v>24005</v>
      </c>
    </row>
    <row r="688" spans="1:14" x14ac:dyDescent="0.2">
      <c r="A688" t="s">
        <v>138</v>
      </c>
      <c r="B688">
        <v>20</v>
      </c>
      <c r="C688">
        <v>8</v>
      </c>
      <c r="D688" s="55">
        <v>478060</v>
      </c>
      <c r="E688">
        <v>10</v>
      </c>
      <c r="F688">
        <v>375000</v>
      </c>
      <c r="G688">
        <v>3000</v>
      </c>
      <c r="H688">
        <v>6468</v>
      </c>
      <c r="I688">
        <v>4</v>
      </c>
      <c r="J688">
        <v>366230</v>
      </c>
      <c r="K688">
        <v>346305</v>
      </c>
      <c r="L688">
        <v>16800</v>
      </c>
      <c r="M688">
        <v>64881</v>
      </c>
      <c r="N688">
        <v>24005</v>
      </c>
    </row>
    <row r="689" spans="1:14" x14ac:dyDescent="0.2">
      <c r="A689" t="s">
        <v>138</v>
      </c>
      <c r="B689">
        <v>20</v>
      </c>
      <c r="C689">
        <v>16</v>
      </c>
      <c r="D689" s="55">
        <v>957400</v>
      </c>
      <c r="E689">
        <v>10</v>
      </c>
      <c r="F689">
        <v>375000</v>
      </c>
      <c r="G689">
        <v>3000</v>
      </c>
      <c r="H689">
        <v>8755</v>
      </c>
      <c r="I689">
        <v>4</v>
      </c>
      <c r="J689">
        <v>358095</v>
      </c>
      <c r="K689">
        <v>316100</v>
      </c>
      <c r="L689">
        <v>17935</v>
      </c>
      <c r="M689">
        <v>128895</v>
      </c>
      <c r="N689">
        <v>24005</v>
      </c>
    </row>
    <row r="690" spans="1:14" x14ac:dyDescent="0.2">
      <c r="A690" t="s">
        <v>137</v>
      </c>
      <c r="B690">
        <v>20</v>
      </c>
      <c r="C690">
        <v>2</v>
      </c>
      <c r="D690" s="55">
        <v>348667</v>
      </c>
      <c r="E690">
        <v>10</v>
      </c>
      <c r="F690">
        <v>375000</v>
      </c>
      <c r="G690">
        <v>3000</v>
      </c>
      <c r="H690">
        <v>4790</v>
      </c>
      <c r="I690">
        <v>4</v>
      </c>
      <c r="J690">
        <v>369930</v>
      </c>
      <c r="K690">
        <v>352335</v>
      </c>
      <c r="L690">
        <v>7517</v>
      </c>
      <c r="M690">
        <v>50057</v>
      </c>
      <c r="N690">
        <v>8394</v>
      </c>
    </row>
    <row r="691" spans="1:14" x14ac:dyDescent="0.2">
      <c r="A691" t="s">
        <v>137</v>
      </c>
      <c r="B691">
        <v>20</v>
      </c>
      <c r="C691">
        <v>4</v>
      </c>
      <c r="D691" s="55">
        <v>694447</v>
      </c>
      <c r="E691">
        <v>10</v>
      </c>
      <c r="F691">
        <v>375000</v>
      </c>
      <c r="G691">
        <v>3000</v>
      </c>
      <c r="H691">
        <v>5621</v>
      </c>
      <c r="I691">
        <v>4</v>
      </c>
      <c r="J691">
        <v>367090</v>
      </c>
      <c r="K691">
        <v>331195</v>
      </c>
      <c r="L691">
        <v>27446</v>
      </c>
      <c r="M691">
        <v>95075</v>
      </c>
      <c r="N691">
        <v>8394</v>
      </c>
    </row>
    <row r="692" spans="1:14" x14ac:dyDescent="0.2">
      <c r="A692" t="s">
        <v>137</v>
      </c>
      <c r="B692">
        <v>20</v>
      </c>
      <c r="C692">
        <v>8</v>
      </c>
      <c r="D692" s="55">
        <v>1399213</v>
      </c>
      <c r="E692">
        <v>10</v>
      </c>
      <c r="F692">
        <v>375000</v>
      </c>
      <c r="G692">
        <v>3000</v>
      </c>
      <c r="H692">
        <v>6759</v>
      </c>
      <c r="I692">
        <v>4</v>
      </c>
      <c r="J692">
        <v>358655</v>
      </c>
      <c r="K692">
        <v>300440</v>
      </c>
      <c r="L692">
        <v>29719</v>
      </c>
      <c r="M692">
        <v>200555</v>
      </c>
      <c r="N692">
        <v>8394</v>
      </c>
    </row>
    <row r="693" spans="1:14" x14ac:dyDescent="0.2">
      <c r="A693" t="s">
        <v>137</v>
      </c>
      <c r="B693">
        <v>20</v>
      </c>
      <c r="C693">
        <v>16</v>
      </c>
      <c r="D693" s="55">
        <v>2695527</v>
      </c>
      <c r="E693">
        <v>10</v>
      </c>
      <c r="F693">
        <v>375000</v>
      </c>
      <c r="G693">
        <v>3000</v>
      </c>
      <c r="H693">
        <v>8925</v>
      </c>
      <c r="I693">
        <v>4</v>
      </c>
      <c r="J693">
        <v>339780</v>
      </c>
      <c r="K693">
        <v>234270</v>
      </c>
      <c r="L693">
        <v>28019</v>
      </c>
      <c r="M693">
        <v>343412</v>
      </c>
      <c r="N693">
        <v>8394</v>
      </c>
    </row>
    <row r="694" spans="1:14" x14ac:dyDescent="0.2">
      <c r="A694" t="s">
        <v>138</v>
      </c>
      <c r="B694">
        <v>20</v>
      </c>
      <c r="C694">
        <v>2</v>
      </c>
      <c r="D694" s="55">
        <v>133607</v>
      </c>
      <c r="E694">
        <v>10</v>
      </c>
      <c r="F694">
        <v>375000</v>
      </c>
      <c r="G694">
        <v>3000</v>
      </c>
      <c r="H694">
        <v>4749</v>
      </c>
      <c r="I694">
        <v>4</v>
      </c>
      <c r="J694">
        <v>372625</v>
      </c>
      <c r="K694">
        <v>367305</v>
      </c>
      <c r="L694">
        <v>17969</v>
      </c>
      <c r="M694">
        <v>18654</v>
      </c>
      <c r="N694">
        <v>21930</v>
      </c>
    </row>
    <row r="695" spans="1:14" x14ac:dyDescent="0.2">
      <c r="A695" t="s">
        <v>138</v>
      </c>
      <c r="B695">
        <v>20</v>
      </c>
      <c r="C695">
        <v>4</v>
      </c>
      <c r="D695" s="55">
        <v>265873</v>
      </c>
      <c r="E695">
        <v>10</v>
      </c>
      <c r="F695">
        <v>375000</v>
      </c>
      <c r="G695">
        <v>3000</v>
      </c>
      <c r="H695">
        <v>5317</v>
      </c>
      <c r="I695">
        <v>4</v>
      </c>
      <c r="J695">
        <v>370290</v>
      </c>
      <c r="K695">
        <v>359990</v>
      </c>
      <c r="L695">
        <v>16314</v>
      </c>
      <c r="M695">
        <v>37493</v>
      </c>
      <c r="N695">
        <v>21930</v>
      </c>
    </row>
    <row r="696" spans="1:14" x14ac:dyDescent="0.2">
      <c r="A696" t="s">
        <v>138</v>
      </c>
      <c r="B696">
        <v>20</v>
      </c>
      <c r="C696">
        <v>8</v>
      </c>
      <c r="D696" s="55">
        <v>526000</v>
      </c>
      <c r="E696">
        <v>10</v>
      </c>
      <c r="F696">
        <v>375000</v>
      </c>
      <c r="G696">
        <v>3000</v>
      </c>
      <c r="H696">
        <v>6565</v>
      </c>
      <c r="I696">
        <v>4</v>
      </c>
      <c r="J696">
        <v>365730</v>
      </c>
      <c r="K696">
        <v>344085</v>
      </c>
      <c r="L696">
        <v>15886</v>
      </c>
      <c r="M696">
        <v>73919</v>
      </c>
      <c r="N696">
        <v>21930</v>
      </c>
    </row>
    <row r="697" spans="1:14" x14ac:dyDescent="0.2">
      <c r="A697" t="s">
        <v>138</v>
      </c>
      <c r="B697">
        <v>20</v>
      </c>
      <c r="C697">
        <v>16</v>
      </c>
      <c r="D697" s="55">
        <v>1042800</v>
      </c>
      <c r="E697">
        <v>10</v>
      </c>
      <c r="F697">
        <v>375000</v>
      </c>
      <c r="G697">
        <v>3000</v>
      </c>
      <c r="H697">
        <v>9335</v>
      </c>
      <c r="I697">
        <v>4</v>
      </c>
      <c r="J697">
        <v>356355</v>
      </c>
      <c r="K697">
        <v>312530</v>
      </c>
      <c r="L697">
        <v>16464</v>
      </c>
      <c r="M697">
        <v>141221</v>
      </c>
      <c r="N697">
        <v>21930</v>
      </c>
    </row>
    <row r="698" spans="1:14" x14ac:dyDescent="0.2">
      <c r="A698" t="s">
        <v>137</v>
      </c>
      <c r="B698">
        <v>20</v>
      </c>
      <c r="C698">
        <v>2</v>
      </c>
      <c r="D698" s="55">
        <v>331513</v>
      </c>
      <c r="E698">
        <v>10</v>
      </c>
      <c r="F698">
        <v>375000</v>
      </c>
      <c r="G698">
        <v>3000</v>
      </c>
      <c r="H698">
        <v>4918</v>
      </c>
      <c r="I698">
        <v>4</v>
      </c>
      <c r="J698">
        <v>370255</v>
      </c>
      <c r="K698">
        <v>349325</v>
      </c>
      <c r="L698">
        <v>8383</v>
      </c>
      <c r="M698">
        <v>47675</v>
      </c>
      <c r="N698">
        <v>9025</v>
      </c>
    </row>
    <row r="699" spans="1:14" x14ac:dyDescent="0.2">
      <c r="A699" t="s">
        <v>137</v>
      </c>
      <c r="B699">
        <v>20</v>
      </c>
      <c r="C699">
        <v>4</v>
      </c>
      <c r="D699" s="55">
        <v>654653</v>
      </c>
      <c r="E699">
        <v>10</v>
      </c>
      <c r="F699">
        <v>375000</v>
      </c>
      <c r="G699">
        <v>3000</v>
      </c>
      <c r="H699">
        <v>5694</v>
      </c>
      <c r="I699">
        <v>4</v>
      </c>
      <c r="J699">
        <v>368310</v>
      </c>
      <c r="K699">
        <v>334330</v>
      </c>
      <c r="L699">
        <v>24000</v>
      </c>
      <c r="M699">
        <v>92728</v>
      </c>
      <c r="N699">
        <v>9025</v>
      </c>
    </row>
    <row r="700" spans="1:14" x14ac:dyDescent="0.2">
      <c r="A700" t="s">
        <v>137</v>
      </c>
      <c r="B700">
        <v>20</v>
      </c>
      <c r="C700">
        <v>8</v>
      </c>
      <c r="D700" s="55">
        <v>1273147</v>
      </c>
      <c r="E700">
        <v>10</v>
      </c>
      <c r="F700">
        <v>375000</v>
      </c>
      <c r="G700">
        <v>3000</v>
      </c>
      <c r="H700">
        <v>6919</v>
      </c>
      <c r="I700">
        <v>4</v>
      </c>
      <c r="J700">
        <v>361910</v>
      </c>
      <c r="K700">
        <v>292040</v>
      </c>
      <c r="L700">
        <v>22394</v>
      </c>
      <c r="M700">
        <v>166584</v>
      </c>
      <c r="N700">
        <v>9025</v>
      </c>
    </row>
    <row r="701" spans="1:14" x14ac:dyDescent="0.2">
      <c r="A701" t="s">
        <v>137</v>
      </c>
      <c r="B701">
        <v>20</v>
      </c>
      <c r="C701">
        <v>16</v>
      </c>
      <c r="D701" s="55">
        <v>2578927</v>
      </c>
      <c r="E701">
        <v>10</v>
      </c>
      <c r="F701">
        <v>375000</v>
      </c>
      <c r="G701">
        <v>3000</v>
      </c>
      <c r="H701">
        <v>9253</v>
      </c>
      <c r="I701">
        <v>4</v>
      </c>
      <c r="J701">
        <v>343065</v>
      </c>
      <c r="K701">
        <v>172920</v>
      </c>
      <c r="L701">
        <v>32034</v>
      </c>
      <c r="M701">
        <v>335075</v>
      </c>
      <c r="N701">
        <v>9025</v>
      </c>
    </row>
    <row r="702" spans="1:14" x14ac:dyDescent="0.2">
      <c r="A702" t="s">
        <v>138</v>
      </c>
      <c r="B702">
        <v>20</v>
      </c>
      <c r="C702">
        <v>2</v>
      </c>
      <c r="D702" s="55">
        <v>142293</v>
      </c>
      <c r="E702">
        <v>10</v>
      </c>
      <c r="F702">
        <v>375000</v>
      </c>
      <c r="G702">
        <v>3000</v>
      </c>
      <c r="H702">
        <v>4643</v>
      </c>
      <c r="I702">
        <v>4</v>
      </c>
      <c r="J702">
        <v>372650</v>
      </c>
      <c r="K702">
        <v>367155</v>
      </c>
      <c r="L702">
        <v>17148</v>
      </c>
      <c r="M702">
        <v>19571</v>
      </c>
      <c r="N702">
        <v>21525</v>
      </c>
    </row>
    <row r="703" spans="1:14" x14ac:dyDescent="0.2">
      <c r="A703" t="s">
        <v>138</v>
      </c>
      <c r="B703">
        <v>20</v>
      </c>
      <c r="C703">
        <v>4</v>
      </c>
      <c r="D703" s="55">
        <v>279853</v>
      </c>
      <c r="E703">
        <v>10</v>
      </c>
      <c r="F703">
        <v>375000</v>
      </c>
      <c r="G703">
        <v>3000</v>
      </c>
      <c r="H703">
        <v>5317</v>
      </c>
      <c r="I703">
        <v>4</v>
      </c>
      <c r="J703">
        <v>370280</v>
      </c>
      <c r="K703">
        <v>359130</v>
      </c>
      <c r="L703">
        <v>15672</v>
      </c>
      <c r="M703">
        <v>38673</v>
      </c>
      <c r="N703">
        <v>21525</v>
      </c>
    </row>
    <row r="704" spans="1:14" x14ac:dyDescent="0.2">
      <c r="A704" t="s">
        <v>138</v>
      </c>
      <c r="B704">
        <v>20</v>
      </c>
      <c r="C704">
        <v>8</v>
      </c>
      <c r="D704" s="55">
        <v>555927</v>
      </c>
      <c r="E704">
        <v>10</v>
      </c>
      <c r="F704">
        <v>375000</v>
      </c>
      <c r="G704">
        <v>3000</v>
      </c>
      <c r="H704">
        <v>6246</v>
      </c>
      <c r="I704">
        <v>4</v>
      </c>
      <c r="J704">
        <v>365575</v>
      </c>
      <c r="K704">
        <v>343820</v>
      </c>
      <c r="L704">
        <v>13689</v>
      </c>
      <c r="M704">
        <v>78402</v>
      </c>
      <c r="N704">
        <v>21525</v>
      </c>
    </row>
    <row r="705" spans="1:14" x14ac:dyDescent="0.2">
      <c r="A705" t="s">
        <v>138</v>
      </c>
      <c r="B705">
        <v>20</v>
      </c>
      <c r="C705">
        <v>16</v>
      </c>
      <c r="D705" s="55">
        <v>1102607</v>
      </c>
      <c r="E705">
        <v>10</v>
      </c>
      <c r="F705">
        <v>375000</v>
      </c>
      <c r="G705">
        <v>3000</v>
      </c>
      <c r="H705">
        <v>9248</v>
      </c>
      <c r="I705">
        <v>4</v>
      </c>
      <c r="J705">
        <v>356150</v>
      </c>
      <c r="K705">
        <v>313195</v>
      </c>
      <c r="L705">
        <v>19096</v>
      </c>
      <c r="M705">
        <v>146516</v>
      </c>
      <c r="N705">
        <v>21525</v>
      </c>
    </row>
    <row r="706" spans="1:14" x14ac:dyDescent="0.2">
      <c r="A706" t="s">
        <v>137</v>
      </c>
      <c r="B706">
        <v>20</v>
      </c>
      <c r="C706">
        <v>2</v>
      </c>
      <c r="D706" s="55">
        <v>324387</v>
      </c>
      <c r="E706">
        <v>10</v>
      </c>
      <c r="F706">
        <v>375000</v>
      </c>
      <c r="G706">
        <v>3000</v>
      </c>
      <c r="H706">
        <v>4777</v>
      </c>
      <c r="I706">
        <v>4</v>
      </c>
      <c r="J706">
        <v>370750</v>
      </c>
      <c r="K706">
        <v>357505</v>
      </c>
      <c r="L706">
        <v>9554</v>
      </c>
      <c r="M706">
        <v>45140</v>
      </c>
      <c r="N706">
        <v>9344</v>
      </c>
    </row>
    <row r="707" spans="1:14" x14ac:dyDescent="0.2">
      <c r="A707" t="s">
        <v>137</v>
      </c>
      <c r="B707">
        <v>20</v>
      </c>
      <c r="C707">
        <v>4</v>
      </c>
      <c r="D707" s="55">
        <v>596660</v>
      </c>
      <c r="E707">
        <v>10</v>
      </c>
      <c r="F707">
        <v>375000</v>
      </c>
      <c r="G707">
        <v>3000</v>
      </c>
      <c r="H707">
        <v>5529</v>
      </c>
      <c r="I707">
        <v>4</v>
      </c>
      <c r="J707">
        <v>367480</v>
      </c>
      <c r="K707">
        <v>343350</v>
      </c>
      <c r="L707">
        <v>29145</v>
      </c>
      <c r="M707">
        <v>82819</v>
      </c>
      <c r="N707">
        <v>9344</v>
      </c>
    </row>
    <row r="708" spans="1:14" x14ac:dyDescent="0.2">
      <c r="A708" t="s">
        <v>137</v>
      </c>
      <c r="B708">
        <v>20</v>
      </c>
      <c r="C708">
        <v>8</v>
      </c>
      <c r="D708" s="55">
        <v>1155573</v>
      </c>
      <c r="E708">
        <v>10</v>
      </c>
      <c r="F708">
        <v>375000</v>
      </c>
      <c r="G708">
        <v>3000</v>
      </c>
      <c r="H708">
        <v>6941</v>
      </c>
      <c r="I708">
        <v>4</v>
      </c>
      <c r="J708">
        <v>360420</v>
      </c>
      <c r="K708">
        <v>310445</v>
      </c>
      <c r="L708">
        <v>37865</v>
      </c>
      <c r="M708">
        <v>160543</v>
      </c>
      <c r="N708">
        <v>9344</v>
      </c>
    </row>
    <row r="709" spans="1:14" x14ac:dyDescent="0.2">
      <c r="A709" t="s">
        <v>137</v>
      </c>
      <c r="B709">
        <v>20</v>
      </c>
      <c r="C709">
        <v>16</v>
      </c>
      <c r="D709" s="55">
        <v>2257060</v>
      </c>
      <c r="E709">
        <v>10</v>
      </c>
      <c r="F709">
        <v>375000</v>
      </c>
      <c r="G709">
        <v>3000</v>
      </c>
      <c r="H709">
        <v>8834</v>
      </c>
      <c r="I709">
        <v>4</v>
      </c>
      <c r="J709">
        <v>344360</v>
      </c>
      <c r="K709">
        <v>254595</v>
      </c>
      <c r="L709">
        <v>35123</v>
      </c>
      <c r="M709">
        <v>299018</v>
      </c>
      <c r="N709">
        <v>9344</v>
      </c>
    </row>
    <row r="710" spans="1:14" x14ac:dyDescent="0.2">
      <c r="A710" t="s">
        <v>138</v>
      </c>
      <c r="B710">
        <v>20</v>
      </c>
      <c r="C710">
        <v>2</v>
      </c>
      <c r="D710" s="55">
        <v>124340</v>
      </c>
      <c r="E710">
        <v>10</v>
      </c>
      <c r="F710">
        <v>375000</v>
      </c>
      <c r="G710">
        <v>3000</v>
      </c>
      <c r="H710">
        <v>4381</v>
      </c>
      <c r="I710">
        <v>4</v>
      </c>
      <c r="J710">
        <v>373080</v>
      </c>
      <c r="K710">
        <v>367825</v>
      </c>
      <c r="L710">
        <v>19577</v>
      </c>
      <c r="M710">
        <v>17463</v>
      </c>
      <c r="N710">
        <v>25138</v>
      </c>
    </row>
    <row r="711" spans="1:14" x14ac:dyDescent="0.2">
      <c r="A711" t="s">
        <v>138</v>
      </c>
      <c r="B711">
        <v>20</v>
      </c>
      <c r="C711">
        <v>4</v>
      </c>
      <c r="D711" s="55">
        <v>248053</v>
      </c>
      <c r="E711">
        <v>10</v>
      </c>
      <c r="F711">
        <v>375000</v>
      </c>
      <c r="G711">
        <v>3000</v>
      </c>
      <c r="H711">
        <v>5063</v>
      </c>
      <c r="I711">
        <v>4</v>
      </c>
      <c r="J711">
        <v>371090</v>
      </c>
      <c r="K711">
        <v>361080</v>
      </c>
      <c r="L711">
        <v>17851</v>
      </c>
      <c r="M711">
        <v>35183</v>
      </c>
      <c r="N711">
        <v>25138</v>
      </c>
    </row>
    <row r="712" spans="1:14" x14ac:dyDescent="0.2">
      <c r="A712" t="s">
        <v>138</v>
      </c>
      <c r="B712">
        <v>20</v>
      </c>
      <c r="C712">
        <v>8</v>
      </c>
      <c r="D712" s="55">
        <v>488420</v>
      </c>
      <c r="E712">
        <v>10</v>
      </c>
      <c r="F712">
        <v>375000</v>
      </c>
      <c r="G712">
        <v>3000</v>
      </c>
      <c r="H712">
        <v>6129</v>
      </c>
      <c r="I712">
        <v>4</v>
      </c>
      <c r="J712">
        <v>367610</v>
      </c>
      <c r="K712">
        <v>347350</v>
      </c>
      <c r="L712">
        <v>16513</v>
      </c>
      <c r="M712">
        <v>66879</v>
      </c>
      <c r="N712">
        <v>25138</v>
      </c>
    </row>
    <row r="713" spans="1:14" x14ac:dyDescent="0.2">
      <c r="A713" t="s">
        <v>138</v>
      </c>
      <c r="B713">
        <v>20</v>
      </c>
      <c r="C713">
        <v>16</v>
      </c>
      <c r="D713" s="55">
        <v>975960</v>
      </c>
      <c r="E713">
        <v>10</v>
      </c>
      <c r="F713">
        <v>375000</v>
      </c>
      <c r="G713">
        <v>3000</v>
      </c>
      <c r="H713">
        <v>8873</v>
      </c>
      <c r="I713">
        <v>4</v>
      </c>
      <c r="J713">
        <v>358955</v>
      </c>
      <c r="K713">
        <v>319880</v>
      </c>
      <c r="L713">
        <v>15757</v>
      </c>
      <c r="M713">
        <v>133438</v>
      </c>
      <c r="N713">
        <v>25138</v>
      </c>
    </row>
    <row r="714" spans="1:14" x14ac:dyDescent="0.2">
      <c r="A714" t="s">
        <v>137</v>
      </c>
      <c r="B714">
        <v>20</v>
      </c>
      <c r="C714">
        <v>2</v>
      </c>
      <c r="D714" s="55">
        <v>376680</v>
      </c>
      <c r="E714">
        <v>10</v>
      </c>
      <c r="F714">
        <v>375000</v>
      </c>
      <c r="G714">
        <v>3000</v>
      </c>
      <c r="H714">
        <v>4930</v>
      </c>
      <c r="I714">
        <v>4</v>
      </c>
      <c r="J714">
        <v>369370</v>
      </c>
      <c r="K714">
        <v>351980</v>
      </c>
      <c r="L714">
        <v>7178</v>
      </c>
      <c r="M714">
        <v>53395</v>
      </c>
      <c r="N714">
        <v>7680</v>
      </c>
    </row>
    <row r="715" spans="1:14" x14ac:dyDescent="0.2">
      <c r="A715" t="s">
        <v>137</v>
      </c>
      <c r="B715">
        <v>20</v>
      </c>
      <c r="C715">
        <v>4</v>
      </c>
      <c r="D715" s="55">
        <v>745940</v>
      </c>
      <c r="E715">
        <v>10</v>
      </c>
      <c r="F715">
        <v>375000</v>
      </c>
      <c r="G715">
        <v>3000</v>
      </c>
      <c r="H715">
        <v>5695</v>
      </c>
      <c r="I715">
        <v>4</v>
      </c>
      <c r="J715">
        <v>366035</v>
      </c>
      <c r="K715">
        <v>336000</v>
      </c>
      <c r="L715">
        <v>21528</v>
      </c>
      <c r="M715">
        <v>104299</v>
      </c>
      <c r="N715">
        <v>7680</v>
      </c>
    </row>
    <row r="716" spans="1:14" x14ac:dyDescent="0.2">
      <c r="A716" t="s">
        <v>137</v>
      </c>
      <c r="B716">
        <v>20</v>
      </c>
      <c r="C716">
        <v>8</v>
      </c>
      <c r="D716" s="55">
        <v>1439767</v>
      </c>
      <c r="E716">
        <v>10</v>
      </c>
      <c r="F716">
        <v>375000</v>
      </c>
      <c r="G716">
        <v>3000</v>
      </c>
      <c r="H716">
        <v>7229</v>
      </c>
      <c r="I716">
        <v>4</v>
      </c>
      <c r="J716">
        <v>353910</v>
      </c>
      <c r="K716">
        <v>296060</v>
      </c>
      <c r="L716">
        <v>24860</v>
      </c>
      <c r="M716">
        <v>177028</v>
      </c>
      <c r="N716">
        <v>7680</v>
      </c>
    </row>
    <row r="717" spans="1:14" x14ac:dyDescent="0.2">
      <c r="A717" t="s">
        <v>137</v>
      </c>
      <c r="B717">
        <v>20</v>
      </c>
      <c r="C717">
        <v>16</v>
      </c>
      <c r="D717" s="55">
        <v>2806120</v>
      </c>
      <c r="E717">
        <v>10</v>
      </c>
      <c r="F717">
        <v>375000</v>
      </c>
      <c r="G717">
        <v>3000</v>
      </c>
      <c r="H717">
        <v>9011</v>
      </c>
      <c r="I717">
        <v>4</v>
      </c>
      <c r="J717">
        <v>329755</v>
      </c>
      <c r="K717">
        <v>212865</v>
      </c>
      <c r="L717">
        <v>28267</v>
      </c>
      <c r="M717">
        <v>321581</v>
      </c>
      <c r="N717">
        <v>7680</v>
      </c>
    </row>
    <row r="718" spans="1:14" x14ac:dyDescent="0.2">
      <c r="A718" t="s">
        <v>138</v>
      </c>
      <c r="B718">
        <v>20</v>
      </c>
      <c r="C718">
        <v>2</v>
      </c>
      <c r="D718" s="55">
        <v>123247</v>
      </c>
      <c r="E718">
        <v>10</v>
      </c>
      <c r="F718">
        <v>375000</v>
      </c>
      <c r="G718">
        <v>3000</v>
      </c>
      <c r="H718">
        <v>4574</v>
      </c>
      <c r="I718">
        <v>4</v>
      </c>
      <c r="J718">
        <v>372915</v>
      </c>
      <c r="K718">
        <v>368270</v>
      </c>
      <c r="L718">
        <v>19736</v>
      </c>
      <c r="M718">
        <v>16594</v>
      </c>
      <c r="N718">
        <v>24108</v>
      </c>
    </row>
    <row r="719" spans="1:14" x14ac:dyDescent="0.2">
      <c r="A719" t="s">
        <v>138</v>
      </c>
      <c r="B719">
        <v>20</v>
      </c>
      <c r="C719">
        <v>4</v>
      </c>
      <c r="D719" s="55">
        <v>245707</v>
      </c>
      <c r="E719">
        <v>10</v>
      </c>
      <c r="F719">
        <v>375000</v>
      </c>
      <c r="G719">
        <v>3000</v>
      </c>
      <c r="H719">
        <v>4964</v>
      </c>
      <c r="I719">
        <v>4</v>
      </c>
      <c r="J719">
        <v>370720</v>
      </c>
      <c r="K719">
        <v>361530</v>
      </c>
      <c r="L719">
        <v>17689</v>
      </c>
      <c r="M719">
        <v>33462</v>
      </c>
      <c r="N719">
        <v>24108</v>
      </c>
    </row>
    <row r="720" spans="1:14" x14ac:dyDescent="0.2">
      <c r="A720" t="s">
        <v>138</v>
      </c>
      <c r="B720">
        <v>20</v>
      </c>
      <c r="C720">
        <v>8</v>
      </c>
      <c r="D720" s="55">
        <v>487120</v>
      </c>
      <c r="E720">
        <v>10</v>
      </c>
      <c r="F720">
        <v>375000</v>
      </c>
      <c r="G720">
        <v>3000</v>
      </c>
      <c r="H720">
        <v>6106</v>
      </c>
      <c r="I720">
        <v>4</v>
      </c>
      <c r="J720">
        <v>366400</v>
      </c>
      <c r="K720">
        <v>347530</v>
      </c>
      <c r="L720">
        <v>16445</v>
      </c>
      <c r="M720">
        <v>66649</v>
      </c>
      <c r="N720">
        <v>24108</v>
      </c>
    </row>
    <row r="721" spans="1:14" x14ac:dyDescent="0.2">
      <c r="A721" t="s">
        <v>138</v>
      </c>
      <c r="B721">
        <v>20</v>
      </c>
      <c r="C721">
        <v>16</v>
      </c>
      <c r="D721" s="55">
        <v>957520</v>
      </c>
      <c r="E721">
        <v>10</v>
      </c>
      <c r="F721">
        <v>375000</v>
      </c>
      <c r="G721">
        <v>3000</v>
      </c>
      <c r="H721">
        <v>8780</v>
      </c>
      <c r="I721">
        <v>4</v>
      </c>
      <c r="J721">
        <v>358310</v>
      </c>
      <c r="K721">
        <v>322050</v>
      </c>
      <c r="L721">
        <v>16802</v>
      </c>
      <c r="M721">
        <v>127311</v>
      </c>
      <c r="N721">
        <v>24108</v>
      </c>
    </row>
    <row r="722" spans="1:14" x14ac:dyDescent="0.2">
      <c r="A722" t="s">
        <v>137</v>
      </c>
      <c r="B722">
        <v>20</v>
      </c>
      <c r="C722">
        <v>2</v>
      </c>
      <c r="D722" s="55">
        <v>325060</v>
      </c>
      <c r="E722">
        <v>10</v>
      </c>
      <c r="F722">
        <v>375000</v>
      </c>
      <c r="G722">
        <v>3000</v>
      </c>
      <c r="H722">
        <v>4741</v>
      </c>
      <c r="I722">
        <v>4</v>
      </c>
      <c r="J722">
        <v>370490</v>
      </c>
      <c r="K722">
        <v>355725</v>
      </c>
      <c r="L722">
        <v>8445</v>
      </c>
      <c r="M722">
        <v>46684</v>
      </c>
      <c r="N722">
        <v>8576</v>
      </c>
    </row>
    <row r="723" spans="1:14" x14ac:dyDescent="0.2">
      <c r="A723" t="s">
        <v>137</v>
      </c>
      <c r="B723">
        <v>20</v>
      </c>
      <c r="C723">
        <v>4</v>
      </c>
      <c r="D723" s="55">
        <v>602313</v>
      </c>
      <c r="E723">
        <v>10</v>
      </c>
      <c r="F723">
        <v>375000</v>
      </c>
      <c r="G723">
        <v>3000</v>
      </c>
      <c r="H723">
        <v>5440</v>
      </c>
      <c r="I723">
        <v>4</v>
      </c>
      <c r="J723">
        <v>367400</v>
      </c>
      <c r="K723">
        <v>341700</v>
      </c>
      <c r="L723">
        <v>27696</v>
      </c>
      <c r="M723">
        <v>83932</v>
      </c>
      <c r="N723">
        <v>8576</v>
      </c>
    </row>
    <row r="724" spans="1:14" x14ac:dyDescent="0.2">
      <c r="A724" t="s">
        <v>137</v>
      </c>
      <c r="B724">
        <v>20</v>
      </c>
      <c r="C724">
        <v>8</v>
      </c>
      <c r="D724" s="55">
        <v>1174413</v>
      </c>
      <c r="E724">
        <v>10</v>
      </c>
      <c r="F724">
        <v>375000</v>
      </c>
      <c r="G724">
        <v>3000</v>
      </c>
      <c r="H724">
        <v>6702</v>
      </c>
      <c r="I724">
        <v>4</v>
      </c>
      <c r="J724">
        <v>359440</v>
      </c>
      <c r="K724">
        <v>310635</v>
      </c>
      <c r="L724">
        <v>24471</v>
      </c>
      <c r="M724">
        <v>156305</v>
      </c>
      <c r="N724">
        <v>8576</v>
      </c>
    </row>
    <row r="725" spans="1:14" x14ac:dyDescent="0.2">
      <c r="A725" t="s">
        <v>137</v>
      </c>
      <c r="B725">
        <v>20</v>
      </c>
      <c r="C725">
        <v>16</v>
      </c>
      <c r="D725" s="55">
        <v>2326947</v>
      </c>
      <c r="E725">
        <v>10</v>
      </c>
      <c r="F725">
        <v>375000</v>
      </c>
      <c r="G725">
        <v>3000</v>
      </c>
      <c r="H725">
        <v>8956</v>
      </c>
      <c r="I725">
        <v>4</v>
      </c>
      <c r="J725">
        <v>333190</v>
      </c>
      <c r="K725">
        <v>246825</v>
      </c>
      <c r="L725">
        <v>35444</v>
      </c>
      <c r="M725">
        <v>279271</v>
      </c>
      <c r="N725">
        <v>8576</v>
      </c>
    </row>
    <row r="726" spans="1:14" x14ac:dyDescent="0.2">
      <c r="A726" t="s">
        <v>138</v>
      </c>
      <c r="B726">
        <v>20</v>
      </c>
      <c r="C726">
        <v>2</v>
      </c>
      <c r="D726" s="55">
        <v>146313</v>
      </c>
      <c r="E726">
        <v>10</v>
      </c>
      <c r="F726">
        <v>375000</v>
      </c>
      <c r="G726">
        <v>3000</v>
      </c>
      <c r="H726">
        <v>4975</v>
      </c>
      <c r="I726">
        <v>4</v>
      </c>
      <c r="J726">
        <v>372420</v>
      </c>
      <c r="K726">
        <v>366510</v>
      </c>
      <c r="L726">
        <v>16937</v>
      </c>
      <c r="M726">
        <v>19300</v>
      </c>
      <c r="N726">
        <v>20717</v>
      </c>
    </row>
    <row r="727" spans="1:14" x14ac:dyDescent="0.2">
      <c r="A727" t="s">
        <v>138</v>
      </c>
      <c r="B727">
        <v>20</v>
      </c>
      <c r="C727">
        <v>4</v>
      </c>
      <c r="D727" s="55">
        <v>288027</v>
      </c>
      <c r="E727">
        <v>10</v>
      </c>
      <c r="F727">
        <v>375000</v>
      </c>
      <c r="G727">
        <v>3000</v>
      </c>
      <c r="H727">
        <v>5191</v>
      </c>
      <c r="I727">
        <v>4</v>
      </c>
      <c r="J727">
        <v>369935</v>
      </c>
      <c r="K727">
        <v>358145</v>
      </c>
      <c r="L727">
        <v>15730</v>
      </c>
      <c r="M727">
        <v>40651</v>
      </c>
      <c r="N727">
        <v>20717</v>
      </c>
    </row>
    <row r="728" spans="1:14" x14ac:dyDescent="0.2">
      <c r="A728" t="s">
        <v>138</v>
      </c>
      <c r="B728">
        <v>20</v>
      </c>
      <c r="C728">
        <v>8</v>
      </c>
      <c r="D728" s="55">
        <v>573280</v>
      </c>
      <c r="E728">
        <v>10</v>
      </c>
      <c r="F728">
        <v>375000</v>
      </c>
      <c r="G728">
        <v>3000</v>
      </c>
      <c r="H728">
        <v>6385</v>
      </c>
      <c r="I728">
        <v>4</v>
      </c>
      <c r="J728">
        <v>365170</v>
      </c>
      <c r="K728">
        <v>341350</v>
      </c>
      <c r="L728">
        <v>13914</v>
      </c>
      <c r="M728">
        <v>79578</v>
      </c>
      <c r="N728">
        <v>20717</v>
      </c>
    </row>
    <row r="729" spans="1:14" x14ac:dyDescent="0.2">
      <c r="A729" t="s">
        <v>138</v>
      </c>
      <c r="B729">
        <v>20</v>
      </c>
      <c r="C729">
        <v>16</v>
      </c>
      <c r="D729" s="55">
        <v>1141767</v>
      </c>
      <c r="E729">
        <v>10</v>
      </c>
      <c r="F729">
        <v>375000</v>
      </c>
      <c r="G729">
        <v>3000</v>
      </c>
      <c r="H729">
        <v>9178</v>
      </c>
      <c r="I729">
        <v>4</v>
      </c>
      <c r="J729">
        <v>354585</v>
      </c>
      <c r="K729">
        <v>307450</v>
      </c>
      <c r="L729">
        <v>13705</v>
      </c>
      <c r="M729">
        <v>151563</v>
      </c>
      <c r="N729">
        <v>20717</v>
      </c>
    </row>
    <row r="730" spans="1:14" x14ac:dyDescent="0.2">
      <c r="A730" t="s">
        <v>137</v>
      </c>
      <c r="B730">
        <v>20</v>
      </c>
      <c r="C730">
        <v>2</v>
      </c>
      <c r="D730" s="55">
        <v>376173</v>
      </c>
      <c r="E730">
        <v>10</v>
      </c>
      <c r="F730">
        <v>375000</v>
      </c>
      <c r="G730">
        <v>3000</v>
      </c>
      <c r="H730">
        <v>4812</v>
      </c>
      <c r="I730">
        <v>4</v>
      </c>
      <c r="J730">
        <v>368605</v>
      </c>
      <c r="K730">
        <v>348395</v>
      </c>
      <c r="L730">
        <v>6602</v>
      </c>
      <c r="M730">
        <v>53044</v>
      </c>
      <c r="N730">
        <v>7832</v>
      </c>
    </row>
    <row r="731" spans="1:14" x14ac:dyDescent="0.2">
      <c r="A731" t="s">
        <v>137</v>
      </c>
      <c r="B731">
        <v>20</v>
      </c>
      <c r="C731">
        <v>4</v>
      </c>
      <c r="D731" s="55">
        <v>783213</v>
      </c>
      <c r="E731">
        <v>10</v>
      </c>
      <c r="F731">
        <v>375000</v>
      </c>
      <c r="G731">
        <v>3000</v>
      </c>
      <c r="H731">
        <v>5995</v>
      </c>
      <c r="I731">
        <v>4</v>
      </c>
      <c r="J731">
        <v>364425</v>
      </c>
      <c r="K731">
        <v>330830</v>
      </c>
      <c r="L731">
        <v>11915</v>
      </c>
      <c r="M731">
        <v>108526</v>
      </c>
      <c r="N731">
        <v>7832</v>
      </c>
    </row>
    <row r="732" spans="1:14" x14ac:dyDescent="0.2">
      <c r="A732" t="s">
        <v>137</v>
      </c>
      <c r="B732">
        <v>20</v>
      </c>
      <c r="C732">
        <v>8</v>
      </c>
      <c r="D732" s="55">
        <v>1537853</v>
      </c>
      <c r="E732">
        <v>10</v>
      </c>
      <c r="F732">
        <v>375000</v>
      </c>
      <c r="G732">
        <v>3000</v>
      </c>
      <c r="H732">
        <v>6792</v>
      </c>
      <c r="I732">
        <v>4</v>
      </c>
      <c r="J732">
        <v>353190</v>
      </c>
      <c r="K732">
        <v>282350</v>
      </c>
      <c r="L732">
        <v>32543</v>
      </c>
      <c r="M732">
        <v>196424</v>
      </c>
      <c r="N732">
        <v>7832</v>
      </c>
    </row>
    <row r="733" spans="1:14" x14ac:dyDescent="0.2">
      <c r="A733" t="s">
        <v>137</v>
      </c>
      <c r="B733">
        <v>20</v>
      </c>
      <c r="C733">
        <v>16</v>
      </c>
      <c r="D733" s="55">
        <v>3000787</v>
      </c>
      <c r="E733">
        <v>10</v>
      </c>
      <c r="F733">
        <v>375000</v>
      </c>
      <c r="G733">
        <v>3000</v>
      </c>
      <c r="H733">
        <v>8913</v>
      </c>
      <c r="I733">
        <v>4</v>
      </c>
      <c r="J733">
        <v>337410</v>
      </c>
      <c r="K733">
        <v>213820</v>
      </c>
      <c r="L733">
        <v>29210</v>
      </c>
      <c r="M733">
        <v>366963</v>
      </c>
      <c r="N733">
        <v>7832</v>
      </c>
    </row>
    <row r="734" spans="1:14" x14ac:dyDescent="0.2">
      <c r="A734" t="s">
        <v>138</v>
      </c>
      <c r="B734">
        <v>20</v>
      </c>
      <c r="C734">
        <v>2</v>
      </c>
      <c r="D734" s="55">
        <v>104653</v>
      </c>
      <c r="E734">
        <v>10</v>
      </c>
      <c r="F734">
        <v>375000</v>
      </c>
      <c r="G734">
        <v>3000</v>
      </c>
      <c r="H734">
        <v>4618</v>
      </c>
      <c r="I734">
        <v>4</v>
      </c>
      <c r="J734">
        <v>373230</v>
      </c>
      <c r="K734">
        <v>368830</v>
      </c>
      <c r="L734">
        <v>24703</v>
      </c>
      <c r="M734">
        <v>14609</v>
      </c>
      <c r="N734">
        <v>29034</v>
      </c>
    </row>
    <row r="735" spans="1:14" x14ac:dyDescent="0.2">
      <c r="A735" t="s">
        <v>138</v>
      </c>
      <c r="B735">
        <v>20</v>
      </c>
      <c r="C735">
        <v>4</v>
      </c>
      <c r="D735" s="55">
        <v>205207</v>
      </c>
      <c r="E735">
        <v>10</v>
      </c>
      <c r="F735">
        <v>375000</v>
      </c>
      <c r="G735">
        <v>3000</v>
      </c>
      <c r="H735">
        <v>4996</v>
      </c>
      <c r="I735">
        <v>4</v>
      </c>
      <c r="J735">
        <v>371635</v>
      </c>
      <c r="K735">
        <v>362620</v>
      </c>
      <c r="L735">
        <v>21661</v>
      </c>
      <c r="M735">
        <v>29028</v>
      </c>
      <c r="N735">
        <v>29034</v>
      </c>
    </row>
    <row r="736" spans="1:14" x14ac:dyDescent="0.2">
      <c r="A736" t="s">
        <v>138</v>
      </c>
      <c r="B736">
        <v>20</v>
      </c>
      <c r="C736">
        <v>8</v>
      </c>
      <c r="D736" s="55">
        <v>410040</v>
      </c>
      <c r="E736">
        <v>10</v>
      </c>
      <c r="F736">
        <v>375000</v>
      </c>
      <c r="G736">
        <v>3000</v>
      </c>
      <c r="H736">
        <v>6377</v>
      </c>
      <c r="I736">
        <v>4</v>
      </c>
      <c r="J736">
        <v>368080</v>
      </c>
      <c r="K736">
        <v>350955</v>
      </c>
      <c r="L736">
        <v>19010</v>
      </c>
      <c r="M736">
        <v>56728</v>
      </c>
      <c r="N736">
        <v>29034</v>
      </c>
    </row>
    <row r="737" spans="1:14" x14ac:dyDescent="0.2">
      <c r="A737" t="s">
        <v>138</v>
      </c>
      <c r="B737">
        <v>20</v>
      </c>
      <c r="C737">
        <v>16</v>
      </c>
      <c r="D737" s="55">
        <v>809067</v>
      </c>
      <c r="E737">
        <v>10</v>
      </c>
      <c r="F737">
        <v>375000</v>
      </c>
      <c r="G737">
        <v>3000</v>
      </c>
      <c r="H737">
        <v>8667</v>
      </c>
      <c r="I737">
        <v>4</v>
      </c>
      <c r="J737">
        <v>361930</v>
      </c>
      <c r="K737">
        <v>326120</v>
      </c>
      <c r="L737">
        <v>23023</v>
      </c>
      <c r="M737">
        <v>111158</v>
      </c>
      <c r="N737">
        <v>29034</v>
      </c>
    </row>
    <row r="738" spans="1:14" x14ac:dyDescent="0.2">
      <c r="A738" t="s">
        <v>137</v>
      </c>
      <c r="B738">
        <v>20</v>
      </c>
      <c r="C738">
        <v>2</v>
      </c>
      <c r="D738" s="55">
        <v>377760</v>
      </c>
      <c r="E738">
        <v>10</v>
      </c>
      <c r="F738">
        <v>375000</v>
      </c>
      <c r="G738">
        <v>3000</v>
      </c>
      <c r="H738">
        <v>4848</v>
      </c>
      <c r="I738">
        <v>4</v>
      </c>
      <c r="J738">
        <v>370505</v>
      </c>
      <c r="K738">
        <v>355285</v>
      </c>
      <c r="L738">
        <v>8777</v>
      </c>
      <c r="M738">
        <v>53846</v>
      </c>
      <c r="N738">
        <v>7605</v>
      </c>
    </row>
    <row r="739" spans="1:14" x14ac:dyDescent="0.2">
      <c r="A739" t="s">
        <v>137</v>
      </c>
      <c r="B739">
        <v>20</v>
      </c>
      <c r="C739">
        <v>4</v>
      </c>
      <c r="D739" s="55">
        <v>723093</v>
      </c>
      <c r="E739">
        <v>10</v>
      </c>
      <c r="F739">
        <v>375000</v>
      </c>
      <c r="G739">
        <v>3000</v>
      </c>
      <c r="H739">
        <v>5590</v>
      </c>
      <c r="I739">
        <v>4</v>
      </c>
      <c r="J739">
        <v>365855</v>
      </c>
      <c r="K739">
        <v>335260</v>
      </c>
      <c r="L739">
        <v>14676</v>
      </c>
      <c r="M739">
        <v>101502</v>
      </c>
      <c r="N739">
        <v>7605</v>
      </c>
    </row>
    <row r="740" spans="1:14" x14ac:dyDescent="0.2">
      <c r="A740" t="s">
        <v>137</v>
      </c>
      <c r="B740">
        <v>20</v>
      </c>
      <c r="C740">
        <v>8</v>
      </c>
      <c r="D740" s="55">
        <v>1403847</v>
      </c>
      <c r="E740">
        <v>10</v>
      </c>
      <c r="F740">
        <v>375000</v>
      </c>
      <c r="G740">
        <v>3000</v>
      </c>
      <c r="H740">
        <v>6816</v>
      </c>
      <c r="I740">
        <v>4</v>
      </c>
      <c r="J740">
        <v>358795</v>
      </c>
      <c r="K740">
        <v>305025</v>
      </c>
      <c r="L740">
        <v>22962</v>
      </c>
      <c r="M740">
        <v>193215</v>
      </c>
      <c r="N740">
        <v>7605</v>
      </c>
    </row>
    <row r="741" spans="1:14" x14ac:dyDescent="0.2">
      <c r="A741" t="s">
        <v>137</v>
      </c>
      <c r="B741">
        <v>20</v>
      </c>
      <c r="C741">
        <v>16</v>
      </c>
      <c r="D741" s="55">
        <v>2651453</v>
      </c>
      <c r="E741">
        <v>10</v>
      </c>
      <c r="F741">
        <v>375000</v>
      </c>
      <c r="G741">
        <v>3000</v>
      </c>
      <c r="H741">
        <v>9005</v>
      </c>
      <c r="I741">
        <v>4</v>
      </c>
      <c r="J741">
        <v>339240</v>
      </c>
      <c r="K741">
        <v>231755</v>
      </c>
      <c r="L741">
        <v>32763</v>
      </c>
      <c r="M741">
        <v>366224</v>
      </c>
      <c r="N741">
        <v>7605</v>
      </c>
    </row>
    <row r="742" spans="1:14" x14ac:dyDescent="0.2">
      <c r="A742" t="s">
        <v>138</v>
      </c>
      <c r="B742">
        <v>20</v>
      </c>
      <c r="C742">
        <v>2</v>
      </c>
      <c r="D742" s="55">
        <v>162387</v>
      </c>
      <c r="E742">
        <v>10</v>
      </c>
      <c r="F742">
        <v>375000</v>
      </c>
      <c r="G742">
        <v>3000</v>
      </c>
      <c r="H742">
        <v>4680</v>
      </c>
      <c r="I742">
        <v>4</v>
      </c>
      <c r="J742">
        <v>372660</v>
      </c>
      <c r="K742">
        <v>363060</v>
      </c>
      <c r="L742">
        <v>17415</v>
      </c>
      <c r="M742">
        <v>21938</v>
      </c>
      <c r="N742">
        <v>21258</v>
      </c>
    </row>
    <row r="743" spans="1:14" x14ac:dyDescent="0.2">
      <c r="A743" t="s">
        <v>138</v>
      </c>
      <c r="B743">
        <v>20</v>
      </c>
      <c r="C743">
        <v>4</v>
      </c>
      <c r="D743" s="55">
        <v>321880</v>
      </c>
      <c r="E743">
        <v>10</v>
      </c>
      <c r="F743">
        <v>375000</v>
      </c>
      <c r="G743">
        <v>3000</v>
      </c>
      <c r="H743">
        <v>5830</v>
      </c>
      <c r="I743">
        <v>4</v>
      </c>
      <c r="J743">
        <v>370385</v>
      </c>
      <c r="K743">
        <v>351120</v>
      </c>
      <c r="L743">
        <v>15853</v>
      </c>
      <c r="M743">
        <v>43851</v>
      </c>
      <c r="N743">
        <v>21258</v>
      </c>
    </row>
    <row r="744" spans="1:14" x14ac:dyDescent="0.2">
      <c r="A744" t="s">
        <v>138</v>
      </c>
      <c r="B744">
        <v>20</v>
      </c>
      <c r="C744">
        <v>8</v>
      </c>
      <c r="D744" s="55">
        <v>637333</v>
      </c>
      <c r="E744">
        <v>10</v>
      </c>
      <c r="F744">
        <v>375000</v>
      </c>
      <c r="G744">
        <v>3000</v>
      </c>
      <c r="H744">
        <v>6633</v>
      </c>
      <c r="I744">
        <v>4</v>
      </c>
      <c r="J744">
        <v>365630</v>
      </c>
      <c r="K744">
        <v>327925</v>
      </c>
      <c r="L744">
        <v>17482</v>
      </c>
      <c r="M744">
        <v>85042</v>
      </c>
      <c r="N744">
        <v>21258</v>
      </c>
    </row>
    <row r="745" spans="1:14" x14ac:dyDescent="0.2">
      <c r="A745" t="s">
        <v>138</v>
      </c>
      <c r="B745">
        <v>20</v>
      </c>
      <c r="C745">
        <v>16</v>
      </c>
      <c r="D745" s="55">
        <v>1269600</v>
      </c>
      <c r="E745">
        <v>10</v>
      </c>
      <c r="F745">
        <v>375000</v>
      </c>
      <c r="G745">
        <v>3000</v>
      </c>
      <c r="H745">
        <v>9482</v>
      </c>
      <c r="I745">
        <v>4</v>
      </c>
      <c r="J745">
        <v>355715</v>
      </c>
      <c r="K745">
        <v>281660</v>
      </c>
      <c r="L745">
        <v>17485</v>
      </c>
      <c r="M745">
        <v>165469</v>
      </c>
      <c r="N745">
        <v>21258</v>
      </c>
    </row>
    <row r="746" spans="1:14" x14ac:dyDescent="0.2">
      <c r="A746" t="s">
        <v>137</v>
      </c>
      <c r="B746">
        <v>20</v>
      </c>
      <c r="C746">
        <v>2</v>
      </c>
      <c r="D746" s="55">
        <v>310247</v>
      </c>
      <c r="E746">
        <v>10</v>
      </c>
      <c r="F746">
        <v>375000</v>
      </c>
      <c r="G746">
        <v>3000</v>
      </c>
      <c r="H746">
        <v>4757</v>
      </c>
      <c r="I746">
        <v>4</v>
      </c>
      <c r="J746">
        <v>370510</v>
      </c>
      <c r="K746">
        <v>355815</v>
      </c>
      <c r="L746">
        <v>8715</v>
      </c>
      <c r="M746">
        <v>43315</v>
      </c>
      <c r="N746">
        <v>9454</v>
      </c>
    </row>
    <row r="747" spans="1:14" x14ac:dyDescent="0.2">
      <c r="A747" t="s">
        <v>137</v>
      </c>
      <c r="B747">
        <v>20</v>
      </c>
      <c r="C747">
        <v>4</v>
      </c>
      <c r="D747" s="55">
        <v>602947</v>
      </c>
      <c r="E747">
        <v>10</v>
      </c>
      <c r="F747">
        <v>375000</v>
      </c>
      <c r="G747">
        <v>3000</v>
      </c>
      <c r="H747">
        <v>5462</v>
      </c>
      <c r="I747">
        <v>4</v>
      </c>
      <c r="J747">
        <v>367925</v>
      </c>
      <c r="K747">
        <v>344645</v>
      </c>
      <c r="L747">
        <v>28755</v>
      </c>
      <c r="M747">
        <v>86603</v>
      </c>
      <c r="N747">
        <v>9454</v>
      </c>
    </row>
    <row r="748" spans="1:14" x14ac:dyDescent="0.2">
      <c r="A748" t="s">
        <v>137</v>
      </c>
      <c r="B748">
        <v>20</v>
      </c>
      <c r="C748">
        <v>8</v>
      </c>
      <c r="D748" s="55">
        <v>1156953</v>
      </c>
      <c r="E748">
        <v>10</v>
      </c>
      <c r="F748">
        <v>375000</v>
      </c>
      <c r="G748">
        <v>3000</v>
      </c>
      <c r="H748">
        <v>6704</v>
      </c>
      <c r="I748">
        <v>4</v>
      </c>
      <c r="J748">
        <v>360085</v>
      </c>
      <c r="K748">
        <v>308455</v>
      </c>
      <c r="L748">
        <v>31814</v>
      </c>
      <c r="M748">
        <v>148512</v>
      </c>
      <c r="N748">
        <v>9454</v>
      </c>
    </row>
    <row r="749" spans="1:14" x14ac:dyDescent="0.2">
      <c r="A749" t="s">
        <v>137</v>
      </c>
      <c r="B749">
        <v>20</v>
      </c>
      <c r="C749">
        <v>16</v>
      </c>
      <c r="D749" s="55">
        <v>2334753</v>
      </c>
      <c r="E749">
        <v>10</v>
      </c>
      <c r="F749">
        <v>375000</v>
      </c>
      <c r="G749">
        <v>3000</v>
      </c>
      <c r="H749">
        <v>8996</v>
      </c>
      <c r="I749">
        <v>4</v>
      </c>
      <c r="J749">
        <v>348060</v>
      </c>
      <c r="K749">
        <v>254355</v>
      </c>
      <c r="L749">
        <v>34338</v>
      </c>
      <c r="M749">
        <v>311533</v>
      </c>
      <c r="N749">
        <v>9454</v>
      </c>
    </row>
    <row r="750" spans="1:14" x14ac:dyDescent="0.2">
      <c r="A750" t="s">
        <v>138</v>
      </c>
      <c r="B750">
        <v>20</v>
      </c>
      <c r="C750">
        <v>2</v>
      </c>
      <c r="D750" s="55">
        <v>101093</v>
      </c>
      <c r="E750">
        <v>10</v>
      </c>
      <c r="F750">
        <v>375000</v>
      </c>
      <c r="G750">
        <v>3000</v>
      </c>
      <c r="H750">
        <v>4551</v>
      </c>
      <c r="I750">
        <v>4</v>
      </c>
      <c r="J750">
        <v>373205</v>
      </c>
      <c r="K750">
        <v>370535</v>
      </c>
      <c r="L750">
        <v>22183</v>
      </c>
      <c r="M750">
        <v>13746</v>
      </c>
      <c r="N750">
        <v>28121</v>
      </c>
    </row>
    <row r="751" spans="1:14" x14ac:dyDescent="0.2">
      <c r="A751" t="s">
        <v>138</v>
      </c>
      <c r="B751">
        <v>20</v>
      </c>
      <c r="C751">
        <v>4</v>
      </c>
      <c r="D751" s="55">
        <v>198940</v>
      </c>
      <c r="E751">
        <v>10</v>
      </c>
      <c r="F751">
        <v>375000</v>
      </c>
      <c r="G751">
        <v>3000</v>
      </c>
      <c r="H751">
        <v>5262</v>
      </c>
      <c r="I751">
        <v>4</v>
      </c>
      <c r="J751">
        <v>371435</v>
      </c>
      <c r="K751">
        <v>366125</v>
      </c>
      <c r="L751">
        <v>19897</v>
      </c>
      <c r="M751">
        <v>27359</v>
      </c>
      <c r="N751">
        <v>28121</v>
      </c>
    </row>
    <row r="752" spans="1:14" x14ac:dyDescent="0.2">
      <c r="A752" t="s">
        <v>138</v>
      </c>
      <c r="B752">
        <v>20</v>
      </c>
      <c r="C752">
        <v>8</v>
      </c>
      <c r="D752" s="55">
        <v>397420</v>
      </c>
      <c r="E752">
        <v>10</v>
      </c>
      <c r="F752">
        <v>375000</v>
      </c>
      <c r="G752">
        <v>3000</v>
      </c>
      <c r="H752">
        <v>6093</v>
      </c>
      <c r="I752">
        <v>4</v>
      </c>
      <c r="J752">
        <v>367610</v>
      </c>
      <c r="K752">
        <v>357375</v>
      </c>
      <c r="L752">
        <v>19130</v>
      </c>
      <c r="M752">
        <v>53833</v>
      </c>
      <c r="N752">
        <v>28121</v>
      </c>
    </row>
    <row r="753" spans="1:14" x14ac:dyDescent="0.2">
      <c r="A753" t="s">
        <v>138</v>
      </c>
      <c r="B753">
        <v>20</v>
      </c>
      <c r="C753">
        <v>16</v>
      </c>
      <c r="D753" s="55">
        <v>782273</v>
      </c>
      <c r="E753">
        <v>10</v>
      </c>
      <c r="F753">
        <v>375000</v>
      </c>
      <c r="G753">
        <v>3000</v>
      </c>
      <c r="H753">
        <v>8592</v>
      </c>
      <c r="I753">
        <v>4</v>
      </c>
      <c r="J753">
        <v>360005</v>
      </c>
      <c r="K753">
        <v>342990</v>
      </c>
      <c r="L753">
        <v>19087</v>
      </c>
      <c r="M753">
        <v>104856</v>
      </c>
      <c r="N753">
        <v>28121</v>
      </c>
    </row>
    <row r="754" spans="1:14" x14ac:dyDescent="0.2">
      <c r="A754" t="s">
        <v>137</v>
      </c>
      <c r="B754">
        <v>20</v>
      </c>
      <c r="C754">
        <v>2</v>
      </c>
      <c r="D754" s="55">
        <v>334480</v>
      </c>
      <c r="E754">
        <v>10</v>
      </c>
      <c r="F754">
        <v>375000</v>
      </c>
      <c r="G754">
        <v>3000</v>
      </c>
      <c r="H754">
        <v>4839</v>
      </c>
      <c r="I754">
        <v>4</v>
      </c>
      <c r="J754">
        <v>369575</v>
      </c>
      <c r="K754">
        <v>352845</v>
      </c>
      <c r="L754">
        <v>7429</v>
      </c>
      <c r="M754">
        <v>47675</v>
      </c>
      <c r="N754">
        <v>8426</v>
      </c>
    </row>
    <row r="755" spans="1:14" x14ac:dyDescent="0.2">
      <c r="A755" t="s">
        <v>137</v>
      </c>
      <c r="B755">
        <v>20</v>
      </c>
      <c r="C755">
        <v>4</v>
      </c>
      <c r="D755" s="55">
        <v>695247</v>
      </c>
      <c r="E755">
        <v>10</v>
      </c>
      <c r="F755">
        <v>375000</v>
      </c>
      <c r="G755">
        <v>3000</v>
      </c>
      <c r="H755">
        <v>5648</v>
      </c>
      <c r="I755">
        <v>4</v>
      </c>
      <c r="J755">
        <v>365855</v>
      </c>
      <c r="K755">
        <v>336710</v>
      </c>
      <c r="L755">
        <v>25272</v>
      </c>
      <c r="M755">
        <v>91453</v>
      </c>
      <c r="N755">
        <v>8426</v>
      </c>
    </row>
    <row r="756" spans="1:14" x14ac:dyDescent="0.2">
      <c r="A756" t="s">
        <v>137</v>
      </c>
      <c r="B756">
        <v>20</v>
      </c>
      <c r="C756">
        <v>8</v>
      </c>
      <c r="D756" s="55">
        <v>1345913</v>
      </c>
      <c r="E756">
        <v>10</v>
      </c>
      <c r="F756">
        <v>375000</v>
      </c>
      <c r="G756">
        <v>3000</v>
      </c>
      <c r="H756">
        <v>6617</v>
      </c>
      <c r="I756">
        <v>4</v>
      </c>
      <c r="J756">
        <v>358845</v>
      </c>
      <c r="K756">
        <v>305140</v>
      </c>
      <c r="L756">
        <v>29313</v>
      </c>
      <c r="M756">
        <v>194370</v>
      </c>
      <c r="N756">
        <v>8426</v>
      </c>
    </row>
    <row r="757" spans="1:14" x14ac:dyDescent="0.2">
      <c r="A757" t="s">
        <v>137</v>
      </c>
      <c r="B757">
        <v>20</v>
      </c>
      <c r="C757">
        <v>16</v>
      </c>
      <c r="D757" s="55">
        <v>2627093</v>
      </c>
      <c r="E757">
        <v>10</v>
      </c>
      <c r="F757">
        <v>375000</v>
      </c>
      <c r="G757">
        <v>3000</v>
      </c>
      <c r="H757">
        <v>9080</v>
      </c>
      <c r="I757">
        <v>4</v>
      </c>
      <c r="J757">
        <v>344440</v>
      </c>
      <c r="K757">
        <v>242605</v>
      </c>
      <c r="L757">
        <v>30615</v>
      </c>
      <c r="M757">
        <v>371224</v>
      </c>
      <c r="N757">
        <v>8426</v>
      </c>
    </row>
    <row r="758" spans="1:14" x14ac:dyDescent="0.2">
      <c r="A758" t="s">
        <v>138</v>
      </c>
      <c r="B758">
        <v>20</v>
      </c>
      <c r="C758">
        <v>2</v>
      </c>
      <c r="D758" s="55">
        <v>131080</v>
      </c>
      <c r="E758">
        <v>10</v>
      </c>
      <c r="F758">
        <v>375000</v>
      </c>
      <c r="G758">
        <v>3000</v>
      </c>
      <c r="H758">
        <v>4633</v>
      </c>
      <c r="I758">
        <v>4</v>
      </c>
      <c r="J758">
        <v>372860</v>
      </c>
      <c r="K758">
        <v>367600</v>
      </c>
      <c r="L758">
        <v>18994</v>
      </c>
      <c r="M758">
        <v>16966</v>
      </c>
      <c r="N758">
        <v>24151</v>
      </c>
    </row>
    <row r="759" spans="1:14" x14ac:dyDescent="0.2">
      <c r="A759" t="s">
        <v>138</v>
      </c>
      <c r="B759">
        <v>20</v>
      </c>
      <c r="C759">
        <v>4</v>
      </c>
      <c r="D759" s="55">
        <v>260547</v>
      </c>
      <c r="E759">
        <v>10</v>
      </c>
      <c r="F759">
        <v>375000</v>
      </c>
      <c r="G759">
        <v>3000</v>
      </c>
      <c r="H759">
        <v>4852</v>
      </c>
      <c r="I759">
        <v>4</v>
      </c>
      <c r="J759">
        <v>370800</v>
      </c>
      <c r="K759">
        <v>360450</v>
      </c>
      <c r="L759">
        <v>17252</v>
      </c>
      <c r="M759">
        <v>35582</v>
      </c>
      <c r="N759">
        <v>24151</v>
      </c>
    </row>
    <row r="760" spans="1:14" x14ac:dyDescent="0.2">
      <c r="A760" t="s">
        <v>138</v>
      </c>
      <c r="B760">
        <v>20</v>
      </c>
      <c r="C760">
        <v>8</v>
      </c>
      <c r="D760" s="55">
        <v>516240</v>
      </c>
      <c r="E760">
        <v>10</v>
      </c>
      <c r="F760">
        <v>375000</v>
      </c>
      <c r="G760">
        <v>3000</v>
      </c>
      <c r="H760">
        <v>6451</v>
      </c>
      <c r="I760">
        <v>4</v>
      </c>
      <c r="J760">
        <v>366175</v>
      </c>
      <c r="K760">
        <v>345615</v>
      </c>
      <c r="L760">
        <v>15913</v>
      </c>
      <c r="M760">
        <v>70741</v>
      </c>
      <c r="N760">
        <v>24151</v>
      </c>
    </row>
    <row r="761" spans="1:14" x14ac:dyDescent="0.2">
      <c r="A761" t="s">
        <v>138</v>
      </c>
      <c r="B761">
        <v>20</v>
      </c>
      <c r="C761">
        <v>16</v>
      </c>
      <c r="D761" s="55">
        <v>1025627</v>
      </c>
      <c r="E761">
        <v>10</v>
      </c>
      <c r="F761">
        <v>375000</v>
      </c>
      <c r="G761">
        <v>3000</v>
      </c>
      <c r="H761">
        <v>8990</v>
      </c>
      <c r="I761">
        <v>4</v>
      </c>
      <c r="J761">
        <v>357485</v>
      </c>
      <c r="K761">
        <v>317450</v>
      </c>
      <c r="L761">
        <v>16163</v>
      </c>
      <c r="M761">
        <v>139148</v>
      </c>
      <c r="N761">
        <v>24151</v>
      </c>
    </row>
    <row r="762" spans="1:14" x14ac:dyDescent="0.2">
      <c r="A762" t="s">
        <v>137</v>
      </c>
      <c r="B762">
        <v>20</v>
      </c>
      <c r="C762">
        <v>2</v>
      </c>
      <c r="D762" s="55">
        <v>399620</v>
      </c>
      <c r="E762">
        <v>10</v>
      </c>
      <c r="F762">
        <v>375000</v>
      </c>
      <c r="G762">
        <v>3000</v>
      </c>
      <c r="H762">
        <v>4803</v>
      </c>
      <c r="I762">
        <v>4</v>
      </c>
      <c r="J762">
        <v>369255</v>
      </c>
      <c r="K762">
        <v>350890</v>
      </c>
      <c r="L762">
        <v>6938</v>
      </c>
      <c r="M762">
        <v>56778</v>
      </c>
      <c r="N762">
        <v>7057</v>
      </c>
    </row>
    <row r="763" spans="1:14" x14ac:dyDescent="0.2">
      <c r="A763" t="s">
        <v>137</v>
      </c>
      <c r="B763">
        <v>20</v>
      </c>
      <c r="C763">
        <v>4</v>
      </c>
      <c r="D763" s="55">
        <v>725907</v>
      </c>
      <c r="E763">
        <v>10</v>
      </c>
      <c r="F763">
        <v>375000</v>
      </c>
      <c r="G763">
        <v>3000</v>
      </c>
      <c r="H763">
        <v>5821</v>
      </c>
      <c r="I763">
        <v>4</v>
      </c>
      <c r="J763">
        <v>365095</v>
      </c>
      <c r="K763">
        <v>331675</v>
      </c>
      <c r="L763">
        <v>24689</v>
      </c>
      <c r="M763">
        <v>96689</v>
      </c>
      <c r="N763">
        <v>7057</v>
      </c>
    </row>
    <row r="764" spans="1:14" x14ac:dyDescent="0.2">
      <c r="A764" t="s">
        <v>137</v>
      </c>
      <c r="B764">
        <v>20</v>
      </c>
      <c r="C764">
        <v>8</v>
      </c>
      <c r="D764" s="55">
        <v>1495453</v>
      </c>
      <c r="E764">
        <v>10</v>
      </c>
      <c r="F764">
        <v>375000</v>
      </c>
      <c r="G764">
        <v>3000</v>
      </c>
      <c r="H764">
        <v>7175</v>
      </c>
      <c r="I764">
        <v>4</v>
      </c>
      <c r="J764">
        <v>358520</v>
      </c>
      <c r="K764">
        <v>298300</v>
      </c>
      <c r="L764">
        <v>24349</v>
      </c>
      <c r="M764">
        <v>212939</v>
      </c>
      <c r="N764">
        <v>7057</v>
      </c>
    </row>
    <row r="765" spans="1:14" x14ac:dyDescent="0.2">
      <c r="A765" t="s">
        <v>137</v>
      </c>
      <c r="B765">
        <v>20</v>
      </c>
      <c r="C765">
        <v>16</v>
      </c>
      <c r="D765" s="55">
        <v>2886987</v>
      </c>
      <c r="E765">
        <v>10</v>
      </c>
      <c r="F765">
        <v>375000</v>
      </c>
      <c r="G765">
        <v>3000</v>
      </c>
      <c r="H765">
        <v>9591</v>
      </c>
      <c r="I765">
        <v>4</v>
      </c>
      <c r="J765">
        <v>320785</v>
      </c>
      <c r="K765">
        <v>221510</v>
      </c>
      <c r="L765">
        <v>28545</v>
      </c>
      <c r="M765">
        <v>371049</v>
      </c>
      <c r="N765">
        <v>7057</v>
      </c>
    </row>
    <row r="766" spans="1:14" x14ac:dyDescent="0.2">
      <c r="A766" t="s">
        <v>138</v>
      </c>
      <c r="B766">
        <v>20</v>
      </c>
      <c r="C766">
        <v>2</v>
      </c>
      <c r="D766" s="55">
        <v>120420</v>
      </c>
      <c r="E766">
        <v>10</v>
      </c>
      <c r="F766">
        <v>375000</v>
      </c>
      <c r="G766">
        <v>3000</v>
      </c>
      <c r="H766">
        <v>4370</v>
      </c>
      <c r="I766">
        <v>4</v>
      </c>
      <c r="J766">
        <v>373170</v>
      </c>
      <c r="K766">
        <v>368440</v>
      </c>
      <c r="L766">
        <v>20982</v>
      </c>
      <c r="M766">
        <v>16362</v>
      </c>
      <c r="N766">
        <v>25961</v>
      </c>
    </row>
    <row r="767" spans="1:14" x14ac:dyDescent="0.2">
      <c r="A767" t="s">
        <v>138</v>
      </c>
      <c r="B767">
        <v>20</v>
      </c>
      <c r="C767">
        <v>4</v>
      </c>
      <c r="D767" s="55">
        <v>236967</v>
      </c>
      <c r="E767">
        <v>10</v>
      </c>
      <c r="F767">
        <v>375000</v>
      </c>
      <c r="G767">
        <v>3000</v>
      </c>
      <c r="H767">
        <v>5458</v>
      </c>
      <c r="I767">
        <v>4</v>
      </c>
      <c r="J767">
        <v>371045</v>
      </c>
      <c r="K767">
        <v>361735</v>
      </c>
      <c r="L767">
        <v>18956</v>
      </c>
      <c r="M767">
        <v>32894</v>
      </c>
      <c r="N767">
        <v>25961</v>
      </c>
    </row>
    <row r="768" spans="1:14" x14ac:dyDescent="0.2">
      <c r="A768" t="s">
        <v>138</v>
      </c>
      <c r="B768">
        <v>20</v>
      </c>
      <c r="C768">
        <v>8</v>
      </c>
      <c r="D768" s="55">
        <v>467447</v>
      </c>
      <c r="E768">
        <v>10</v>
      </c>
      <c r="F768">
        <v>375000</v>
      </c>
      <c r="G768">
        <v>3000</v>
      </c>
      <c r="H768">
        <v>6317</v>
      </c>
      <c r="I768">
        <v>4</v>
      </c>
      <c r="J768">
        <v>367295</v>
      </c>
      <c r="K768">
        <v>348840</v>
      </c>
      <c r="L768">
        <v>17677</v>
      </c>
      <c r="M768">
        <v>64418</v>
      </c>
      <c r="N768">
        <v>25961</v>
      </c>
    </row>
    <row r="769" spans="1:14" x14ac:dyDescent="0.2">
      <c r="A769" t="s">
        <v>138</v>
      </c>
      <c r="B769">
        <v>20</v>
      </c>
      <c r="C769">
        <v>16</v>
      </c>
      <c r="D769" s="55">
        <v>933067</v>
      </c>
      <c r="E769">
        <v>10</v>
      </c>
      <c r="F769">
        <v>375000</v>
      </c>
      <c r="G769">
        <v>3000</v>
      </c>
      <c r="H769">
        <v>8699</v>
      </c>
      <c r="I769">
        <v>4</v>
      </c>
      <c r="J769">
        <v>360860</v>
      </c>
      <c r="K769">
        <v>322660</v>
      </c>
      <c r="L769">
        <v>19336</v>
      </c>
      <c r="M769">
        <v>131497</v>
      </c>
      <c r="N769">
        <v>25961</v>
      </c>
    </row>
    <row r="770" spans="1:14" x14ac:dyDescent="0.2">
      <c r="A770" t="s">
        <v>137</v>
      </c>
      <c r="B770">
        <v>20</v>
      </c>
      <c r="C770">
        <v>2</v>
      </c>
      <c r="D770" s="55">
        <v>355833</v>
      </c>
      <c r="E770">
        <v>10</v>
      </c>
      <c r="F770">
        <v>375000</v>
      </c>
      <c r="G770">
        <v>3000</v>
      </c>
      <c r="H770">
        <v>4910</v>
      </c>
      <c r="I770">
        <v>4</v>
      </c>
      <c r="J770">
        <v>369770</v>
      </c>
      <c r="K770">
        <v>353445</v>
      </c>
      <c r="L770">
        <v>7527</v>
      </c>
      <c r="M770">
        <v>50567</v>
      </c>
      <c r="N770">
        <v>7972</v>
      </c>
    </row>
    <row r="771" spans="1:14" x14ac:dyDescent="0.2">
      <c r="A771" t="s">
        <v>137</v>
      </c>
      <c r="B771">
        <v>20</v>
      </c>
      <c r="C771">
        <v>4</v>
      </c>
      <c r="D771" s="55">
        <v>708393</v>
      </c>
      <c r="E771">
        <v>10</v>
      </c>
      <c r="F771">
        <v>375000</v>
      </c>
      <c r="G771">
        <v>3000</v>
      </c>
      <c r="H771">
        <v>5912</v>
      </c>
      <c r="I771">
        <v>4</v>
      </c>
      <c r="J771">
        <v>366035</v>
      </c>
      <c r="K771">
        <v>338000</v>
      </c>
      <c r="L771">
        <v>39656</v>
      </c>
      <c r="M771">
        <v>94793</v>
      </c>
      <c r="N771">
        <v>7972</v>
      </c>
    </row>
    <row r="772" spans="1:14" x14ac:dyDescent="0.2">
      <c r="A772" t="s">
        <v>137</v>
      </c>
      <c r="B772">
        <v>20</v>
      </c>
      <c r="C772">
        <v>8</v>
      </c>
      <c r="D772" s="55">
        <v>1400373</v>
      </c>
      <c r="E772">
        <v>10</v>
      </c>
      <c r="F772">
        <v>375000</v>
      </c>
      <c r="G772">
        <v>3000</v>
      </c>
      <c r="H772">
        <v>7190</v>
      </c>
      <c r="I772">
        <v>4</v>
      </c>
      <c r="J772">
        <v>348845</v>
      </c>
      <c r="K772">
        <v>300245</v>
      </c>
      <c r="L772">
        <v>18239</v>
      </c>
      <c r="M772">
        <v>200292</v>
      </c>
      <c r="N772">
        <v>7972</v>
      </c>
    </row>
    <row r="773" spans="1:14" x14ac:dyDescent="0.2">
      <c r="A773" t="s">
        <v>137</v>
      </c>
      <c r="B773">
        <v>20</v>
      </c>
      <c r="C773">
        <v>16</v>
      </c>
      <c r="D773" s="55">
        <v>2762007</v>
      </c>
      <c r="E773">
        <v>10</v>
      </c>
      <c r="F773">
        <v>375000</v>
      </c>
      <c r="G773">
        <v>3000</v>
      </c>
      <c r="H773">
        <v>9422</v>
      </c>
      <c r="I773">
        <v>4</v>
      </c>
      <c r="J773">
        <v>319925</v>
      </c>
      <c r="K773">
        <v>232200</v>
      </c>
      <c r="L773">
        <v>27224</v>
      </c>
      <c r="M773">
        <v>371630</v>
      </c>
      <c r="N773">
        <v>7972</v>
      </c>
    </row>
    <row r="774" spans="1:14" x14ac:dyDescent="0.2">
      <c r="A774" t="s">
        <v>138</v>
      </c>
      <c r="B774">
        <v>20</v>
      </c>
      <c r="C774">
        <v>2</v>
      </c>
      <c r="D774" s="55">
        <v>112560</v>
      </c>
      <c r="E774">
        <v>10</v>
      </c>
      <c r="F774">
        <v>375000</v>
      </c>
      <c r="G774">
        <v>3000</v>
      </c>
      <c r="H774">
        <v>4810</v>
      </c>
      <c r="I774">
        <v>4</v>
      </c>
      <c r="J774">
        <v>373120</v>
      </c>
      <c r="K774">
        <v>368355</v>
      </c>
      <c r="L774">
        <v>21004</v>
      </c>
      <c r="M774">
        <v>15763</v>
      </c>
      <c r="N774">
        <v>26472</v>
      </c>
    </row>
    <row r="775" spans="1:14" x14ac:dyDescent="0.2">
      <c r="A775" t="s">
        <v>138</v>
      </c>
      <c r="B775">
        <v>20</v>
      </c>
      <c r="C775">
        <v>4</v>
      </c>
      <c r="D775" s="55">
        <v>224000</v>
      </c>
      <c r="E775">
        <v>10</v>
      </c>
      <c r="F775">
        <v>375000</v>
      </c>
      <c r="G775">
        <v>3000</v>
      </c>
      <c r="H775">
        <v>5374</v>
      </c>
      <c r="I775">
        <v>4</v>
      </c>
      <c r="J775">
        <v>371035</v>
      </c>
      <c r="K775">
        <v>361745</v>
      </c>
      <c r="L775">
        <v>18380</v>
      </c>
      <c r="M775">
        <v>31046</v>
      </c>
      <c r="N775">
        <v>26472</v>
      </c>
    </row>
    <row r="776" spans="1:14" x14ac:dyDescent="0.2">
      <c r="A776" t="s">
        <v>138</v>
      </c>
      <c r="B776">
        <v>20</v>
      </c>
      <c r="C776">
        <v>8</v>
      </c>
      <c r="D776" s="55">
        <v>450787</v>
      </c>
      <c r="E776">
        <v>10</v>
      </c>
      <c r="F776">
        <v>375000</v>
      </c>
      <c r="G776">
        <v>3000</v>
      </c>
      <c r="H776">
        <v>6360</v>
      </c>
      <c r="I776">
        <v>4</v>
      </c>
      <c r="J776">
        <v>367850</v>
      </c>
      <c r="K776">
        <v>347965</v>
      </c>
      <c r="L776">
        <v>17892</v>
      </c>
      <c r="M776">
        <v>62661</v>
      </c>
      <c r="N776">
        <v>26472</v>
      </c>
    </row>
    <row r="777" spans="1:14" x14ac:dyDescent="0.2">
      <c r="A777" t="s">
        <v>138</v>
      </c>
      <c r="B777">
        <v>20</v>
      </c>
      <c r="C777">
        <v>16</v>
      </c>
      <c r="D777" s="55">
        <v>897967</v>
      </c>
      <c r="E777">
        <v>10</v>
      </c>
      <c r="F777">
        <v>375000</v>
      </c>
      <c r="G777">
        <v>3000</v>
      </c>
      <c r="H777">
        <v>9084</v>
      </c>
      <c r="I777">
        <v>4</v>
      </c>
      <c r="J777">
        <v>360965</v>
      </c>
      <c r="K777">
        <v>321250</v>
      </c>
      <c r="L777">
        <v>22230</v>
      </c>
      <c r="M777">
        <v>128095</v>
      </c>
      <c r="N777">
        <v>26472</v>
      </c>
    </row>
    <row r="778" spans="1:14" x14ac:dyDescent="0.2">
      <c r="A778" t="s">
        <v>137</v>
      </c>
      <c r="B778">
        <v>20</v>
      </c>
      <c r="C778">
        <v>2</v>
      </c>
      <c r="D778" s="55">
        <v>304300</v>
      </c>
      <c r="E778">
        <v>10</v>
      </c>
      <c r="F778">
        <v>375000</v>
      </c>
      <c r="G778">
        <v>3000</v>
      </c>
      <c r="H778">
        <v>4884</v>
      </c>
      <c r="I778">
        <v>4</v>
      </c>
      <c r="J778">
        <v>371380</v>
      </c>
      <c r="K778">
        <v>359060</v>
      </c>
      <c r="L778">
        <v>10473</v>
      </c>
      <c r="M778">
        <v>43430</v>
      </c>
      <c r="N778">
        <v>9719</v>
      </c>
    </row>
    <row r="779" spans="1:14" x14ac:dyDescent="0.2">
      <c r="A779" t="s">
        <v>137</v>
      </c>
      <c r="B779">
        <v>20</v>
      </c>
      <c r="C779">
        <v>4</v>
      </c>
      <c r="D779" s="55">
        <v>556280</v>
      </c>
      <c r="E779">
        <v>10</v>
      </c>
      <c r="F779">
        <v>375000</v>
      </c>
      <c r="G779">
        <v>3000</v>
      </c>
      <c r="H779">
        <v>5643</v>
      </c>
      <c r="I779">
        <v>4</v>
      </c>
      <c r="J779">
        <v>368590</v>
      </c>
      <c r="K779">
        <v>346125</v>
      </c>
      <c r="L779">
        <v>29432</v>
      </c>
      <c r="M779">
        <v>63893</v>
      </c>
      <c r="N779">
        <v>9719</v>
      </c>
    </row>
    <row r="780" spans="1:14" x14ac:dyDescent="0.2">
      <c r="A780" t="s">
        <v>137</v>
      </c>
      <c r="B780">
        <v>20</v>
      </c>
      <c r="C780">
        <v>8</v>
      </c>
      <c r="D780" s="55">
        <v>1080967</v>
      </c>
      <c r="E780">
        <v>10</v>
      </c>
      <c r="F780">
        <v>375000</v>
      </c>
      <c r="G780">
        <v>3000</v>
      </c>
      <c r="H780">
        <v>7102</v>
      </c>
      <c r="I780">
        <v>4</v>
      </c>
      <c r="J780">
        <v>362200</v>
      </c>
      <c r="K780">
        <v>317300</v>
      </c>
      <c r="L780">
        <v>28485</v>
      </c>
      <c r="M780">
        <v>132479</v>
      </c>
      <c r="N780">
        <v>9719</v>
      </c>
    </row>
    <row r="781" spans="1:14" x14ac:dyDescent="0.2">
      <c r="A781" t="s">
        <v>137</v>
      </c>
      <c r="B781">
        <v>20</v>
      </c>
      <c r="C781">
        <v>16</v>
      </c>
      <c r="D781" s="55">
        <v>2154747</v>
      </c>
      <c r="E781">
        <v>10</v>
      </c>
      <c r="F781">
        <v>375000</v>
      </c>
      <c r="G781">
        <v>3000</v>
      </c>
      <c r="H781">
        <v>8963</v>
      </c>
      <c r="I781">
        <v>4</v>
      </c>
      <c r="J781">
        <v>348135</v>
      </c>
      <c r="K781">
        <v>268490</v>
      </c>
      <c r="L781">
        <v>28462</v>
      </c>
      <c r="M781">
        <v>266810</v>
      </c>
      <c r="N781">
        <v>9719</v>
      </c>
    </row>
    <row r="782" spans="1:14" x14ac:dyDescent="0.2">
      <c r="A782" t="s">
        <v>138</v>
      </c>
      <c r="B782">
        <v>20</v>
      </c>
      <c r="C782">
        <v>2</v>
      </c>
      <c r="D782" s="55">
        <v>121460</v>
      </c>
      <c r="E782">
        <v>10</v>
      </c>
      <c r="F782">
        <v>375000</v>
      </c>
      <c r="G782">
        <v>3000</v>
      </c>
      <c r="H782">
        <v>4663</v>
      </c>
      <c r="I782">
        <v>4</v>
      </c>
      <c r="J782">
        <v>372720</v>
      </c>
      <c r="K782">
        <v>368700</v>
      </c>
      <c r="L782">
        <v>19807</v>
      </c>
      <c r="M782">
        <v>16182</v>
      </c>
      <c r="N782">
        <v>23912</v>
      </c>
    </row>
    <row r="783" spans="1:14" x14ac:dyDescent="0.2">
      <c r="A783" t="s">
        <v>138</v>
      </c>
      <c r="B783">
        <v>20</v>
      </c>
      <c r="C783">
        <v>4</v>
      </c>
      <c r="D783" s="55">
        <v>242987</v>
      </c>
      <c r="E783">
        <v>10</v>
      </c>
      <c r="F783">
        <v>375000</v>
      </c>
      <c r="G783">
        <v>3000</v>
      </c>
      <c r="H783">
        <v>5214</v>
      </c>
      <c r="I783">
        <v>4</v>
      </c>
      <c r="J783">
        <v>370520</v>
      </c>
      <c r="K783">
        <v>362075</v>
      </c>
      <c r="L783">
        <v>17639</v>
      </c>
      <c r="M783">
        <v>32762</v>
      </c>
      <c r="N783">
        <v>23912</v>
      </c>
    </row>
    <row r="784" spans="1:14" x14ac:dyDescent="0.2">
      <c r="A784" t="s">
        <v>138</v>
      </c>
      <c r="B784">
        <v>20</v>
      </c>
      <c r="C784">
        <v>8</v>
      </c>
      <c r="D784" s="55">
        <v>479380</v>
      </c>
      <c r="E784">
        <v>10</v>
      </c>
      <c r="F784">
        <v>375000</v>
      </c>
      <c r="G784">
        <v>3000</v>
      </c>
      <c r="H784">
        <v>6336</v>
      </c>
      <c r="I784">
        <v>4</v>
      </c>
      <c r="J784">
        <v>366425</v>
      </c>
      <c r="K784">
        <v>349510</v>
      </c>
      <c r="L784">
        <v>16487</v>
      </c>
      <c r="M784">
        <v>65070</v>
      </c>
      <c r="N784">
        <v>23912</v>
      </c>
    </row>
    <row r="785" spans="1:14" x14ac:dyDescent="0.2">
      <c r="A785" t="s">
        <v>138</v>
      </c>
      <c r="B785">
        <v>20</v>
      </c>
      <c r="C785">
        <v>16</v>
      </c>
      <c r="D785" s="55">
        <v>948400</v>
      </c>
      <c r="E785">
        <v>10</v>
      </c>
      <c r="F785">
        <v>375000</v>
      </c>
      <c r="G785">
        <v>3000</v>
      </c>
      <c r="H785">
        <v>8734</v>
      </c>
      <c r="I785">
        <v>4</v>
      </c>
      <c r="J785">
        <v>358340</v>
      </c>
      <c r="K785">
        <v>324050</v>
      </c>
      <c r="L785">
        <v>21518</v>
      </c>
      <c r="M785">
        <v>122921</v>
      </c>
      <c r="N785">
        <v>23912</v>
      </c>
    </row>
    <row r="786" spans="1:14" x14ac:dyDescent="0.2">
      <c r="A786" t="s">
        <v>137</v>
      </c>
      <c r="B786">
        <v>20</v>
      </c>
      <c r="C786">
        <v>2</v>
      </c>
      <c r="D786" s="55">
        <v>365673</v>
      </c>
      <c r="E786">
        <v>10</v>
      </c>
      <c r="F786">
        <v>375000</v>
      </c>
      <c r="G786">
        <v>3000</v>
      </c>
      <c r="H786">
        <v>4839</v>
      </c>
      <c r="I786">
        <v>4</v>
      </c>
      <c r="J786">
        <v>369925</v>
      </c>
      <c r="K786">
        <v>353275</v>
      </c>
      <c r="L786">
        <v>7497</v>
      </c>
      <c r="M786">
        <v>52517</v>
      </c>
      <c r="N786">
        <v>7632</v>
      </c>
    </row>
    <row r="787" spans="1:14" x14ac:dyDescent="0.2">
      <c r="A787" t="s">
        <v>137</v>
      </c>
      <c r="B787">
        <v>20</v>
      </c>
      <c r="C787">
        <v>4</v>
      </c>
      <c r="D787" s="55">
        <v>724100</v>
      </c>
      <c r="E787">
        <v>10</v>
      </c>
      <c r="F787">
        <v>375000</v>
      </c>
      <c r="G787">
        <v>3000</v>
      </c>
      <c r="H787">
        <v>5759</v>
      </c>
      <c r="I787">
        <v>4</v>
      </c>
      <c r="J787">
        <v>366630</v>
      </c>
      <c r="K787">
        <v>337260</v>
      </c>
      <c r="L787">
        <v>19520</v>
      </c>
      <c r="M787">
        <v>99934</v>
      </c>
      <c r="N787">
        <v>7632</v>
      </c>
    </row>
    <row r="788" spans="1:14" x14ac:dyDescent="0.2">
      <c r="A788" t="s">
        <v>137</v>
      </c>
      <c r="B788">
        <v>20</v>
      </c>
      <c r="C788">
        <v>8</v>
      </c>
      <c r="D788" s="55">
        <v>1470180</v>
      </c>
      <c r="E788">
        <v>10</v>
      </c>
      <c r="F788">
        <v>375000</v>
      </c>
      <c r="G788">
        <v>3000</v>
      </c>
      <c r="H788">
        <v>7020</v>
      </c>
      <c r="I788">
        <v>4</v>
      </c>
      <c r="J788">
        <v>357410</v>
      </c>
      <c r="K788">
        <v>298360</v>
      </c>
      <c r="L788">
        <v>24916</v>
      </c>
      <c r="M788">
        <v>208984</v>
      </c>
      <c r="N788">
        <v>7632</v>
      </c>
    </row>
    <row r="789" spans="1:14" x14ac:dyDescent="0.2">
      <c r="A789" t="s">
        <v>137</v>
      </c>
      <c r="B789">
        <v>20</v>
      </c>
      <c r="C789">
        <v>16</v>
      </c>
      <c r="D789" s="55">
        <v>2783887</v>
      </c>
      <c r="E789">
        <v>10</v>
      </c>
      <c r="F789">
        <v>375000</v>
      </c>
      <c r="G789">
        <v>3000</v>
      </c>
      <c r="H789">
        <v>9021</v>
      </c>
      <c r="I789">
        <v>4</v>
      </c>
      <c r="J789">
        <v>334765</v>
      </c>
      <c r="K789">
        <v>234705</v>
      </c>
      <c r="L789">
        <v>22531</v>
      </c>
      <c r="M789">
        <v>348652</v>
      </c>
      <c r="N789">
        <v>7632</v>
      </c>
    </row>
    <row r="790" spans="1:14" x14ac:dyDescent="0.2">
      <c r="A790" t="s">
        <v>138</v>
      </c>
      <c r="B790">
        <v>20</v>
      </c>
      <c r="C790">
        <v>2</v>
      </c>
      <c r="D790" s="55">
        <v>115760</v>
      </c>
      <c r="E790">
        <v>10</v>
      </c>
      <c r="F790">
        <v>375000</v>
      </c>
      <c r="G790">
        <v>3000</v>
      </c>
      <c r="H790">
        <v>4524</v>
      </c>
      <c r="I790">
        <v>4</v>
      </c>
      <c r="J790">
        <v>373115</v>
      </c>
      <c r="K790">
        <v>368270</v>
      </c>
      <c r="L790">
        <v>19961</v>
      </c>
      <c r="M790">
        <v>15945</v>
      </c>
      <c r="N790">
        <v>26159</v>
      </c>
    </row>
    <row r="791" spans="1:14" x14ac:dyDescent="0.2">
      <c r="A791" t="s">
        <v>138</v>
      </c>
      <c r="B791">
        <v>20</v>
      </c>
      <c r="C791">
        <v>4</v>
      </c>
      <c r="D791" s="55">
        <v>230087</v>
      </c>
      <c r="E791">
        <v>10</v>
      </c>
      <c r="F791">
        <v>375000</v>
      </c>
      <c r="G791">
        <v>3000</v>
      </c>
      <c r="H791">
        <v>4980</v>
      </c>
      <c r="I791">
        <v>4</v>
      </c>
      <c r="J791">
        <v>370875</v>
      </c>
      <c r="K791">
        <v>362020</v>
      </c>
      <c r="L791">
        <v>17078</v>
      </c>
      <c r="M791">
        <v>31495</v>
      </c>
      <c r="N791">
        <v>26159</v>
      </c>
    </row>
    <row r="792" spans="1:14" x14ac:dyDescent="0.2">
      <c r="A792" t="s">
        <v>138</v>
      </c>
      <c r="B792">
        <v>20</v>
      </c>
      <c r="C792">
        <v>8</v>
      </c>
      <c r="D792" s="55">
        <v>457480</v>
      </c>
      <c r="E792">
        <v>10</v>
      </c>
      <c r="F792">
        <v>375000</v>
      </c>
      <c r="G792">
        <v>3000</v>
      </c>
      <c r="H792">
        <v>6239</v>
      </c>
      <c r="I792">
        <v>4</v>
      </c>
      <c r="J792">
        <v>367915</v>
      </c>
      <c r="K792">
        <v>348500</v>
      </c>
      <c r="L792">
        <v>21631</v>
      </c>
      <c r="M792">
        <v>64894</v>
      </c>
      <c r="N792">
        <v>26159</v>
      </c>
    </row>
    <row r="793" spans="1:14" x14ac:dyDescent="0.2">
      <c r="A793" t="s">
        <v>138</v>
      </c>
      <c r="B793">
        <v>20</v>
      </c>
      <c r="C793">
        <v>16</v>
      </c>
      <c r="D793" s="55">
        <v>914933</v>
      </c>
      <c r="E793">
        <v>10</v>
      </c>
      <c r="F793">
        <v>375000</v>
      </c>
      <c r="G793">
        <v>3000</v>
      </c>
      <c r="H793">
        <v>8792</v>
      </c>
      <c r="I793">
        <v>4</v>
      </c>
      <c r="J793">
        <v>360085</v>
      </c>
      <c r="K793">
        <v>320770</v>
      </c>
      <c r="L793">
        <v>16399</v>
      </c>
      <c r="M793">
        <v>128067</v>
      </c>
      <c r="N793">
        <v>26159</v>
      </c>
    </row>
    <row r="794" spans="1:14" x14ac:dyDescent="0.2">
      <c r="A794" t="s">
        <v>137</v>
      </c>
      <c r="B794">
        <v>20</v>
      </c>
      <c r="C794">
        <v>2</v>
      </c>
      <c r="D794" s="55">
        <v>436380</v>
      </c>
      <c r="E794">
        <v>10</v>
      </c>
      <c r="F794">
        <v>375000</v>
      </c>
      <c r="G794">
        <v>3000</v>
      </c>
      <c r="H794">
        <v>4676</v>
      </c>
      <c r="I794">
        <v>4</v>
      </c>
      <c r="J794">
        <v>369105</v>
      </c>
      <c r="K794">
        <v>350790</v>
      </c>
      <c r="L794">
        <v>6903</v>
      </c>
      <c r="M794">
        <v>61911</v>
      </c>
      <c r="N794">
        <v>7229</v>
      </c>
    </row>
    <row r="795" spans="1:14" x14ac:dyDescent="0.2">
      <c r="A795" t="s">
        <v>137</v>
      </c>
      <c r="B795">
        <v>20</v>
      </c>
      <c r="C795">
        <v>4</v>
      </c>
      <c r="D795" s="55">
        <v>811373</v>
      </c>
      <c r="E795">
        <v>10</v>
      </c>
      <c r="F795">
        <v>375000</v>
      </c>
      <c r="G795">
        <v>3000</v>
      </c>
      <c r="H795">
        <v>5564</v>
      </c>
      <c r="I795">
        <v>4</v>
      </c>
      <c r="J795">
        <v>365580</v>
      </c>
      <c r="K795">
        <v>333720</v>
      </c>
      <c r="L795">
        <v>22562</v>
      </c>
      <c r="M795">
        <v>111141</v>
      </c>
      <c r="N795">
        <v>7229</v>
      </c>
    </row>
    <row r="796" spans="1:14" x14ac:dyDescent="0.2">
      <c r="A796" t="s">
        <v>137</v>
      </c>
      <c r="B796">
        <v>20</v>
      </c>
      <c r="C796">
        <v>8</v>
      </c>
      <c r="D796" s="55">
        <v>1562093</v>
      </c>
      <c r="E796">
        <v>10</v>
      </c>
      <c r="F796">
        <v>375000</v>
      </c>
      <c r="G796">
        <v>3000</v>
      </c>
      <c r="H796">
        <v>6765</v>
      </c>
      <c r="I796">
        <v>4</v>
      </c>
      <c r="J796">
        <v>354650</v>
      </c>
      <c r="K796">
        <v>287155</v>
      </c>
      <c r="L796">
        <v>28619</v>
      </c>
      <c r="M796">
        <v>213115</v>
      </c>
      <c r="N796">
        <v>7229</v>
      </c>
    </row>
    <row r="797" spans="1:14" x14ac:dyDescent="0.2">
      <c r="A797" t="s">
        <v>137</v>
      </c>
      <c r="B797">
        <v>20</v>
      </c>
      <c r="C797">
        <v>16</v>
      </c>
      <c r="D797" s="55">
        <v>3067407</v>
      </c>
      <c r="E797">
        <v>10</v>
      </c>
      <c r="F797">
        <v>375000</v>
      </c>
      <c r="G797">
        <v>3000</v>
      </c>
      <c r="H797">
        <v>8958</v>
      </c>
      <c r="I797">
        <v>4</v>
      </c>
      <c r="J797">
        <v>332325</v>
      </c>
      <c r="K797">
        <v>219980</v>
      </c>
      <c r="L797">
        <v>22002</v>
      </c>
      <c r="M797">
        <v>404421</v>
      </c>
      <c r="N797">
        <v>7229</v>
      </c>
    </row>
    <row r="798" spans="1:14" x14ac:dyDescent="0.2">
      <c r="A798" t="s">
        <v>138</v>
      </c>
      <c r="B798">
        <v>20</v>
      </c>
      <c r="C798">
        <v>2</v>
      </c>
      <c r="D798" s="55">
        <v>126773</v>
      </c>
      <c r="E798">
        <v>10</v>
      </c>
      <c r="F798">
        <v>375000</v>
      </c>
      <c r="G798">
        <v>3000</v>
      </c>
      <c r="H798">
        <v>4553</v>
      </c>
      <c r="I798">
        <v>4</v>
      </c>
      <c r="J798">
        <v>372765</v>
      </c>
      <c r="K798">
        <v>367275</v>
      </c>
      <c r="L798">
        <v>20270</v>
      </c>
      <c r="M798">
        <v>16537</v>
      </c>
      <c r="N798">
        <v>23599</v>
      </c>
    </row>
    <row r="799" spans="1:14" x14ac:dyDescent="0.2">
      <c r="A799" t="s">
        <v>138</v>
      </c>
      <c r="B799">
        <v>20</v>
      </c>
      <c r="C799">
        <v>4</v>
      </c>
      <c r="D799" s="55">
        <v>250087</v>
      </c>
      <c r="E799">
        <v>10</v>
      </c>
      <c r="F799">
        <v>375000</v>
      </c>
      <c r="G799">
        <v>3000</v>
      </c>
      <c r="H799">
        <v>5084</v>
      </c>
      <c r="I799">
        <v>4</v>
      </c>
      <c r="J799">
        <v>370500</v>
      </c>
      <c r="K799">
        <v>360035</v>
      </c>
      <c r="L799">
        <v>17716</v>
      </c>
      <c r="M799">
        <v>33189</v>
      </c>
      <c r="N799">
        <v>23599</v>
      </c>
    </row>
    <row r="800" spans="1:14" x14ac:dyDescent="0.2">
      <c r="A800" t="s">
        <v>138</v>
      </c>
      <c r="B800">
        <v>20</v>
      </c>
      <c r="C800">
        <v>8</v>
      </c>
      <c r="D800" s="55">
        <v>497120</v>
      </c>
      <c r="E800">
        <v>10</v>
      </c>
      <c r="F800">
        <v>375000</v>
      </c>
      <c r="G800">
        <v>3000</v>
      </c>
      <c r="H800">
        <v>6096</v>
      </c>
      <c r="I800">
        <v>4</v>
      </c>
      <c r="J800">
        <v>366640</v>
      </c>
      <c r="K800">
        <v>344900</v>
      </c>
      <c r="L800">
        <v>17512</v>
      </c>
      <c r="M800">
        <v>65617</v>
      </c>
      <c r="N800">
        <v>23599</v>
      </c>
    </row>
    <row r="801" spans="1:14" x14ac:dyDescent="0.2">
      <c r="A801" t="s">
        <v>138</v>
      </c>
      <c r="B801">
        <v>20</v>
      </c>
      <c r="C801">
        <v>16</v>
      </c>
      <c r="D801" s="55">
        <v>1054560</v>
      </c>
      <c r="E801">
        <v>10</v>
      </c>
      <c r="F801">
        <v>375000</v>
      </c>
      <c r="G801">
        <v>3000</v>
      </c>
      <c r="H801">
        <v>11164</v>
      </c>
      <c r="I801">
        <v>4</v>
      </c>
      <c r="J801">
        <v>359545</v>
      </c>
      <c r="K801">
        <v>314585</v>
      </c>
      <c r="L801">
        <v>15989</v>
      </c>
      <c r="M801">
        <v>135619</v>
      </c>
      <c r="N801">
        <v>23599</v>
      </c>
    </row>
    <row r="802" spans="1:14" x14ac:dyDescent="0.2">
      <c r="A802" t="s">
        <v>137</v>
      </c>
      <c r="B802">
        <v>20</v>
      </c>
      <c r="C802">
        <v>2</v>
      </c>
      <c r="D802" s="55">
        <v>366453</v>
      </c>
      <c r="E802">
        <v>10</v>
      </c>
      <c r="F802">
        <v>375000</v>
      </c>
      <c r="G802">
        <v>3000</v>
      </c>
      <c r="H802">
        <v>5049</v>
      </c>
      <c r="I802">
        <v>4</v>
      </c>
      <c r="J802">
        <v>370245</v>
      </c>
      <c r="K802">
        <v>353915</v>
      </c>
      <c r="L802">
        <v>7943</v>
      </c>
      <c r="M802">
        <v>51430</v>
      </c>
      <c r="N802">
        <v>8066</v>
      </c>
    </row>
    <row r="803" spans="1:14" x14ac:dyDescent="0.2">
      <c r="A803" t="s">
        <v>137</v>
      </c>
      <c r="B803">
        <v>20</v>
      </c>
      <c r="C803">
        <v>4</v>
      </c>
      <c r="D803" s="55">
        <v>672193</v>
      </c>
      <c r="E803">
        <v>10</v>
      </c>
      <c r="F803">
        <v>375000</v>
      </c>
      <c r="G803">
        <v>3000</v>
      </c>
      <c r="H803">
        <v>5641</v>
      </c>
      <c r="I803">
        <v>4</v>
      </c>
      <c r="J803">
        <v>366710</v>
      </c>
      <c r="K803">
        <v>339730</v>
      </c>
      <c r="L803">
        <v>25654</v>
      </c>
      <c r="M803">
        <v>94898</v>
      </c>
      <c r="N803">
        <v>8066</v>
      </c>
    </row>
    <row r="804" spans="1:14" x14ac:dyDescent="0.2">
      <c r="A804" t="s">
        <v>137</v>
      </c>
      <c r="B804">
        <v>20</v>
      </c>
      <c r="C804">
        <v>8</v>
      </c>
      <c r="D804" s="55">
        <v>1307993</v>
      </c>
      <c r="E804">
        <v>10</v>
      </c>
      <c r="F804">
        <v>375000</v>
      </c>
      <c r="G804">
        <v>3000</v>
      </c>
      <c r="H804">
        <v>7007</v>
      </c>
      <c r="I804">
        <v>4</v>
      </c>
      <c r="J804">
        <v>357880</v>
      </c>
      <c r="K804">
        <v>299250</v>
      </c>
      <c r="L804">
        <v>55969</v>
      </c>
      <c r="M804">
        <v>189086</v>
      </c>
      <c r="N804">
        <v>8066</v>
      </c>
    </row>
    <row r="805" spans="1:14" x14ac:dyDescent="0.2">
      <c r="A805" t="s">
        <v>137</v>
      </c>
      <c r="B805">
        <v>20</v>
      </c>
      <c r="C805">
        <v>16</v>
      </c>
      <c r="D805" s="55">
        <v>2666360</v>
      </c>
      <c r="E805">
        <v>10</v>
      </c>
      <c r="F805">
        <v>375000</v>
      </c>
      <c r="G805">
        <v>3000</v>
      </c>
      <c r="H805">
        <v>9271</v>
      </c>
      <c r="I805">
        <v>4</v>
      </c>
      <c r="J805">
        <v>334645</v>
      </c>
      <c r="K805">
        <v>249115</v>
      </c>
      <c r="L805">
        <v>21818</v>
      </c>
      <c r="M805">
        <v>354491</v>
      </c>
      <c r="N805">
        <v>8066</v>
      </c>
    </row>
    <row r="806" spans="1:14" x14ac:dyDescent="0.2">
      <c r="A806" t="s">
        <v>138</v>
      </c>
      <c r="B806">
        <v>20</v>
      </c>
      <c r="C806">
        <v>2</v>
      </c>
      <c r="D806" s="55">
        <v>122507</v>
      </c>
      <c r="E806">
        <v>10</v>
      </c>
      <c r="F806">
        <v>375000</v>
      </c>
      <c r="G806">
        <v>3000</v>
      </c>
      <c r="H806">
        <v>4559</v>
      </c>
      <c r="I806">
        <v>4</v>
      </c>
      <c r="J806">
        <v>373055</v>
      </c>
      <c r="K806">
        <v>368130</v>
      </c>
      <c r="L806">
        <v>20008</v>
      </c>
      <c r="M806">
        <v>17351</v>
      </c>
      <c r="N806">
        <v>25401</v>
      </c>
    </row>
    <row r="807" spans="1:14" x14ac:dyDescent="0.2">
      <c r="A807" t="s">
        <v>138</v>
      </c>
      <c r="B807">
        <v>20</v>
      </c>
      <c r="C807">
        <v>4</v>
      </c>
      <c r="D807" s="55">
        <v>242120</v>
      </c>
      <c r="E807">
        <v>10</v>
      </c>
      <c r="F807">
        <v>375000</v>
      </c>
      <c r="G807">
        <v>3000</v>
      </c>
      <c r="H807">
        <v>5002</v>
      </c>
      <c r="I807">
        <v>4</v>
      </c>
      <c r="J807">
        <v>370865</v>
      </c>
      <c r="K807">
        <v>361070</v>
      </c>
      <c r="L807">
        <v>17788</v>
      </c>
      <c r="M807">
        <v>33851</v>
      </c>
      <c r="N807">
        <v>25401</v>
      </c>
    </row>
    <row r="808" spans="1:14" x14ac:dyDescent="0.2">
      <c r="A808" t="s">
        <v>138</v>
      </c>
      <c r="B808">
        <v>20</v>
      </c>
      <c r="C808">
        <v>8</v>
      </c>
      <c r="D808" s="55">
        <v>479113</v>
      </c>
      <c r="E808">
        <v>10</v>
      </c>
      <c r="F808">
        <v>375000</v>
      </c>
      <c r="G808">
        <v>3000</v>
      </c>
      <c r="H808">
        <v>6612</v>
      </c>
      <c r="I808">
        <v>4</v>
      </c>
      <c r="J808">
        <v>367080</v>
      </c>
      <c r="K808">
        <v>346990</v>
      </c>
      <c r="L808">
        <v>15820</v>
      </c>
      <c r="M808">
        <v>65729</v>
      </c>
      <c r="N808">
        <v>25401</v>
      </c>
    </row>
    <row r="809" spans="1:14" x14ac:dyDescent="0.2">
      <c r="A809" t="s">
        <v>138</v>
      </c>
      <c r="B809">
        <v>20</v>
      </c>
      <c r="C809">
        <v>16</v>
      </c>
      <c r="D809" s="55">
        <v>946387</v>
      </c>
      <c r="E809">
        <v>10</v>
      </c>
      <c r="F809">
        <v>375000</v>
      </c>
      <c r="G809">
        <v>3000</v>
      </c>
      <c r="H809">
        <v>8754</v>
      </c>
      <c r="I809">
        <v>4</v>
      </c>
      <c r="J809">
        <v>359670</v>
      </c>
      <c r="K809">
        <v>321300</v>
      </c>
      <c r="L809">
        <v>15514</v>
      </c>
      <c r="M809">
        <v>127552</v>
      </c>
      <c r="N809">
        <v>25401</v>
      </c>
    </row>
    <row r="810" spans="1:14" x14ac:dyDescent="0.2">
      <c r="A810" t="s">
        <v>137</v>
      </c>
      <c r="B810">
        <v>20</v>
      </c>
      <c r="C810">
        <v>2</v>
      </c>
      <c r="D810" s="55">
        <v>284433</v>
      </c>
      <c r="E810">
        <v>10</v>
      </c>
      <c r="F810">
        <v>375000</v>
      </c>
      <c r="G810">
        <v>3000</v>
      </c>
      <c r="H810">
        <v>5064</v>
      </c>
      <c r="I810">
        <v>4</v>
      </c>
      <c r="J810">
        <v>370925</v>
      </c>
      <c r="K810">
        <v>358345</v>
      </c>
      <c r="L810">
        <v>9379</v>
      </c>
      <c r="M810">
        <v>40779</v>
      </c>
      <c r="N810">
        <v>9280</v>
      </c>
    </row>
    <row r="811" spans="1:14" x14ac:dyDescent="0.2">
      <c r="A811" t="s">
        <v>137</v>
      </c>
      <c r="B811">
        <v>20</v>
      </c>
      <c r="C811">
        <v>4</v>
      </c>
      <c r="D811" s="55">
        <v>592267</v>
      </c>
      <c r="E811">
        <v>10</v>
      </c>
      <c r="F811">
        <v>375000</v>
      </c>
      <c r="G811">
        <v>3000</v>
      </c>
      <c r="H811">
        <v>5421</v>
      </c>
      <c r="I811">
        <v>4</v>
      </c>
      <c r="J811">
        <v>368080</v>
      </c>
      <c r="K811">
        <v>343245</v>
      </c>
      <c r="L811">
        <v>26334</v>
      </c>
      <c r="M811">
        <v>81473</v>
      </c>
      <c r="N811">
        <v>9280</v>
      </c>
    </row>
    <row r="812" spans="1:14" x14ac:dyDescent="0.2">
      <c r="A812" t="s">
        <v>137</v>
      </c>
      <c r="B812">
        <v>20</v>
      </c>
      <c r="C812">
        <v>8</v>
      </c>
      <c r="D812" s="55">
        <v>1189647</v>
      </c>
      <c r="E812">
        <v>10</v>
      </c>
      <c r="F812">
        <v>375000</v>
      </c>
      <c r="G812">
        <v>3000</v>
      </c>
      <c r="H812">
        <v>6660</v>
      </c>
      <c r="I812">
        <v>4</v>
      </c>
      <c r="J812">
        <v>359190</v>
      </c>
      <c r="K812">
        <v>311055</v>
      </c>
      <c r="L812">
        <v>34621</v>
      </c>
      <c r="M812">
        <v>170098</v>
      </c>
      <c r="N812">
        <v>9280</v>
      </c>
    </row>
    <row r="813" spans="1:14" x14ac:dyDescent="0.2">
      <c r="A813" t="s">
        <v>137</v>
      </c>
      <c r="B813">
        <v>20</v>
      </c>
      <c r="C813">
        <v>16</v>
      </c>
      <c r="D813" s="55">
        <v>2380680</v>
      </c>
      <c r="E813">
        <v>10</v>
      </c>
      <c r="F813">
        <v>375000</v>
      </c>
      <c r="G813">
        <v>3000</v>
      </c>
      <c r="H813">
        <v>9055</v>
      </c>
      <c r="I813">
        <v>4</v>
      </c>
      <c r="J813">
        <v>345875</v>
      </c>
      <c r="K813">
        <v>252145</v>
      </c>
      <c r="L813">
        <v>29717</v>
      </c>
      <c r="M813">
        <v>319582</v>
      </c>
      <c r="N813">
        <v>9280</v>
      </c>
    </row>
    <row r="814" spans="1:14" x14ac:dyDescent="0.2">
      <c r="A814" t="s">
        <v>138</v>
      </c>
      <c r="B814">
        <v>20</v>
      </c>
      <c r="C814">
        <v>2</v>
      </c>
      <c r="D814" s="55">
        <v>129733</v>
      </c>
      <c r="E814">
        <v>10</v>
      </c>
      <c r="F814">
        <v>375000</v>
      </c>
      <c r="G814">
        <v>3000</v>
      </c>
      <c r="H814">
        <v>4333</v>
      </c>
      <c r="I814">
        <v>4</v>
      </c>
      <c r="J814">
        <v>372730</v>
      </c>
      <c r="K814">
        <v>367210</v>
      </c>
      <c r="L814">
        <v>18635</v>
      </c>
      <c r="M814">
        <v>17863</v>
      </c>
      <c r="N814">
        <v>22753</v>
      </c>
    </row>
    <row r="815" spans="1:14" x14ac:dyDescent="0.2">
      <c r="A815" t="s">
        <v>138</v>
      </c>
      <c r="B815">
        <v>20</v>
      </c>
      <c r="C815">
        <v>4</v>
      </c>
      <c r="D815" s="55">
        <v>257053</v>
      </c>
      <c r="E815">
        <v>10</v>
      </c>
      <c r="F815">
        <v>375000</v>
      </c>
      <c r="G815">
        <v>3000</v>
      </c>
      <c r="H815">
        <v>5239</v>
      </c>
      <c r="I815">
        <v>4</v>
      </c>
      <c r="J815">
        <v>370560</v>
      </c>
      <c r="K815">
        <v>359310</v>
      </c>
      <c r="L815">
        <v>16483</v>
      </c>
      <c r="M815">
        <v>35985</v>
      </c>
      <c r="N815">
        <v>22753</v>
      </c>
    </row>
    <row r="816" spans="1:14" x14ac:dyDescent="0.2">
      <c r="A816" t="s">
        <v>138</v>
      </c>
      <c r="B816">
        <v>20</v>
      </c>
      <c r="C816">
        <v>8</v>
      </c>
      <c r="D816" s="55">
        <v>507793</v>
      </c>
      <c r="E816">
        <v>10</v>
      </c>
      <c r="F816">
        <v>375000</v>
      </c>
      <c r="G816">
        <v>3000</v>
      </c>
      <c r="H816">
        <v>6054</v>
      </c>
      <c r="I816">
        <v>4</v>
      </c>
      <c r="J816">
        <v>366205</v>
      </c>
      <c r="K816">
        <v>343590</v>
      </c>
      <c r="L816">
        <v>15743</v>
      </c>
      <c r="M816">
        <v>70225</v>
      </c>
      <c r="N816">
        <v>22753</v>
      </c>
    </row>
    <row r="817" spans="1:14" x14ac:dyDescent="0.2">
      <c r="A817" t="s">
        <v>138</v>
      </c>
      <c r="B817">
        <v>20</v>
      </c>
      <c r="C817">
        <v>16</v>
      </c>
      <c r="D817" s="55">
        <v>1003907</v>
      </c>
      <c r="E817">
        <v>10</v>
      </c>
      <c r="F817">
        <v>375000</v>
      </c>
      <c r="G817">
        <v>3000</v>
      </c>
      <c r="H817">
        <v>8926</v>
      </c>
      <c r="I817">
        <v>4</v>
      </c>
      <c r="J817">
        <v>358280</v>
      </c>
      <c r="K817">
        <v>314150</v>
      </c>
      <c r="L817">
        <v>16083</v>
      </c>
      <c r="M817">
        <v>143565</v>
      </c>
      <c r="N817">
        <v>22753</v>
      </c>
    </row>
    <row r="818" spans="1:14" x14ac:dyDescent="0.2">
      <c r="A818" t="s">
        <v>137</v>
      </c>
      <c r="B818">
        <v>20</v>
      </c>
      <c r="C818">
        <v>2</v>
      </c>
      <c r="D818" s="55">
        <v>349973</v>
      </c>
      <c r="E818">
        <v>10</v>
      </c>
      <c r="F818">
        <v>375000</v>
      </c>
      <c r="G818">
        <v>3000</v>
      </c>
      <c r="H818">
        <v>4767</v>
      </c>
      <c r="I818">
        <v>4</v>
      </c>
      <c r="J818">
        <v>370175</v>
      </c>
      <c r="K818">
        <v>351745</v>
      </c>
      <c r="L818">
        <v>8465</v>
      </c>
      <c r="M818">
        <v>49248</v>
      </c>
      <c r="N818">
        <v>8651</v>
      </c>
    </row>
    <row r="819" spans="1:14" x14ac:dyDescent="0.2">
      <c r="A819" t="s">
        <v>137</v>
      </c>
      <c r="B819">
        <v>20</v>
      </c>
      <c r="C819">
        <v>4</v>
      </c>
      <c r="D819" s="55">
        <v>677573</v>
      </c>
      <c r="E819">
        <v>10</v>
      </c>
      <c r="F819">
        <v>375000</v>
      </c>
      <c r="G819">
        <v>3000</v>
      </c>
      <c r="H819">
        <v>5477</v>
      </c>
      <c r="I819">
        <v>4</v>
      </c>
      <c r="J819">
        <v>366635</v>
      </c>
      <c r="K819">
        <v>339220</v>
      </c>
      <c r="L819">
        <v>28566</v>
      </c>
      <c r="M819">
        <v>91929</v>
      </c>
      <c r="N819">
        <v>8651</v>
      </c>
    </row>
    <row r="820" spans="1:14" x14ac:dyDescent="0.2">
      <c r="A820" t="s">
        <v>137</v>
      </c>
      <c r="B820">
        <v>20</v>
      </c>
      <c r="C820">
        <v>8</v>
      </c>
      <c r="D820" s="55">
        <v>1304640</v>
      </c>
      <c r="E820">
        <v>10</v>
      </c>
      <c r="F820">
        <v>375000</v>
      </c>
      <c r="G820">
        <v>3000</v>
      </c>
      <c r="H820">
        <v>6641</v>
      </c>
      <c r="I820">
        <v>4</v>
      </c>
      <c r="J820">
        <v>357790</v>
      </c>
      <c r="K820">
        <v>292840</v>
      </c>
      <c r="L820">
        <v>41374</v>
      </c>
      <c r="M820">
        <v>180588</v>
      </c>
      <c r="N820">
        <v>8651</v>
      </c>
    </row>
    <row r="821" spans="1:14" x14ac:dyDescent="0.2">
      <c r="A821" t="s">
        <v>137</v>
      </c>
      <c r="B821">
        <v>20</v>
      </c>
      <c r="C821">
        <v>16</v>
      </c>
      <c r="D821" s="55">
        <v>2608967</v>
      </c>
      <c r="E821">
        <v>10</v>
      </c>
      <c r="F821">
        <v>375000</v>
      </c>
      <c r="G821">
        <v>3000</v>
      </c>
      <c r="H821">
        <v>8811</v>
      </c>
      <c r="I821">
        <v>4</v>
      </c>
      <c r="J821">
        <v>339740</v>
      </c>
      <c r="K821">
        <v>222305</v>
      </c>
      <c r="L821">
        <v>24281</v>
      </c>
      <c r="M821">
        <v>296921</v>
      </c>
      <c r="N821">
        <v>8651</v>
      </c>
    </row>
    <row r="822" spans="1:14" x14ac:dyDescent="0.2">
      <c r="A822" t="s">
        <v>138</v>
      </c>
      <c r="B822">
        <v>20</v>
      </c>
      <c r="C822">
        <v>2</v>
      </c>
      <c r="D822" s="55">
        <v>123047</v>
      </c>
      <c r="E822">
        <v>10</v>
      </c>
      <c r="F822">
        <v>375000</v>
      </c>
      <c r="G822">
        <v>3000</v>
      </c>
      <c r="H822">
        <v>4417</v>
      </c>
      <c r="I822">
        <v>4</v>
      </c>
      <c r="J822">
        <v>372955</v>
      </c>
      <c r="K822">
        <v>368350</v>
      </c>
      <c r="L822">
        <v>19601</v>
      </c>
      <c r="M822">
        <v>16395</v>
      </c>
      <c r="N822">
        <v>24053</v>
      </c>
    </row>
    <row r="823" spans="1:14" x14ac:dyDescent="0.2">
      <c r="A823" t="s">
        <v>138</v>
      </c>
      <c r="B823">
        <v>20</v>
      </c>
      <c r="C823">
        <v>4</v>
      </c>
      <c r="D823" s="55">
        <v>244953</v>
      </c>
      <c r="E823">
        <v>10</v>
      </c>
      <c r="F823">
        <v>375000</v>
      </c>
      <c r="G823">
        <v>3000</v>
      </c>
      <c r="H823">
        <v>5272</v>
      </c>
      <c r="I823">
        <v>4</v>
      </c>
      <c r="J823">
        <v>370735</v>
      </c>
      <c r="K823">
        <v>361510</v>
      </c>
      <c r="L823">
        <v>17317</v>
      </c>
      <c r="M823">
        <v>33139</v>
      </c>
      <c r="N823">
        <v>24053</v>
      </c>
    </row>
    <row r="824" spans="1:14" x14ac:dyDescent="0.2">
      <c r="A824" t="s">
        <v>138</v>
      </c>
      <c r="B824">
        <v>20</v>
      </c>
      <c r="C824">
        <v>8</v>
      </c>
      <c r="D824" s="55">
        <v>477153</v>
      </c>
      <c r="E824">
        <v>10</v>
      </c>
      <c r="F824">
        <v>375000</v>
      </c>
      <c r="G824">
        <v>3000</v>
      </c>
      <c r="H824">
        <v>6457</v>
      </c>
      <c r="I824">
        <v>4</v>
      </c>
      <c r="J824">
        <v>366375</v>
      </c>
      <c r="K824">
        <v>347590</v>
      </c>
      <c r="L824">
        <v>17097</v>
      </c>
      <c r="M824">
        <v>64233</v>
      </c>
      <c r="N824">
        <v>24053</v>
      </c>
    </row>
    <row r="825" spans="1:14" x14ac:dyDescent="0.2">
      <c r="A825" t="s">
        <v>138</v>
      </c>
      <c r="B825">
        <v>20</v>
      </c>
      <c r="C825">
        <v>16</v>
      </c>
      <c r="D825" s="55">
        <v>949440</v>
      </c>
      <c r="E825">
        <v>10</v>
      </c>
      <c r="F825">
        <v>375000</v>
      </c>
      <c r="G825">
        <v>3000</v>
      </c>
      <c r="H825">
        <v>8942</v>
      </c>
      <c r="I825">
        <v>4</v>
      </c>
      <c r="J825">
        <v>358215</v>
      </c>
      <c r="K825">
        <v>321215</v>
      </c>
      <c r="L825">
        <v>16414</v>
      </c>
      <c r="M825">
        <v>126581</v>
      </c>
      <c r="N825">
        <v>24053</v>
      </c>
    </row>
    <row r="826" spans="1:14" x14ac:dyDescent="0.2">
      <c r="A826" t="s">
        <v>137</v>
      </c>
      <c r="B826">
        <v>20</v>
      </c>
      <c r="C826">
        <v>2</v>
      </c>
      <c r="D826" s="55">
        <v>418213</v>
      </c>
      <c r="E826">
        <v>10</v>
      </c>
      <c r="F826">
        <v>375000</v>
      </c>
      <c r="G826">
        <v>3000</v>
      </c>
      <c r="H826">
        <v>4892</v>
      </c>
      <c r="I826">
        <v>4</v>
      </c>
      <c r="J826">
        <v>368375</v>
      </c>
      <c r="K826">
        <v>347070</v>
      </c>
      <c r="L826">
        <v>6120</v>
      </c>
      <c r="M826">
        <v>59509</v>
      </c>
      <c r="N826">
        <v>7005</v>
      </c>
    </row>
    <row r="827" spans="1:14" x14ac:dyDescent="0.2">
      <c r="A827" t="s">
        <v>137</v>
      </c>
      <c r="B827">
        <v>20</v>
      </c>
      <c r="C827">
        <v>4</v>
      </c>
      <c r="D827" s="55">
        <v>790300</v>
      </c>
      <c r="E827">
        <v>10</v>
      </c>
      <c r="F827">
        <v>375000</v>
      </c>
      <c r="G827">
        <v>3000</v>
      </c>
      <c r="H827">
        <v>5690</v>
      </c>
      <c r="I827">
        <v>4</v>
      </c>
      <c r="J827">
        <v>364725</v>
      </c>
      <c r="K827">
        <v>330395</v>
      </c>
      <c r="L827">
        <v>16510</v>
      </c>
      <c r="M827">
        <v>106016</v>
      </c>
      <c r="N827">
        <v>7005</v>
      </c>
    </row>
    <row r="828" spans="1:14" x14ac:dyDescent="0.2">
      <c r="A828" t="s">
        <v>137</v>
      </c>
      <c r="B828">
        <v>20</v>
      </c>
      <c r="C828">
        <v>8</v>
      </c>
      <c r="D828" s="55">
        <v>1521307</v>
      </c>
      <c r="E828">
        <v>10</v>
      </c>
      <c r="F828">
        <v>375000</v>
      </c>
      <c r="G828">
        <v>3000</v>
      </c>
      <c r="H828">
        <v>6940</v>
      </c>
      <c r="I828">
        <v>4</v>
      </c>
      <c r="J828">
        <v>356250</v>
      </c>
      <c r="K828">
        <v>291880</v>
      </c>
      <c r="L828">
        <v>26570</v>
      </c>
      <c r="M828">
        <v>207461</v>
      </c>
      <c r="N828">
        <v>7005</v>
      </c>
    </row>
    <row r="829" spans="1:14" x14ac:dyDescent="0.2">
      <c r="A829" t="s">
        <v>137</v>
      </c>
      <c r="B829">
        <v>20</v>
      </c>
      <c r="C829">
        <v>16</v>
      </c>
      <c r="D829" s="55">
        <v>3028480</v>
      </c>
      <c r="E829">
        <v>10</v>
      </c>
      <c r="F829">
        <v>375000</v>
      </c>
      <c r="G829">
        <v>3000</v>
      </c>
      <c r="H829">
        <v>9285</v>
      </c>
      <c r="I829">
        <v>4</v>
      </c>
      <c r="J829">
        <v>319310</v>
      </c>
      <c r="K829">
        <v>214210</v>
      </c>
      <c r="L829">
        <v>29293</v>
      </c>
      <c r="M829">
        <v>413005</v>
      </c>
      <c r="N829">
        <v>7005</v>
      </c>
    </row>
    <row r="830" spans="1:14" x14ac:dyDescent="0.2">
      <c r="A830" t="s">
        <v>138</v>
      </c>
      <c r="B830">
        <v>20</v>
      </c>
      <c r="C830">
        <v>2</v>
      </c>
      <c r="D830" s="55">
        <v>126687</v>
      </c>
      <c r="E830">
        <v>10</v>
      </c>
      <c r="F830">
        <v>375000</v>
      </c>
      <c r="G830">
        <v>3000</v>
      </c>
      <c r="H830">
        <v>4514</v>
      </c>
      <c r="I830">
        <v>4</v>
      </c>
      <c r="J830">
        <v>372895</v>
      </c>
      <c r="K830">
        <v>369265</v>
      </c>
      <c r="L830">
        <v>19168</v>
      </c>
      <c r="M830">
        <v>18186</v>
      </c>
      <c r="N830">
        <v>22509</v>
      </c>
    </row>
    <row r="831" spans="1:14" x14ac:dyDescent="0.2">
      <c r="A831" t="s">
        <v>138</v>
      </c>
      <c r="B831">
        <v>20</v>
      </c>
      <c r="C831">
        <v>4</v>
      </c>
      <c r="D831" s="55">
        <v>250993</v>
      </c>
      <c r="E831">
        <v>10</v>
      </c>
      <c r="F831">
        <v>375000</v>
      </c>
      <c r="G831">
        <v>3000</v>
      </c>
      <c r="H831">
        <v>5140</v>
      </c>
      <c r="I831">
        <v>4</v>
      </c>
      <c r="J831">
        <v>370440</v>
      </c>
      <c r="K831">
        <v>363810</v>
      </c>
      <c r="L831">
        <v>17024</v>
      </c>
      <c r="M831">
        <v>35640</v>
      </c>
      <c r="N831">
        <v>22509</v>
      </c>
    </row>
    <row r="832" spans="1:14" x14ac:dyDescent="0.2">
      <c r="A832" t="s">
        <v>138</v>
      </c>
      <c r="B832">
        <v>20</v>
      </c>
      <c r="C832">
        <v>8</v>
      </c>
      <c r="D832" s="55">
        <v>501493</v>
      </c>
      <c r="E832">
        <v>10</v>
      </c>
      <c r="F832">
        <v>375000</v>
      </c>
      <c r="G832">
        <v>3000</v>
      </c>
      <c r="H832">
        <v>6223</v>
      </c>
      <c r="I832">
        <v>4</v>
      </c>
      <c r="J832">
        <v>366100</v>
      </c>
      <c r="K832">
        <v>353070</v>
      </c>
      <c r="L832">
        <v>16209</v>
      </c>
      <c r="M832">
        <v>69559</v>
      </c>
      <c r="N832">
        <v>22509</v>
      </c>
    </row>
    <row r="833" spans="1:14" x14ac:dyDescent="0.2">
      <c r="A833" t="s">
        <v>138</v>
      </c>
      <c r="B833">
        <v>20</v>
      </c>
      <c r="C833">
        <v>16</v>
      </c>
      <c r="D833" s="55">
        <v>988500</v>
      </c>
      <c r="E833">
        <v>10</v>
      </c>
      <c r="F833">
        <v>375000</v>
      </c>
      <c r="G833">
        <v>3000</v>
      </c>
      <c r="H833">
        <v>9036</v>
      </c>
      <c r="I833">
        <v>4</v>
      </c>
      <c r="J833">
        <v>357185</v>
      </c>
      <c r="K833">
        <v>334005</v>
      </c>
      <c r="L833">
        <v>15008</v>
      </c>
      <c r="M833">
        <v>136776</v>
      </c>
      <c r="N833">
        <v>22509</v>
      </c>
    </row>
    <row r="834" spans="1:14" x14ac:dyDescent="0.2">
      <c r="A834" t="s">
        <v>137</v>
      </c>
      <c r="B834">
        <v>20</v>
      </c>
      <c r="C834">
        <v>2</v>
      </c>
      <c r="D834" s="55">
        <v>362953</v>
      </c>
      <c r="E834">
        <v>10</v>
      </c>
      <c r="F834">
        <v>375000</v>
      </c>
      <c r="G834">
        <v>3000</v>
      </c>
      <c r="H834">
        <v>4892</v>
      </c>
      <c r="I834">
        <v>4</v>
      </c>
      <c r="J834">
        <v>369725</v>
      </c>
      <c r="K834">
        <v>356345</v>
      </c>
      <c r="L834">
        <v>7521</v>
      </c>
      <c r="M834">
        <v>52029</v>
      </c>
      <c r="N834">
        <v>8008</v>
      </c>
    </row>
    <row r="835" spans="1:14" x14ac:dyDescent="0.2">
      <c r="A835" t="s">
        <v>137</v>
      </c>
      <c r="B835">
        <v>20</v>
      </c>
      <c r="C835">
        <v>4</v>
      </c>
      <c r="D835" s="55">
        <v>698073</v>
      </c>
      <c r="E835">
        <v>10</v>
      </c>
      <c r="F835">
        <v>375000</v>
      </c>
      <c r="G835">
        <v>3000</v>
      </c>
      <c r="H835">
        <v>5841</v>
      </c>
      <c r="I835">
        <v>4</v>
      </c>
      <c r="J835">
        <v>365585</v>
      </c>
      <c r="K835">
        <v>336780</v>
      </c>
      <c r="L835">
        <v>25218</v>
      </c>
      <c r="M835">
        <v>95443</v>
      </c>
      <c r="N835">
        <v>8008</v>
      </c>
    </row>
    <row r="836" spans="1:14" x14ac:dyDescent="0.2">
      <c r="A836" t="s">
        <v>137</v>
      </c>
      <c r="B836">
        <v>20</v>
      </c>
      <c r="C836">
        <v>8</v>
      </c>
      <c r="D836" s="55">
        <v>1393527</v>
      </c>
      <c r="E836">
        <v>10</v>
      </c>
      <c r="F836">
        <v>375000</v>
      </c>
      <c r="G836">
        <v>3000</v>
      </c>
      <c r="H836">
        <v>7023</v>
      </c>
      <c r="I836">
        <v>4</v>
      </c>
      <c r="J836">
        <v>357485</v>
      </c>
      <c r="K836">
        <v>303500</v>
      </c>
      <c r="L836">
        <v>27252</v>
      </c>
      <c r="M836">
        <v>184125</v>
      </c>
      <c r="N836">
        <v>8008</v>
      </c>
    </row>
    <row r="837" spans="1:14" x14ac:dyDescent="0.2">
      <c r="A837" t="s">
        <v>137</v>
      </c>
      <c r="B837">
        <v>20</v>
      </c>
      <c r="C837">
        <v>16</v>
      </c>
      <c r="D837" s="55">
        <v>2690273</v>
      </c>
      <c r="E837">
        <v>10</v>
      </c>
      <c r="F837">
        <v>375000</v>
      </c>
      <c r="G837">
        <v>3000</v>
      </c>
      <c r="H837">
        <v>9196</v>
      </c>
      <c r="I837">
        <v>4</v>
      </c>
      <c r="J837">
        <v>331785</v>
      </c>
      <c r="K837">
        <v>226610</v>
      </c>
      <c r="L837">
        <v>34823</v>
      </c>
      <c r="M837">
        <v>355760</v>
      </c>
      <c r="N837">
        <v>8008</v>
      </c>
    </row>
    <row r="838" spans="1:14" x14ac:dyDescent="0.2">
      <c r="A838" t="s">
        <v>138</v>
      </c>
      <c r="B838">
        <v>20</v>
      </c>
      <c r="C838">
        <v>2</v>
      </c>
      <c r="D838" s="55">
        <v>106480</v>
      </c>
      <c r="E838">
        <v>10</v>
      </c>
      <c r="F838">
        <v>375000</v>
      </c>
      <c r="G838">
        <v>3000</v>
      </c>
      <c r="H838">
        <v>4513</v>
      </c>
      <c r="I838">
        <v>4</v>
      </c>
      <c r="J838">
        <v>373245</v>
      </c>
      <c r="K838">
        <v>368635</v>
      </c>
      <c r="L838">
        <v>22964</v>
      </c>
      <c r="M838">
        <v>14113</v>
      </c>
      <c r="N838">
        <v>27664</v>
      </c>
    </row>
    <row r="839" spans="1:14" x14ac:dyDescent="0.2">
      <c r="A839" t="s">
        <v>138</v>
      </c>
      <c r="B839">
        <v>20</v>
      </c>
      <c r="C839">
        <v>4</v>
      </c>
      <c r="D839" s="55">
        <v>211907</v>
      </c>
      <c r="E839">
        <v>10</v>
      </c>
      <c r="F839">
        <v>375000</v>
      </c>
      <c r="G839">
        <v>3000</v>
      </c>
      <c r="H839">
        <v>5065</v>
      </c>
      <c r="I839">
        <v>4</v>
      </c>
      <c r="J839">
        <v>371360</v>
      </c>
      <c r="K839">
        <v>362655</v>
      </c>
      <c r="L839">
        <v>20301</v>
      </c>
      <c r="M839">
        <v>28456</v>
      </c>
      <c r="N839">
        <v>27664</v>
      </c>
    </row>
    <row r="840" spans="1:14" x14ac:dyDescent="0.2">
      <c r="A840" t="s">
        <v>138</v>
      </c>
      <c r="B840">
        <v>20</v>
      </c>
      <c r="C840">
        <v>8</v>
      </c>
      <c r="D840" s="55">
        <v>418500</v>
      </c>
      <c r="E840">
        <v>10</v>
      </c>
      <c r="F840">
        <v>375000</v>
      </c>
      <c r="G840">
        <v>3000</v>
      </c>
      <c r="H840">
        <v>5999</v>
      </c>
      <c r="I840">
        <v>4</v>
      </c>
      <c r="J840">
        <v>367405</v>
      </c>
      <c r="K840">
        <v>350530</v>
      </c>
      <c r="L840">
        <v>19042</v>
      </c>
      <c r="M840">
        <v>56573</v>
      </c>
      <c r="N840">
        <v>27664</v>
      </c>
    </row>
    <row r="841" spans="1:14" x14ac:dyDescent="0.2">
      <c r="A841" t="s">
        <v>138</v>
      </c>
      <c r="B841">
        <v>20</v>
      </c>
      <c r="C841">
        <v>16</v>
      </c>
      <c r="D841" s="55">
        <v>823347</v>
      </c>
      <c r="E841">
        <v>10</v>
      </c>
      <c r="F841">
        <v>375000</v>
      </c>
      <c r="G841">
        <v>3000</v>
      </c>
      <c r="H841">
        <v>8594</v>
      </c>
      <c r="I841">
        <v>4</v>
      </c>
      <c r="J841">
        <v>360355</v>
      </c>
      <c r="K841">
        <v>326385</v>
      </c>
      <c r="L841">
        <v>20032</v>
      </c>
      <c r="M841">
        <v>110131</v>
      </c>
      <c r="N841">
        <v>27664</v>
      </c>
    </row>
    <row r="842" spans="1:14" x14ac:dyDescent="0.2">
      <c r="A842" t="s">
        <v>137</v>
      </c>
      <c r="B842">
        <v>20</v>
      </c>
      <c r="C842">
        <v>2</v>
      </c>
      <c r="D842" s="55">
        <v>299880</v>
      </c>
      <c r="E842">
        <v>10</v>
      </c>
      <c r="F842">
        <v>375000</v>
      </c>
      <c r="G842">
        <v>3000</v>
      </c>
      <c r="H842">
        <v>5042</v>
      </c>
      <c r="I842">
        <v>4</v>
      </c>
      <c r="J842">
        <v>370980</v>
      </c>
      <c r="K842">
        <v>358370</v>
      </c>
      <c r="L842">
        <v>9849</v>
      </c>
      <c r="M842">
        <v>42348</v>
      </c>
      <c r="N842">
        <v>9498</v>
      </c>
    </row>
    <row r="843" spans="1:14" x14ac:dyDescent="0.2">
      <c r="A843" t="s">
        <v>137</v>
      </c>
      <c r="B843">
        <v>20</v>
      </c>
      <c r="C843">
        <v>4</v>
      </c>
      <c r="D843" s="55">
        <v>564433</v>
      </c>
      <c r="E843">
        <v>10</v>
      </c>
      <c r="F843">
        <v>375000</v>
      </c>
      <c r="G843">
        <v>3000</v>
      </c>
      <c r="H843">
        <v>5469</v>
      </c>
      <c r="I843">
        <v>4</v>
      </c>
      <c r="J843">
        <v>368680</v>
      </c>
      <c r="K843">
        <v>345760</v>
      </c>
      <c r="L843">
        <v>29085</v>
      </c>
      <c r="M843">
        <v>79066</v>
      </c>
      <c r="N843">
        <v>9498</v>
      </c>
    </row>
    <row r="844" spans="1:14" x14ac:dyDescent="0.2">
      <c r="A844" t="s">
        <v>137</v>
      </c>
      <c r="B844">
        <v>20</v>
      </c>
      <c r="C844">
        <v>8</v>
      </c>
      <c r="D844" s="55">
        <v>1066447</v>
      </c>
      <c r="E844">
        <v>10</v>
      </c>
      <c r="F844">
        <v>375000</v>
      </c>
      <c r="G844">
        <v>3000</v>
      </c>
      <c r="H844">
        <v>6790</v>
      </c>
      <c r="I844">
        <v>4</v>
      </c>
      <c r="J844">
        <v>357525</v>
      </c>
      <c r="K844">
        <v>311695</v>
      </c>
      <c r="L844">
        <v>34255</v>
      </c>
      <c r="M844">
        <v>104551</v>
      </c>
      <c r="N844">
        <v>9498</v>
      </c>
    </row>
    <row r="845" spans="1:14" x14ac:dyDescent="0.2">
      <c r="A845" t="s">
        <v>137</v>
      </c>
      <c r="B845">
        <v>20</v>
      </c>
      <c r="C845">
        <v>16</v>
      </c>
      <c r="D845" s="55">
        <v>2289533</v>
      </c>
      <c r="E845">
        <v>10</v>
      </c>
      <c r="F845">
        <v>375000</v>
      </c>
      <c r="G845">
        <v>3000</v>
      </c>
      <c r="H845">
        <v>9220</v>
      </c>
      <c r="I845">
        <v>4</v>
      </c>
      <c r="J845">
        <v>334170</v>
      </c>
      <c r="K845">
        <v>267590</v>
      </c>
      <c r="L845">
        <v>29982</v>
      </c>
      <c r="M845">
        <v>291689</v>
      </c>
      <c r="N845">
        <v>9498</v>
      </c>
    </row>
    <row r="846" spans="1:14" x14ac:dyDescent="0.2">
      <c r="A846" t="s">
        <v>138</v>
      </c>
      <c r="B846">
        <v>20</v>
      </c>
      <c r="C846">
        <v>2</v>
      </c>
      <c r="D846" s="55">
        <v>121540</v>
      </c>
      <c r="E846">
        <v>10</v>
      </c>
      <c r="F846">
        <v>375000</v>
      </c>
      <c r="G846">
        <v>3000</v>
      </c>
      <c r="H846">
        <v>4538</v>
      </c>
      <c r="I846">
        <v>4</v>
      </c>
      <c r="J846">
        <v>373115</v>
      </c>
      <c r="K846">
        <v>365240</v>
      </c>
      <c r="L846">
        <v>21829</v>
      </c>
      <c r="M846">
        <v>17323</v>
      </c>
      <c r="N846">
        <v>25527</v>
      </c>
    </row>
    <row r="847" spans="1:14" x14ac:dyDescent="0.2">
      <c r="A847" t="s">
        <v>138</v>
      </c>
      <c r="B847">
        <v>20</v>
      </c>
      <c r="C847">
        <v>4</v>
      </c>
      <c r="D847" s="55">
        <v>240560</v>
      </c>
      <c r="E847">
        <v>10</v>
      </c>
      <c r="F847">
        <v>375000</v>
      </c>
      <c r="G847">
        <v>3000</v>
      </c>
      <c r="H847">
        <v>5011</v>
      </c>
      <c r="I847">
        <v>4</v>
      </c>
      <c r="J847">
        <v>370860</v>
      </c>
      <c r="K847">
        <v>355945</v>
      </c>
      <c r="L847">
        <v>19779</v>
      </c>
      <c r="M847">
        <v>33801</v>
      </c>
      <c r="N847">
        <v>25527</v>
      </c>
    </row>
    <row r="848" spans="1:14" x14ac:dyDescent="0.2">
      <c r="A848" t="s">
        <v>138</v>
      </c>
      <c r="B848">
        <v>20</v>
      </c>
      <c r="C848">
        <v>8</v>
      </c>
      <c r="D848" s="55">
        <v>477627</v>
      </c>
      <c r="E848">
        <v>10</v>
      </c>
      <c r="F848">
        <v>375000</v>
      </c>
      <c r="G848">
        <v>3000</v>
      </c>
      <c r="H848">
        <v>6262</v>
      </c>
      <c r="I848">
        <v>4</v>
      </c>
      <c r="J848">
        <v>367635</v>
      </c>
      <c r="K848">
        <v>336915</v>
      </c>
      <c r="L848">
        <v>17703</v>
      </c>
      <c r="M848">
        <v>66309</v>
      </c>
      <c r="N848">
        <v>25527</v>
      </c>
    </row>
    <row r="849" spans="1:14" x14ac:dyDescent="0.2">
      <c r="A849" t="s">
        <v>138</v>
      </c>
      <c r="B849">
        <v>20</v>
      </c>
      <c r="C849">
        <v>16</v>
      </c>
      <c r="D849" s="55">
        <v>948307</v>
      </c>
      <c r="E849">
        <v>10</v>
      </c>
      <c r="F849">
        <v>375000</v>
      </c>
      <c r="G849">
        <v>3000</v>
      </c>
      <c r="H849">
        <v>8895</v>
      </c>
      <c r="I849">
        <v>4</v>
      </c>
      <c r="J849">
        <v>360135</v>
      </c>
      <c r="K849">
        <v>299010</v>
      </c>
      <c r="L849">
        <v>21087</v>
      </c>
      <c r="M849">
        <v>131114</v>
      </c>
      <c r="N849">
        <v>25527</v>
      </c>
    </row>
    <row r="850" spans="1:14" x14ac:dyDescent="0.2">
      <c r="A850" t="s">
        <v>137</v>
      </c>
      <c r="B850">
        <v>20</v>
      </c>
      <c r="C850">
        <v>2</v>
      </c>
      <c r="D850" s="55">
        <v>311580</v>
      </c>
      <c r="E850">
        <v>10</v>
      </c>
      <c r="F850">
        <v>375000</v>
      </c>
      <c r="G850">
        <v>3000</v>
      </c>
      <c r="H850">
        <v>4612</v>
      </c>
      <c r="I850">
        <v>4</v>
      </c>
      <c r="J850">
        <v>374850</v>
      </c>
      <c r="K850">
        <v>351920</v>
      </c>
      <c r="L850">
        <v>8219</v>
      </c>
      <c r="M850">
        <v>44374</v>
      </c>
      <c r="N850">
        <v>8613</v>
      </c>
    </row>
    <row r="851" spans="1:14" x14ac:dyDescent="0.2">
      <c r="A851" t="s">
        <v>137</v>
      </c>
      <c r="B851">
        <v>20</v>
      </c>
      <c r="C851">
        <v>4</v>
      </c>
      <c r="D851" s="55">
        <v>721547</v>
      </c>
      <c r="E851">
        <v>10</v>
      </c>
      <c r="F851">
        <v>375000</v>
      </c>
      <c r="G851">
        <v>3000</v>
      </c>
      <c r="H851">
        <v>5534</v>
      </c>
      <c r="I851">
        <v>4</v>
      </c>
      <c r="J851">
        <v>364735</v>
      </c>
      <c r="K851">
        <v>329950</v>
      </c>
      <c r="L851">
        <v>24854</v>
      </c>
      <c r="M851">
        <v>99963</v>
      </c>
      <c r="N851">
        <v>8613</v>
      </c>
    </row>
    <row r="852" spans="1:14" x14ac:dyDescent="0.2">
      <c r="A852" t="s">
        <v>137</v>
      </c>
      <c r="B852">
        <v>20</v>
      </c>
      <c r="C852">
        <v>8</v>
      </c>
      <c r="D852" s="55">
        <v>1396687</v>
      </c>
      <c r="E852">
        <v>10</v>
      </c>
      <c r="F852">
        <v>375000</v>
      </c>
      <c r="G852">
        <v>3000</v>
      </c>
      <c r="H852">
        <v>7128</v>
      </c>
      <c r="I852">
        <v>4</v>
      </c>
      <c r="J852">
        <v>355225</v>
      </c>
      <c r="K852">
        <v>289940</v>
      </c>
      <c r="L852">
        <v>43369</v>
      </c>
      <c r="M852">
        <v>198966</v>
      </c>
      <c r="N852">
        <v>8613</v>
      </c>
    </row>
    <row r="853" spans="1:14" x14ac:dyDescent="0.2">
      <c r="A853" t="s">
        <v>137</v>
      </c>
      <c r="B853">
        <v>20</v>
      </c>
      <c r="C853">
        <v>16</v>
      </c>
      <c r="D853" s="55">
        <v>2755933</v>
      </c>
      <c r="E853">
        <v>10</v>
      </c>
      <c r="F853">
        <v>375000</v>
      </c>
      <c r="G853">
        <v>3000</v>
      </c>
      <c r="H853">
        <v>9286</v>
      </c>
      <c r="I853">
        <v>4</v>
      </c>
      <c r="J853">
        <v>334690</v>
      </c>
      <c r="K853">
        <v>220650</v>
      </c>
      <c r="L853">
        <v>27789</v>
      </c>
      <c r="M853">
        <v>373503</v>
      </c>
      <c r="N853">
        <v>8613</v>
      </c>
    </row>
    <row r="854" spans="1:14" x14ac:dyDescent="0.2">
      <c r="A854" t="s">
        <v>138</v>
      </c>
      <c r="B854">
        <v>20</v>
      </c>
      <c r="C854">
        <v>2</v>
      </c>
      <c r="D854" s="55">
        <v>114760</v>
      </c>
      <c r="E854">
        <v>10</v>
      </c>
      <c r="F854">
        <v>375000</v>
      </c>
      <c r="G854">
        <v>3000</v>
      </c>
      <c r="H854">
        <v>4554</v>
      </c>
      <c r="I854">
        <v>4</v>
      </c>
      <c r="J854">
        <v>373055</v>
      </c>
      <c r="K854">
        <v>369825</v>
      </c>
      <c r="L854">
        <v>20525</v>
      </c>
      <c r="M854">
        <v>16009</v>
      </c>
      <c r="N854">
        <v>24874</v>
      </c>
    </row>
    <row r="855" spans="1:14" x14ac:dyDescent="0.2">
      <c r="A855" t="s">
        <v>138</v>
      </c>
      <c r="B855">
        <v>20</v>
      </c>
      <c r="C855">
        <v>4</v>
      </c>
      <c r="D855" s="55">
        <v>226440</v>
      </c>
      <c r="E855">
        <v>10</v>
      </c>
      <c r="F855">
        <v>375000</v>
      </c>
      <c r="G855">
        <v>3000</v>
      </c>
      <c r="H855">
        <v>5065</v>
      </c>
      <c r="I855">
        <v>4</v>
      </c>
      <c r="J855">
        <v>370710</v>
      </c>
      <c r="K855">
        <v>364380</v>
      </c>
      <c r="L855">
        <v>17759</v>
      </c>
      <c r="M855">
        <v>31166</v>
      </c>
      <c r="N855">
        <v>24874</v>
      </c>
    </row>
    <row r="856" spans="1:14" x14ac:dyDescent="0.2">
      <c r="A856" t="s">
        <v>138</v>
      </c>
      <c r="B856">
        <v>20</v>
      </c>
      <c r="C856">
        <v>8</v>
      </c>
      <c r="D856" s="55">
        <v>445673</v>
      </c>
      <c r="E856">
        <v>10</v>
      </c>
      <c r="F856">
        <v>375000</v>
      </c>
      <c r="G856">
        <v>3000</v>
      </c>
      <c r="H856">
        <v>6233</v>
      </c>
      <c r="I856">
        <v>4</v>
      </c>
      <c r="J856">
        <v>366285</v>
      </c>
      <c r="K856">
        <v>354735</v>
      </c>
      <c r="L856">
        <v>17049</v>
      </c>
      <c r="M856">
        <v>62711</v>
      </c>
      <c r="N856">
        <v>24874</v>
      </c>
    </row>
    <row r="857" spans="1:14" x14ac:dyDescent="0.2">
      <c r="A857" t="s">
        <v>138</v>
      </c>
      <c r="B857">
        <v>20</v>
      </c>
      <c r="C857">
        <v>16</v>
      </c>
      <c r="D857" s="55">
        <v>891980</v>
      </c>
      <c r="E857">
        <v>10</v>
      </c>
      <c r="F857">
        <v>375000</v>
      </c>
      <c r="G857">
        <v>3000</v>
      </c>
      <c r="H857">
        <v>8770</v>
      </c>
      <c r="I857">
        <v>4</v>
      </c>
      <c r="J857">
        <v>358970</v>
      </c>
      <c r="K857">
        <v>337105</v>
      </c>
      <c r="L857">
        <v>16213</v>
      </c>
      <c r="M857">
        <v>123753</v>
      </c>
      <c r="N857">
        <v>24874</v>
      </c>
    </row>
    <row r="858" spans="1:14" x14ac:dyDescent="0.2">
      <c r="A858" t="s">
        <v>137</v>
      </c>
      <c r="B858">
        <v>20</v>
      </c>
      <c r="C858">
        <v>2</v>
      </c>
      <c r="D858" s="55">
        <v>478253</v>
      </c>
      <c r="E858">
        <v>10</v>
      </c>
      <c r="F858">
        <v>375000</v>
      </c>
      <c r="G858">
        <v>3000</v>
      </c>
      <c r="H858">
        <v>4689</v>
      </c>
      <c r="I858">
        <v>4</v>
      </c>
      <c r="J858">
        <v>374530</v>
      </c>
      <c r="K858">
        <v>340120</v>
      </c>
      <c r="L858">
        <v>4961</v>
      </c>
      <c r="M858">
        <v>68743</v>
      </c>
      <c r="N858">
        <v>6630</v>
      </c>
    </row>
    <row r="859" spans="1:14" x14ac:dyDescent="0.2">
      <c r="A859" t="s">
        <v>137</v>
      </c>
      <c r="B859">
        <v>20</v>
      </c>
      <c r="C859">
        <v>4</v>
      </c>
      <c r="D859" s="55">
        <v>863987</v>
      </c>
      <c r="E859">
        <v>10</v>
      </c>
      <c r="F859">
        <v>375000</v>
      </c>
      <c r="G859">
        <v>3000</v>
      </c>
      <c r="H859">
        <v>5639</v>
      </c>
      <c r="I859">
        <v>4</v>
      </c>
      <c r="J859">
        <v>365305</v>
      </c>
      <c r="K859">
        <v>318480</v>
      </c>
      <c r="L859">
        <v>16095</v>
      </c>
      <c r="M859">
        <v>120420</v>
      </c>
      <c r="N859">
        <v>6630</v>
      </c>
    </row>
    <row r="860" spans="1:14" x14ac:dyDescent="0.2">
      <c r="A860" t="s">
        <v>137</v>
      </c>
      <c r="B860">
        <v>20</v>
      </c>
      <c r="C860">
        <v>8</v>
      </c>
      <c r="D860" s="55">
        <v>1707167</v>
      </c>
      <c r="E860">
        <v>10</v>
      </c>
      <c r="F860">
        <v>375000</v>
      </c>
      <c r="G860">
        <v>3000</v>
      </c>
      <c r="H860">
        <v>6953</v>
      </c>
      <c r="I860">
        <v>4</v>
      </c>
      <c r="J860">
        <v>351610</v>
      </c>
      <c r="K860">
        <v>273095</v>
      </c>
      <c r="L860">
        <v>22676</v>
      </c>
      <c r="M860">
        <v>221799</v>
      </c>
      <c r="N860">
        <v>6630</v>
      </c>
    </row>
    <row r="861" spans="1:14" x14ac:dyDescent="0.2">
      <c r="A861" t="s">
        <v>137</v>
      </c>
      <c r="B861">
        <v>20</v>
      </c>
      <c r="C861">
        <v>16</v>
      </c>
      <c r="D861" s="55">
        <v>3379380</v>
      </c>
      <c r="E861">
        <v>10</v>
      </c>
      <c r="F861">
        <v>375000</v>
      </c>
      <c r="G861">
        <v>3000</v>
      </c>
      <c r="H861">
        <v>9344</v>
      </c>
      <c r="I861">
        <v>4</v>
      </c>
      <c r="J861">
        <v>334560</v>
      </c>
      <c r="K861">
        <v>188810</v>
      </c>
      <c r="L861">
        <v>27580</v>
      </c>
      <c r="M861">
        <v>484468</v>
      </c>
      <c r="N861">
        <v>6630</v>
      </c>
    </row>
    <row r="862" spans="1:14" x14ac:dyDescent="0.2">
      <c r="A862" t="s">
        <v>138</v>
      </c>
      <c r="B862">
        <v>20</v>
      </c>
      <c r="C862">
        <v>2</v>
      </c>
      <c r="D862" s="55">
        <v>137387</v>
      </c>
      <c r="E862">
        <v>10</v>
      </c>
      <c r="F862">
        <v>375000</v>
      </c>
      <c r="G862">
        <v>3000</v>
      </c>
      <c r="H862">
        <v>4361</v>
      </c>
      <c r="I862">
        <v>4</v>
      </c>
      <c r="J862">
        <v>372755</v>
      </c>
      <c r="K862">
        <v>367245</v>
      </c>
      <c r="L862">
        <v>19416</v>
      </c>
      <c r="M862">
        <v>18916</v>
      </c>
      <c r="N862">
        <v>22715</v>
      </c>
    </row>
    <row r="863" spans="1:14" x14ac:dyDescent="0.2">
      <c r="A863" t="s">
        <v>138</v>
      </c>
      <c r="B863">
        <v>20</v>
      </c>
      <c r="C863">
        <v>4</v>
      </c>
      <c r="D863" s="55">
        <v>272493</v>
      </c>
      <c r="E863">
        <v>10</v>
      </c>
      <c r="F863">
        <v>375000</v>
      </c>
      <c r="G863">
        <v>3000</v>
      </c>
      <c r="H863">
        <v>5071</v>
      </c>
      <c r="I863">
        <v>4</v>
      </c>
      <c r="J863">
        <v>370620</v>
      </c>
      <c r="K863">
        <v>359765</v>
      </c>
      <c r="L863">
        <v>17082</v>
      </c>
      <c r="M863">
        <v>37953</v>
      </c>
      <c r="N863">
        <v>22715</v>
      </c>
    </row>
    <row r="864" spans="1:14" x14ac:dyDescent="0.2">
      <c r="A864" t="s">
        <v>138</v>
      </c>
      <c r="B864">
        <v>20</v>
      </c>
      <c r="C864">
        <v>8</v>
      </c>
      <c r="D864" s="55">
        <v>543033</v>
      </c>
      <c r="E864">
        <v>10</v>
      </c>
      <c r="F864">
        <v>375000</v>
      </c>
      <c r="G864">
        <v>3000</v>
      </c>
      <c r="H864">
        <v>6040</v>
      </c>
      <c r="I864">
        <v>4</v>
      </c>
      <c r="J864">
        <v>366465</v>
      </c>
      <c r="K864">
        <v>344230</v>
      </c>
      <c r="L864">
        <v>15207</v>
      </c>
      <c r="M864">
        <v>76122</v>
      </c>
      <c r="N864">
        <v>22715</v>
      </c>
    </row>
    <row r="865" spans="1:14" x14ac:dyDescent="0.2">
      <c r="A865" t="s">
        <v>138</v>
      </c>
      <c r="B865">
        <v>20</v>
      </c>
      <c r="C865">
        <v>16</v>
      </c>
      <c r="D865" s="55">
        <v>1069153</v>
      </c>
      <c r="E865">
        <v>10</v>
      </c>
      <c r="F865">
        <v>375000</v>
      </c>
      <c r="G865">
        <v>3000</v>
      </c>
      <c r="H865">
        <v>9229</v>
      </c>
      <c r="I865">
        <v>4</v>
      </c>
      <c r="J865">
        <v>358330</v>
      </c>
      <c r="K865">
        <v>313205</v>
      </c>
      <c r="L865">
        <v>14990</v>
      </c>
      <c r="M865">
        <v>149035</v>
      </c>
      <c r="N865">
        <v>22715</v>
      </c>
    </row>
    <row r="866" spans="1:14" x14ac:dyDescent="0.2">
      <c r="A866" t="s">
        <v>137</v>
      </c>
      <c r="B866">
        <v>20</v>
      </c>
      <c r="C866">
        <v>2</v>
      </c>
      <c r="D866" s="55">
        <v>458633</v>
      </c>
      <c r="E866">
        <v>10</v>
      </c>
      <c r="F866">
        <v>375000</v>
      </c>
      <c r="G866">
        <v>3000</v>
      </c>
      <c r="H866">
        <v>4919</v>
      </c>
      <c r="I866">
        <v>4</v>
      </c>
      <c r="J866">
        <v>368290</v>
      </c>
      <c r="K866">
        <v>346680</v>
      </c>
      <c r="L866">
        <v>6122</v>
      </c>
      <c r="M866">
        <v>64865</v>
      </c>
      <c r="N866">
        <v>6725</v>
      </c>
    </row>
    <row r="867" spans="1:14" x14ac:dyDescent="0.2">
      <c r="A867" t="s">
        <v>137</v>
      </c>
      <c r="B867">
        <v>20</v>
      </c>
      <c r="C867">
        <v>4</v>
      </c>
      <c r="D867" s="55">
        <v>854760</v>
      </c>
      <c r="E867">
        <v>10</v>
      </c>
      <c r="F867">
        <v>375000</v>
      </c>
      <c r="G867">
        <v>3000</v>
      </c>
      <c r="H867">
        <v>5875</v>
      </c>
      <c r="I867">
        <v>4</v>
      </c>
      <c r="J867">
        <v>365285</v>
      </c>
      <c r="K867">
        <v>334220</v>
      </c>
      <c r="L867">
        <v>18555</v>
      </c>
      <c r="M867">
        <v>119636</v>
      </c>
      <c r="N867">
        <v>6725</v>
      </c>
    </row>
    <row r="868" spans="1:14" x14ac:dyDescent="0.2">
      <c r="A868" t="s">
        <v>137</v>
      </c>
      <c r="B868">
        <v>20</v>
      </c>
      <c r="C868">
        <v>8</v>
      </c>
      <c r="D868" s="55">
        <v>1688707</v>
      </c>
      <c r="E868">
        <v>10</v>
      </c>
      <c r="F868">
        <v>375000</v>
      </c>
      <c r="G868">
        <v>3000</v>
      </c>
      <c r="H868">
        <v>6978</v>
      </c>
      <c r="I868">
        <v>4</v>
      </c>
      <c r="J868">
        <v>352905</v>
      </c>
      <c r="K868">
        <v>282775</v>
      </c>
      <c r="L868">
        <v>18278</v>
      </c>
      <c r="M868">
        <v>219535</v>
      </c>
      <c r="N868">
        <v>6725</v>
      </c>
    </row>
    <row r="869" spans="1:14" x14ac:dyDescent="0.2">
      <c r="A869" t="s">
        <v>137</v>
      </c>
      <c r="B869">
        <v>20</v>
      </c>
      <c r="C869">
        <v>16</v>
      </c>
      <c r="D869" s="55">
        <v>3315227</v>
      </c>
      <c r="E869">
        <v>10</v>
      </c>
      <c r="F869">
        <v>375000</v>
      </c>
      <c r="G869">
        <v>3000</v>
      </c>
      <c r="H869">
        <v>9370</v>
      </c>
      <c r="I869">
        <v>4</v>
      </c>
      <c r="J869">
        <v>333860</v>
      </c>
      <c r="K869">
        <v>207030</v>
      </c>
      <c r="L869">
        <v>24382</v>
      </c>
      <c r="M869">
        <v>444186</v>
      </c>
      <c r="N869">
        <v>6725</v>
      </c>
    </row>
    <row r="870" spans="1:14" x14ac:dyDescent="0.2">
      <c r="A870" t="s">
        <v>138</v>
      </c>
      <c r="B870">
        <v>20</v>
      </c>
      <c r="C870">
        <v>2</v>
      </c>
      <c r="D870" s="55">
        <v>154833</v>
      </c>
      <c r="E870">
        <v>10</v>
      </c>
      <c r="F870">
        <v>375000</v>
      </c>
      <c r="G870">
        <v>3000</v>
      </c>
      <c r="H870">
        <v>4665</v>
      </c>
      <c r="I870">
        <v>4</v>
      </c>
      <c r="J870">
        <v>372220</v>
      </c>
      <c r="K870">
        <v>368105</v>
      </c>
      <c r="L870">
        <v>14993</v>
      </c>
      <c r="M870">
        <v>21999</v>
      </c>
      <c r="N870">
        <v>18515</v>
      </c>
    </row>
    <row r="871" spans="1:14" x14ac:dyDescent="0.2">
      <c r="A871" t="s">
        <v>138</v>
      </c>
      <c r="B871">
        <v>20</v>
      </c>
      <c r="C871">
        <v>4</v>
      </c>
      <c r="D871" s="55">
        <v>307733</v>
      </c>
      <c r="E871">
        <v>10</v>
      </c>
      <c r="F871">
        <v>375000</v>
      </c>
      <c r="G871">
        <v>3000</v>
      </c>
      <c r="H871">
        <v>5041</v>
      </c>
      <c r="I871">
        <v>4</v>
      </c>
      <c r="J871">
        <v>369235</v>
      </c>
      <c r="K871">
        <v>361295</v>
      </c>
      <c r="L871">
        <v>13589</v>
      </c>
      <c r="M871">
        <v>43230</v>
      </c>
      <c r="N871">
        <v>18515</v>
      </c>
    </row>
    <row r="872" spans="1:14" x14ac:dyDescent="0.2">
      <c r="A872" t="s">
        <v>138</v>
      </c>
      <c r="B872">
        <v>20</v>
      </c>
      <c r="C872">
        <v>8</v>
      </c>
      <c r="D872" s="55">
        <v>610800</v>
      </c>
      <c r="E872">
        <v>10</v>
      </c>
      <c r="F872">
        <v>375000</v>
      </c>
      <c r="G872">
        <v>3000</v>
      </c>
      <c r="H872">
        <v>6129</v>
      </c>
      <c r="I872">
        <v>4</v>
      </c>
      <c r="J872">
        <v>363735</v>
      </c>
      <c r="K872">
        <v>347770</v>
      </c>
      <c r="L872">
        <v>11222</v>
      </c>
      <c r="M872">
        <v>85051</v>
      </c>
      <c r="N872">
        <v>18515</v>
      </c>
    </row>
    <row r="873" spans="1:14" x14ac:dyDescent="0.2">
      <c r="A873" t="s">
        <v>138</v>
      </c>
      <c r="B873">
        <v>20</v>
      </c>
      <c r="C873">
        <v>16</v>
      </c>
      <c r="D873" s="55">
        <v>1207833</v>
      </c>
      <c r="E873">
        <v>10</v>
      </c>
      <c r="F873">
        <v>375000</v>
      </c>
      <c r="G873">
        <v>3000</v>
      </c>
      <c r="H873">
        <v>8887</v>
      </c>
      <c r="I873">
        <v>4</v>
      </c>
      <c r="J873">
        <v>353715</v>
      </c>
      <c r="K873">
        <v>325920</v>
      </c>
      <c r="L873">
        <v>12932</v>
      </c>
      <c r="M873">
        <v>170147</v>
      </c>
      <c r="N873">
        <v>18515</v>
      </c>
    </row>
    <row r="874" spans="1:14" x14ac:dyDescent="0.2">
      <c r="A874" t="s">
        <v>137</v>
      </c>
      <c r="B874">
        <v>20</v>
      </c>
      <c r="C874">
        <v>2</v>
      </c>
      <c r="D874" s="55">
        <v>434707</v>
      </c>
      <c r="E874">
        <v>10</v>
      </c>
      <c r="F874">
        <v>375000</v>
      </c>
      <c r="G874">
        <v>3000</v>
      </c>
      <c r="H874">
        <v>5254</v>
      </c>
      <c r="I874">
        <v>4</v>
      </c>
      <c r="J874">
        <v>368985</v>
      </c>
      <c r="K874">
        <v>349875</v>
      </c>
      <c r="L874">
        <v>6527</v>
      </c>
      <c r="M874">
        <v>61303</v>
      </c>
      <c r="N874">
        <v>6596</v>
      </c>
    </row>
    <row r="875" spans="1:14" x14ac:dyDescent="0.2">
      <c r="A875" t="s">
        <v>137</v>
      </c>
      <c r="B875">
        <v>20</v>
      </c>
      <c r="C875">
        <v>4</v>
      </c>
      <c r="D875" s="55">
        <v>865147</v>
      </c>
      <c r="E875">
        <v>10</v>
      </c>
      <c r="F875">
        <v>375000</v>
      </c>
      <c r="G875">
        <v>3000</v>
      </c>
      <c r="H875">
        <v>5880</v>
      </c>
      <c r="I875">
        <v>4</v>
      </c>
      <c r="J875">
        <v>363665</v>
      </c>
      <c r="K875">
        <v>329325</v>
      </c>
      <c r="L875">
        <v>21392</v>
      </c>
      <c r="M875">
        <v>117705</v>
      </c>
      <c r="N875">
        <v>6596</v>
      </c>
    </row>
    <row r="876" spans="1:14" x14ac:dyDescent="0.2">
      <c r="A876" t="s">
        <v>137</v>
      </c>
      <c r="B876">
        <v>20</v>
      </c>
      <c r="C876">
        <v>8</v>
      </c>
      <c r="D876" s="55">
        <v>1710393</v>
      </c>
      <c r="E876">
        <v>10</v>
      </c>
      <c r="F876">
        <v>375000</v>
      </c>
      <c r="G876">
        <v>3000</v>
      </c>
      <c r="H876">
        <v>6996</v>
      </c>
      <c r="I876">
        <v>4</v>
      </c>
      <c r="J876">
        <v>354470</v>
      </c>
      <c r="K876">
        <v>292780</v>
      </c>
      <c r="L876">
        <v>17590</v>
      </c>
      <c r="M876">
        <v>236886</v>
      </c>
      <c r="N876">
        <v>6596</v>
      </c>
    </row>
    <row r="877" spans="1:14" x14ac:dyDescent="0.2">
      <c r="A877" t="s">
        <v>137</v>
      </c>
      <c r="B877">
        <v>20</v>
      </c>
      <c r="C877">
        <v>16</v>
      </c>
      <c r="D877" s="55">
        <v>3378200</v>
      </c>
      <c r="E877">
        <v>10</v>
      </c>
      <c r="F877">
        <v>375000</v>
      </c>
      <c r="G877">
        <v>3000</v>
      </c>
      <c r="H877">
        <v>9380</v>
      </c>
      <c r="I877">
        <v>4</v>
      </c>
      <c r="J877">
        <v>336030</v>
      </c>
      <c r="K877">
        <v>211875</v>
      </c>
      <c r="L877">
        <v>23345</v>
      </c>
      <c r="M877">
        <v>479749</v>
      </c>
      <c r="N877">
        <v>6596</v>
      </c>
    </row>
    <row r="878" spans="1:14" x14ac:dyDescent="0.2">
      <c r="A878" t="s">
        <v>138</v>
      </c>
      <c r="B878">
        <v>20</v>
      </c>
      <c r="C878">
        <v>2</v>
      </c>
      <c r="D878" s="55">
        <v>122093</v>
      </c>
      <c r="E878">
        <v>10</v>
      </c>
      <c r="F878">
        <v>375000</v>
      </c>
      <c r="G878">
        <v>3000</v>
      </c>
      <c r="H878">
        <v>4662</v>
      </c>
      <c r="I878">
        <v>4</v>
      </c>
      <c r="J878">
        <v>372925</v>
      </c>
      <c r="K878">
        <v>368375</v>
      </c>
      <c r="L878">
        <v>19473</v>
      </c>
      <c r="M878">
        <v>16605</v>
      </c>
      <c r="N878">
        <v>24383</v>
      </c>
    </row>
    <row r="879" spans="1:14" x14ac:dyDescent="0.2">
      <c r="A879" t="s">
        <v>138</v>
      </c>
      <c r="B879">
        <v>20</v>
      </c>
      <c r="C879">
        <v>4</v>
      </c>
      <c r="D879" s="55">
        <v>242173</v>
      </c>
      <c r="E879">
        <v>10</v>
      </c>
      <c r="F879">
        <v>375000</v>
      </c>
      <c r="G879">
        <v>3000</v>
      </c>
      <c r="H879">
        <v>5121</v>
      </c>
      <c r="I879">
        <v>4</v>
      </c>
      <c r="J879">
        <v>370890</v>
      </c>
      <c r="K879">
        <v>361885</v>
      </c>
      <c r="L879">
        <v>17137</v>
      </c>
      <c r="M879">
        <v>33402</v>
      </c>
      <c r="N879">
        <v>24383</v>
      </c>
    </row>
    <row r="880" spans="1:14" x14ac:dyDescent="0.2">
      <c r="A880" t="s">
        <v>138</v>
      </c>
      <c r="B880">
        <v>20</v>
      </c>
      <c r="C880">
        <v>8</v>
      </c>
      <c r="D880" s="55">
        <v>478920</v>
      </c>
      <c r="E880">
        <v>10</v>
      </c>
      <c r="F880">
        <v>375000</v>
      </c>
      <c r="G880">
        <v>3000</v>
      </c>
      <c r="H880">
        <v>6352</v>
      </c>
      <c r="I880">
        <v>4</v>
      </c>
      <c r="J880">
        <v>366735</v>
      </c>
      <c r="K880">
        <v>348770</v>
      </c>
      <c r="L880">
        <v>16145</v>
      </c>
      <c r="M880">
        <v>66277</v>
      </c>
      <c r="N880">
        <v>24383</v>
      </c>
    </row>
    <row r="881" spans="1:14" x14ac:dyDescent="0.2">
      <c r="A881" t="s">
        <v>138</v>
      </c>
      <c r="B881">
        <v>20</v>
      </c>
      <c r="C881">
        <v>16</v>
      </c>
      <c r="D881" s="55">
        <v>950547</v>
      </c>
      <c r="E881">
        <v>10</v>
      </c>
      <c r="F881">
        <v>375000</v>
      </c>
      <c r="G881">
        <v>3000</v>
      </c>
      <c r="H881">
        <v>8960</v>
      </c>
      <c r="I881">
        <v>4</v>
      </c>
      <c r="J881">
        <v>358630</v>
      </c>
      <c r="K881">
        <v>322305</v>
      </c>
      <c r="L881">
        <v>21313</v>
      </c>
      <c r="M881">
        <v>126006</v>
      </c>
      <c r="N881">
        <v>24383</v>
      </c>
    </row>
    <row r="882" spans="1:14" x14ac:dyDescent="0.2">
      <c r="A882" t="s">
        <v>137</v>
      </c>
      <c r="B882">
        <v>20</v>
      </c>
      <c r="C882">
        <v>2</v>
      </c>
      <c r="D882" s="55">
        <v>387853</v>
      </c>
      <c r="E882">
        <v>10</v>
      </c>
      <c r="F882">
        <v>375000</v>
      </c>
      <c r="G882">
        <v>3000</v>
      </c>
      <c r="H882">
        <v>5220</v>
      </c>
      <c r="I882">
        <v>4</v>
      </c>
      <c r="J882">
        <v>369440</v>
      </c>
      <c r="K882">
        <v>352100</v>
      </c>
      <c r="L882">
        <v>7524</v>
      </c>
      <c r="M882">
        <v>54495</v>
      </c>
      <c r="N882">
        <v>8087</v>
      </c>
    </row>
    <row r="883" spans="1:14" x14ac:dyDescent="0.2">
      <c r="A883" t="s">
        <v>137</v>
      </c>
      <c r="B883">
        <v>20</v>
      </c>
      <c r="C883">
        <v>4</v>
      </c>
      <c r="D883" s="55">
        <v>700020</v>
      </c>
      <c r="E883">
        <v>10</v>
      </c>
      <c r="F883">
        <v>375000</v>
      </c>
      <c r="G883">
        <v>3000</v>
      </c>
      <c r="H883">
        <v>5735</v>
      </c>
      <c r="I883">
        <v>4</v>
      </c>
      <c r="J883">
        <v>366530</v>
      </c>
      <c r="K883">
        <v>340045</v>
      </c>
      <c r="L883">
        <v>16573</v>
      </c>
      <c r="M883">
        <v>95009</v>
      </c>
      <c r="N883">
        <v>8087</v>
      </c>
    </row>
    <row r="884" spans="1:14" x14ac:dyDescent="0.2">
      <c r="A884" t="s">
        <v>137</v>
      </c>
      <c r="B884">
        <v>20</v>
      </c>
      <c r="C884">
        <v>8</v>
      </c>
      <c r="D884" s="55">
        <v>1371933</v>
      </c>
      <c r="E884">
        <v>10</v>
      </c>
      <c r="F884">
        <v>375000</v>
      </c>
      <c r="G884">
        <v>3000</v>
      </c>
      <c r="H884">
        <v>7223</v>
      </c>
      <c r="I884">
        <v>4</v>
      </c>
      <c r="J884">
        <v>354655</v>
      </c>
      <c r="K884">
        <v>300885</v>
      </c>
      <c r="L884">
        <v>13920</v>
      </c>
      <c r="M884">
        <v>135504</v>
      </c>
      <c r="N884">
        <v>8087</v>
      </c>
    </row>
    <row r="885" spans="1:14" x14ac:dyDescent="0.2">
      <c r="A885" t="s">
        <v>137</v>
      </c>
      <c r="B885">
        <v>20</v>
      </c>
      <c r="C885">
        <v>16</v>
      </c>
      <c r="D885" s="55">
        <v>2714847</v>
      </c>
      <c r="E885">
        <v>10</v>
      </c>
      <c r="F885">
        <v>375000</v>
      </c>
      <c r="G885">
        <v>3000</v>
      </c>
      <c r="H885">
        <v>8915</v>
      </c>
      <c r="I885">
        <v>4</v>
      </c>
      <c r="J885">
        <v>333985</v>
      </c>
      <c r="K885">
        <v>229050</v>
      </c>
      <c r="L885">
        <v>34217</v>
      </c>
      <c r="M885">
        <v>343853</v>
      </c>
      <c r="N885">
        <v>8087</v>
      </c>
    </row>
    <row r="886" spans="1:14" x14ac:dyDescent="0.2">
      <c r="A886" t="s">
        <v>138</v>
      </c>
      <c r="B886">
        <v>20</v>
      </c>
      <c r="C886">
        <v>2</v>
      </c>
      <c r="D886" s="55">
        <v>156167</v>
      </c>
      <c r="E886">
        <v>10</v>
      </c>
      <c r="F886">
        <v>375000</v>
      </c>
      <c r="G886">
        <v>3000</v>
      </c>
      <c r="H886">
        <v>4710</v>
      </c>
      <c r="I886">
        <v>4</v>
      </c>
      <c r="J886">
        <v>372350</v>
      </c>
      <c r="K886">
        <v>364675</v>
      </c>
      <c r="L886">
        <v>17528</v>
      </c>
      <c r="M886">
        <v>21552</v>
      </c>
      <c r="N886">
        <v>20155</v>
      </c>
    </row>
    <row r="887" spans="1:14" x14ac:dyDescent="0.2">
      <c r="A887" t="s">
        <v>138</v>
      </c>
      <c r="B887">
        <v>20</v>
      </c>
      <c r="C887">
        <v>4</v>
      </c>
      <c r="D887" s="55">
        <v>305927</v>
      </c>
      <c r="E887">
        <v>10</v>
      </c>
      <c r="F887">
        <v>375000</v>
      </c>
      <c r="G887">
        <v>3000</v>
      </c>
      <c r="H887">
        <v>5371</v>
      </c>
      <c r="I887">
        <v>4</v>
      </c>
      <c r="J887">
        <v>369825</v>
      </c>
      <c r="K887">
        <v>354630</v>
      </c>
      <c r="L887">
        <v>15666</v>
      </c>
      <c r="M887">
        <v>42571</v>
      </c>
      <c r="N887">
        <v>20155</v>
      </c>
    </row>
    <row r="888" spans="1:14" x14ac:dyDescent="0.2">
      <c r="A888" t="s">
        <v>138</v>
      </c>
      <c r="B888">
        <v>20</v>
      </c>
      <c r="C888">
        <v>8</v>
      </c>
      <c r="D888" s="55">
        <v>612573</v>
      </c>
      <c r="E888">
        <v>10</v>
      </c>
      <c r="F888">
        <v>375000</v>
      </c>
      <c r="G888">
        <v>3000</v>
      </c>
      <c r="H888">
        <v>6458</v>
      </c>
      <c r="I888">
        <v>4</v>
      </c>
      <c r="J888">
        <v>364365</v>
      </c>
      <c r="K888">
        <v>334070</v>
      </c>
      <c r="L888">
        <v>14886</v>
      </c>
      <c r="M888">
        <v>85610</v>
      </c>
      <c r="N888">
        <v>20155</v>
      </c>
    </row>
    <row r="889" spans="1:14" x14ac:dyDescent="0.2">
      <c r="A889" t="s">
        <v>138</v>
      </c>
      <c r="B889">
        <v>20</v>
      </c>
      <c r="C889">
        <v>16</v>
      </c>
      <c r="D889" s="55">
        <v>1189573</v>
      </c>
      <c r="E889">
        <v>10</v>
      </c>
      <c r="F889">
        <v>375000</v>
      </c>
      <c r="G889">
        <v>3000</v>
      </c>
      <c r="H889">
        <v>9058</v>
      </c>
      <c r="I889">
        <v>4</v>
      </c>
      <c r="J889">
        <v>355465</v>
      </c>
      <c r="K889">
        <v>294310</v>
      </c>
      <c r="L889">
        <v>16155</v>
      </c>
      <c r="M889">
        <v>169603</v>
      </c>
      <c r="N889">
        <v>20155</v>
      </c>
    </row>
    <row r="890" spans="1:14" x14ac:dyDescent="0.2">
      <c r="A890" t="s">
        <v>137</v>
      </c>
      <c r="B890">
        <v>20</v>
      </c>
      <c r="C890">
        <v>2</v>
      </c>
      <c r="D890" s="55">
        <v>460467</v>
      </c>
      <c r="E890">
        <v>10</v>
      </c>
      <c r="F890">
        <v>375000</v>
      </c>
      <c r="G890">
        <v>3000</v>
      </c>
      <c r="H890">
        <v>5076</v>
      </c>
      <c r="I890">
        <v>4</v>
      </c>
      <c r="J890">
        <v>369205</v>
      </c>
      <c r="K890">
        <v>350280</v>
      </c>
      <c r="L890">
        <v>6932</v>
      </c>
      <c r="M890">
        <v>65066</v>
      </c>
      <c r="N890">
        <v>6842</v>
      </c>
    </row>
    <row r="891" spans="1:14" x14ac:dyDescent="0.2">
      <c r="A891" t="s">
        <v>137</v>
      </c>
      <c r="B891">
        <v>20</v>
      </c>
      <c r="C891">
        <v>4</v>
      </c>
      <c r="D891" s="55">
        <v>778247</v>
      </c>
      <c r="E891">
        <v>10</v>
      </c>
      <c r="F891">
        <v>375000</v>
      </c>
      <c r="G891">
        <v>3000</v>
      </c>
      <c r="H891">
        <v>5938</v>
      </c>
      <c r="I891">
        <v>4</v>
      </c>
      <c r="J891">
        <v>363865</v>
      </c>
      <c r="K891">
        <v>328355</v>
      </c>
      <c r="L891">
        <v>17477</v>
      </c>
      <c r="M891">
        <v>107890</v>
      </c>
      <c r="N891">
        <v>6842</v>
      </c>
    </row>
    <row r="892" spans="1:14" x14ac:dyDescent="0.2">
      <c r="A892" t="s">
        <v>137</v>
      </c>
      <c r="B892">
        <v>20</v>
      </c>
      <c r="C892">
        <v>8</v>
      </c>
      <c r="D892" s="55">
        <v>1560667</v>
      </c>
      <c r="E892">
        <v>10</v>
      </c>
      <c r="F892">
        <v>375000</v>
      </c>
      <c r="G892">
        <v>3000</v>
      </c>
      <c r="H892">
        <v>7170</v>
      </c>
      <c r="I892">
        <v>4</v>
      </c>
      <c r="J892">
        <v>355865</v>
      </c>
      <c r="K892">
        <v>291305</v>
      </c>
      <c r="L892">
        <v>25336</v>
      </c>
      <c r="M892">
        <v>212162</v>
      </c>
      <c r="N892">
        <v>6842</v>
      </c>
    </row>
    <row r="893" spans="1:14" x14ac:dyDescent="0.2">
      <c r="A893" t="s">
        <v>137</v>
      </c>
      <c r="B893">
        <v>20</v>
      </c>
      <c r="C893">
        <v>16</v>
      </c>
      <c r="D893" s="55">
        <v>3133400</v>
      </c>
      <c r="E893">
        <v>10</v>
      </c>
      <c r="F893">
        <v>375000</v>
      </c>
      <c r="G893">
        <v>3000</v>
      </c>
      <c r="H893">
        <v>9787</v>
      </c>
      <c r="I893">
        <v>4</v>
      </c>
      <c r="J893">
        <v>334715</v>
      </c>
      <c r="K893">
        <v>225075</v>
      </c>
      <c r="L893">
        <v>18069</v>
      </c>
      <c r="M893">
        <v>443971</v>
      </c>
      <c r="N893">
        <v>6842</v>
      </c>
    </row>
    <row r="894" spans="1:14" x14ac:dyDescent="0.2">
      <c r="A894" t="s">
        <v>138</v>
      </c>
      <c r="B894">
        <v>20</v>
      </c>
      <c r="C894">
        <v>2</v>
      </c>
      <c r="D894" s="55">
        <v>148167</v>
      </c>
      <c r="E894">
        <v>10</v>
      </c>
      <c r="F894">
        <v>375000</v>
      </c>
      <c r="G894">
        <v>3000</v>
      </c>
      <c r="H894">
        <v>4751</v>
      </c>
      <c r="I894">
        <v>4</v>
      </c>
      <c r="J894">
        <v>370575</v>
      </c>
      <c r="K894">
        <v>366320</v>
      </c>
      <c r="L894">
        <v>17150</v>
      </c>
      <c r="M894">
        <v>19466</v>
      </c>
      <c r="N894">
        <v>21742</v>
      </c>
    </row>
    <row r="895" spans="1:14" x14ac:dyDescent="0.2">
      <c r="A895" t="s">
        <v>138</v>
      </c>
      <c r="B895">
        <v>20</v>
      </c>
      <c r="C895">
        <v>4</v>
      </c>
      <c r="D895" s="55">
        <v>294320</v>
      </c>
      <c r="E895">
        <v>10</v>
      </c>
      <c r="F895">
        <v>375000</v>
      </c>
      <c r="G895">
        <v>3000</v>
      </c>
      <c r="H895">
        <v>5435</v>
      </c>
      <c r="I895">
        <v>4</v>
      </c>
      <c r="J895">
        <v>365255</v>
      </c>
      <c r="K895">
        <v>358015</v>
      </c>
      <c r="L895">
        <v>14074</v>
      </c>
      <c r="M895">
        <v>40414</v>
      </c>
      <c r="N895">
        <v>21742</v>
      </c>
    </row>
    <row r="896" spans="1:14" x14ac:dyDescent="0.2">
      <c r="A896" t="s">
        <v>138</v>
      </c>
      <c r="B896">
        <v>20</v>
      </c>
      <c r="C896">
        <v>8</v>
      </c>
      <c r="D896" s="55">
        <v>582453</v>
      </c>
      <c r="E896">
        <v>10</v>
      </c>
      <c r="F896">
        <v>375000</v>
      </c>
      <c r="G896">
        <v>3000</v>
      </c>
      <c r="H896">
        <v>6662</v>
      </c>
      <c r="I896">
        <v>4</v>
      </c>
      <c r="J896">
        <v>356645</v>
      </c>
      <c r="K896">
        <v>341380</v>
      </c>
      <c r="L896">
        <v>13702</v>
      </c>
      <c r="M896">
        <v>81586</v>
      </c>
      <c r="N896">
        <v>21742</v>
      </c>
    </row>
    <row r="897" spans="1:14" x14ac:dyDescent="0.2">
      <c r="A897" t="s">
        <v>138</v>
      </c>
      <c r="B897">
        <v>20</v>
      </c>
      <c r="C897">
        <v>16</v>
      </c>
      <c r="D897" s="55">
        <v>1152127</v>
      </c>
      <c r="E897">
        <v>10</v>
      </c>
      <c r="F897">
        <v>375000</v>
      </c>
      <c r="G897">
        <v>3000</v>
      </c>
      <c r="H897">
        <v>8908</v>
      </c>
      <c r="I897">
        <v>4</v>
      </c>
      <c r="J897">
        <v>337345</v>
      </c>
      <c r="K897">
        <v>309065</v>
      </c>
      <c r="L897">
        <v>13452</v>
      </c>
      <c r="M897">
        <v>153213</v>
      </c>
      <c r="N897">
        <v>21742</v>
      </c>
    </row>
    <row r="898" spans="1:14" x14ac:dyDescent="0.2">
      <c r="A898" t="s">
        <v>137</v>
      </c>
      <c r="B898">
        <v>20</v>
      </c>
      <c r="C898">
        <v>2</v>
      </c>
      <c r="D898" s="55">
        <v>391067</v>
      </c>
      <c r="E898">
        <v>10</v>
      </c>
      <c r="F898">
        <v>375000</v>
      </c>
      <c r="G898">
        <v>3000</v>
      </c>
      <c r="H898">
        <v>4860</v>
      </c>
      <c r="I898">
        <v>4</v>
      </c>
      <c r="J898">
        <v>369085</v>
      </c>
      <c r="K898">
        <v>351905</v>
      </c>
      <c r="L898">
        <v>6722</v>
      </c>
      <c r="M898">
        <v>54882</v>
      </c>
      <c r="N898">
        <v>7103</v>
      </c>
    </row>
    <row r="899" spans="1:14" x14ac:dyDescent="0.2">
      <c r="A899" t="s">
        <v>137</v>
      </c>
      <c r="B899">
        <v>20</v>
      </c>
      <c r="C899">
        <v>4</v>
      </c>
      <c r="D899" s="55">
        <v>773480</v>
      </c>
      <c r="E899">
        <v>10</v>
      </c>
      <c r="F899">
        <v>375000</v>
      </c>
      <c r="G899">
        <v>3000</v>
      </c>
      <c r="H899">
        <v>5834</v>
      </c>
      <c r="I899">
        <v>4</v>
      </c>
      <c r="J899">
        <v>365185</v>
      </c>
      <c r="K899">
        <v>331735</v>
      </c>
      <c r="L899">
        <v>22978</v>
      </c>
      <c r="M899">
        <v>110149</v>
      </c>
      <c r="N899">
        <v>7103</v>
      </c>
    </row>
    <row r="900" spans="1:14" x14ac:dyDescent="0.2">
      <c r="A900" t="s">
        <v>137</v>
      </c>
      <c r="B900">
        <v>20</v>
      </c>
      <c r="C900">
        <v>8</v>
      </c>
      <c r="D900" s="55">
        <v>1566267</v>
      </c>
      <c r="E900">
        <v>10</v>
      </c>
      <c r="F900">
        <v>375000</v>
      </c>
      <c r="G900">
        <v>3000</v>
      </c>
      <c r="H900">
        <v>6898</v>
      </c>
      <c r="I900">
        <v>4</v>
      </c>
      <c r="J900">
        <v>352940</v>
      </c>
      <c r="K900">
        <v>291890</v>
      </c>
      <c r="L900">
        <v>28527</v>
      </c>
      <c r="M900">
        <v>210926</v>
      </c>
      <c r="N900">
        <v>7103</v>
      </c>
    </row>
    <row r="901" spans="1:14" x14ac:dyDescent="0.2">
      <c r="A901" t="s">
        <v>137</v>
      </c>
      <c r="B901">
        <v>20</v>
      </c>
      <c r="C901">
        <v>16</v>
      </c>
      <c r="D901" s="55">
        <v>3057773</v>
      </c>
      <c r="E901">
        <v>10</v>
      </c>
      <c r="F901">
        <v>375000</v>
      </c>
      <c r="G901">
        <v>3000</v>
      </c>
      <c r="H901">
        <v>9426</v>
      </c>
      <c r="I901">
        <v>4</v>
      </c>
      <c r="J901">
        <v>320285</v>
      </c>
      <c r="K901">
        <v>203010</v>
      </c>
      <c r="L901">
        <v>25273</v>
      </c>
      <c r="M901">
        <v>390347</v>
      </c>
      <c r="N901">
        <v>7103</v>
      </c>
    </row>
    <row r="902" spans="1:14" x14ac:dyDescent="0.2">
      <c r="A902" t="s">
        <v>138</v>
      </c>
      <c r="B902">
        <v>20</v>
      </c>
      <c r="C902">
        <v>2</v>
      </c>
      <c r="D902" s="55">
        <v>132580</v>
      </c>
      <c r="E902">
        <v>10</v>
      </c>
      <c r="F902">
        <v>375000</v>
      </c>
      <c r="G902">
        <v>3000</v>
      </c>
      <c r="H902">
        <v>4450</v>
      </c>
      <c r="I902">
        <v>4</v>
      </c>
      <c r="J902">
        <v>372750</v>
      </c>
      <c r="K902">
        <v>366960</v>
      </c>
      <c r="L902">
        <v>18220</v>
      </c>
      <c r="M902">
        <v>18706</v>
      </c>
      <c r="N902">
        <v>22103</v>
      </c>
    </row>
    <row r="903" spans="1:14" x14ac:dyDescent="0.2">
      <c r="A903" t="s">
        <v>138</v>
      </c>
      <c r="B903">
        <v>20</v>
      </c>
      <c r="C903">
        <v>4</v>
      </c>
      <c r="D903" s="55">
        <v>265260</v>
      </c>
      <c r="E903">
        <v>10</v>
      </c>
      <c r="F903">
        <v>375000</v>
      </c>
      <c r="G903">
        <v>3000</v>
      </c>
      <c r="H903">
        <v>5376</v>
      </c>
      <c r="I903">
        <v>4</v>
      </c>
      <c r="J903">
        <v>370630</v>
      </c>
      <c r="K903">
        <v>358970</v>
      </c>
      <c r="L903">
        <v>16583</v>
      </c>
      <c r="M903">
        <v>37810</v>
      </c>
      <c r="N903">
        <v>22103</v>
      </c>
    </row>
    <row r="904" spans="1:14" x14ac:dyDescent="0.2">
      <c r="A904" t="s">
        <v>138</v>
      </c>
      <c r="B904">
        <v>20</v>
      </c>
      <c r="C904">
        <v>8</v>
      </c>
      <c r="D904" s="55">
        <v>524053</v>
      </c>
      <c r="E904">
        <v>10</v>
      </c>
      <c r="F904">
        <v>375000</v>
      </c>
      <c r="G904">
        <v>3000</v>
      </c>
      <c r="H904">
        <v>6382</v>
      </c>
      <c r="I904">
        <v>4</v>
      </c>
      <c r="J904">
        <v>365630</v>
      </c>
      <c r="K904">
        <v>344205</v>
      </c>
      <c r="L904">
        <v>14235</v>
      </c>
      <c r="M904">
        <v>72863</v>
      </c>
      <c r="N904">
        <v>22103</v>
      </c>
    </row>
    <row r="905" spans="1:14" x14ac:dyDescent="0.2">
      <c r="A905" t="s">
        <v>138</v>
      </c>
      <c r="B905">
        <v>20</v>
      </c>
      <c r="C905">
        <v>16</v>
      </c>
      <c r="D905" s="55">
        <v>1040213</v>
      </c>
      <c r="E905">
        <v>10</v>
      </c>
      <c r="F905">
        <v>375000</v>
      </c>
      <c r="G905">
        <v>3000</v>
      </c>
      <c r="H905">
        <v>9146</v>
      </c>
      <c r="I905">
        <v>4</v>
      </c>
      <c r="J905">
        <v>357965</v>
      </c>
      <c r="K905">
        <v>308365</v>
      </c>
      <c r="L905">
        <v>13667</v>
      </c>
      <c r="M905">
        <v>144021</v>
      </c>
      <c r="N905">
        <v>22103</v>
      </c>
    </row>
    <row r="906" spans="1:14" x14ac:dyDescent="0.2">
      <c r="A906" t="s">
        <v>137</v>
      </c>
      <c r="B906">
        <v>20</v>
      </c>
      <c r="C906">
        <v>2</v>
      </c>
      <c r="D906" s="55">
        <v>396440</v>
      </c>
      <c r="E906">
        <v>10</v>
      </c>
      <c r="F906">
        <v>375000</v>
      </c>
      <c r="G906">
        <v>3000</v>
      </c>
      <c r="H906">
        <v>4997</v>
      </c>
      <c r="I906">
        <v>4</v>
      </c>
      <c r="J906">
        <v>369340</v>
      </c>
      <c r="K906">
        <v>351800</v>
      </c>
      <c r="L906">
        <v>6867</v>
      </c>
      <c r="M906">
        <v>56538</v>
      </c>
      <c r="N906">
        <v>6953</v>
      </c>
    </row>
    <row r="907" spans="1:14" x14ac:dyDescent="0.2">
      <c r="A907" t="s">
        <v>137</v>
      </c>
      <c r="B907">
        <v>20</v>
      </c>
      <c r="C907">
        <v>4</v>
      </c>
      <c r="D907" s="55">
        <v>798013</v>
      </c>
      <c r="E907">
        <v>10</v>
      </c>
      <c r="F907">
        <v>375000</v>
      </c>
      <c r="G907">
        <v>3000</v>
      </c>
      <c r="H907">
        <v>5571</v>
      </c>
      <c r="I907">
        <v>4</v>
      </c>
      <c r="J907">
        <v>365395</v>
      </c>
      <c r="K907">
        <v>335545</v>
      </c>
      <c r="L907">
        <v>19784</v>
      </c>
      <c r="M907">
        <v>109134</v>
      </c>
      <c r="N907">
        <v>6953</v>
      </c>
    </row>
    <row r="908" spans="1:14" x14ac:dyDescent="0.2">
      <c r="A908" t="s">
        <v>137</v>
      </c>
      <c r="B908">
        <v>20</v>
      </c>
      <c r="C908">
        <v>8</v>
      </c>
      <c r="D908" s="55">
        <v>1575127</v>
      </c>
      <c r="E908">
        <v>10</v>
      </c>
      <c r="F908">
        <v>375000</v>
      </c>
      <c r="G908">
        <v>3000</v>
      </c>
      <c r="H908">
        <v>7343</v>
      </c>
      <c r="I908">
        <v>4</v>
      </c>
      <c r="J908">
        <v>356510</v>
      </c>
      <c r="K908">
        <v>296315</v>
      </c>
      <c r="L908">
        <v>21591</v>
      </c>
      <c r="M908">
        <v>218562</v>
      </c>
      <c r="N908">
        <v>6953</v>
      </c>
    </row>
    <row r="909" spans="1:14" x14ac:dyDescent="0.2">
      <c r="A909" t="s">
        <v>137</v>
      </c>
      <c r="B909">
        <v>20</v>
      </c>
      <c r="C909">
        <v>16</v>
      </c>
      <c r="D909" s="55">
        <v>3097767</v>
      </c>
      <c r="E909">
        <v>10</v>
      </c>
      <c r="F909">
        <v>375000</v>
      </c>
      <c r="G909">
        <v>3000</v>
      </c>
      <c r="H909">
        <v>9390</v>
      </c>
      <c r="I909">
        <v>4</v>
      </c>
      <c r="J909">
        <v>339215</v>
      </c>
      <c r="K909">
        <v>216765</v>
      </c>
      <c r="L909">
        <v>29561</v>
      </c>
      <c r="M909">
        <v>414888</v>
      </c>
      <c r="N909">
        <v>6953</v>
      </c>
    </row>
    <row r="910" spans="1:14" x14ac:dyDescent="0.2">
      <c r="A910" t="s">
        <v>138</v>
      </c>
      <c r="B910">
        <v>20</v>
      </c>
      <c r="C910">
        <v>2</v>
      </c>
      <c r="D910" s="55">
        <v>116407</v>
      </c>
      <c r="E910">
        <v>10</v>
      </c>
      <c r="F910">
        <v>375000</v>
      </c>
      <c r="G910">
        <v>3000</v>
      </c>
      <c r="H910">
        <v>4454</v>
      </c>
      <c r="I910">
        <v>4</v>
      </c>
      <c r="J910">
        <v>371505</v>
      </c>
      <c r="K910">
        <v>369345</v>
      </c>
      <c r="L910">
        <v>20186</v>
      </c>
      <c r="M910">
        <v>16496</v>
      </c>
      <c r="N910">
        <v>25527</v>
      </c>
    </row>
    <row r="911" spans="1:14" x14ac:dyDescent="0.2">
      <c r="A911" t="s">
        <v>138</v>
      </c>
      <c r="B911">
        <v>20</v>
      </c>
      <c r="C911">
        <v>4</v>
      </c>
      <c r="D911" s="55">
        <v>232473</v>
      </c>
      <c r="E911">
        <v>10</v>
      </c>
      <c r="F911">
        <v>375000</v>
      </c>
      <c r="G911">
        <v>3000</v>
      </c>
      <c r="H911">
        <v>5175</v>
      </c>
      <c r="I911">
        <v>4</v>
      </c>
      <c r="J911">
        <v>367070</v>
      </c>
      <c r="K911">
        <v>364065</v>
      </c>
      <c r="L911">
        <v>18450</v>
      </c>
      <c r="M911">
        <v>32546</v>
      </c>
      <c r="N911">
        <v>25527</v>
      </c>
    </row>
    <row r="912" spans="1:14" x14ac:dyDescent="0.2">
      <c r="A912" t="s">
        <v>138</v>
      </c>
      <c r="B912">
        <v>20</v>
      </c>
      <c r="C912">
        <v>8</v>
      </c>
      <c r="D912" s="55">
        <v>456033</v>
      </c>
      <c r="E912">
        <v>10</v>
      </c>
      <c r="F912">
        <v>375000</v>
      </c>
      <c r="G912">
        <v>3000</v>
      </c>
      <c r="H912">
        <v>6477</v>
      </c>
      <c r="I912">
        <v>4</v>
      </c>
      <c r="J912">
        <v>359355</v>
      </c>
      <c r="K912">
        <v>353035</v>
      </c>
      <c r="L912">
        <v>17739</v>
      </c>
      <c r="M912">
        <v>63538</v>
      </c>
      <c r="N912">
        <v>25527</v>
      </c>
    </row>
    <row r="913" spans="1:14" x14ac:dyDescent="0.2">
      <c r="A913" t="s">
        <v>138</v>
      </c>
      <c r="B913">
        <v>20</v>
      </c>
      <c r="C913">
        <v>16</v>
      </c>
      <c r="D913" s="55">
        <v>899793</v>
      </c>
      <c r="E913">
        <v>10</v>
      </c>
      <c r="F913">
        <v>375000</v>
      </c>
      <c r="G913">
        <v>3000</v>
      </c>
      <c r="H913">
        <v>8890</v>
      </c>
      <c r="I913">
        <v>4</v>
      </c>
      <c r="J913">
        <v>344690</v>
      </c>
      <c r="K913">
        <v>333335</v>
      </c>
      <c r="L913">
        <v>19341</v>
      </c>
      <c r="M913">
        <v>127090</v>
      </c>
      <c r="N913">
        <v>25527</v>
      </c>
    </row>
    <row r="914" spans="1:14" x14ac:dyDescent="0.2">
      <c r="A914" t="s">
        <v>137</v>
      </c>
      <c r="B914">
        <v>20</v>
      </c>
      <c r="C914">
        <v>2</v>
      </c>
      <c r="D914" s="55">
        <v>356200</v>
      </c>
      <c r="E914">
        <v>10</v>
      </c>
      <c r="F914">
        <v>375000</v>
      </c>
      <c r="G914">
        <v>3000</v>
      </c>
      <c r="H914">
        <v>4796</v>
      </c>
      <c r="I914">
        <v>4</v>
      </c>
      <c r="J914">
        <v>369420</v>
      </c>
      <c r="K914">
        <v>351980</v>
      </c>
      <c r="L914">
        <v>7307</v>
      </c>
      <c r="M914">
        <v>50319</v>
      </c>
      <c r="N914">
        <v>8019</v>
      </c>
    </row>
    <row r="915" spans="1:14" x14ac:dyDescent="0.2">
      <c r="A915" t="s">
        <v>137</v>
      </c>
      <c r="B915">
        <v>20</v>
      </c>
      <c r="C915">
        <v>4</v>
      </c>
      <c r="D915" s="55">
        <v>734920</v>
      </c>
      <c r="E915">
        <v>10</v>
      </c>
      <c r="F915">
        <v>375000</v>
      </c>
      <c r="G915">
        <v>3000</v>
      </c>
      <c r="H915">
        <v>5751</v>
      </c>
      <c r="I915">
        <v>4</v>
      </c>
      <c r="J915">
        <v>365790</v>
      </c>
      <c r="K915">
        <v>335450</v>
      </c>
      <c r="L915">
        <v>23351</v>
      </c>
      <c r="M915">
        <v>93241</v>
      </c>
      <c r="N915">
        <v>8019</v>
      </c>
    </row>
    <row r="916" spans="1:14" x14ac:dyDescent="0.2">
      <c r="A916" t="s">
        <v>137</v>
      </c>
      <c r="B916">
        <v>20</v>
      </c>
      <c r="C916">
        <v>8</v>
      </c>
      <c r="D916" s="55">
        <v>1446333</v>
      </c>
      <c r="E916">
        <v>10</v>
      </c>
      <c r="F916">
        <v>375000</v>
      </c>
      <c r="G916">
        <v>3000</v>
      </c>
      <c r="H916">
        <v>7126</v>
      </c>
      <c r="I916">
        <v>4</v>
      </c>
      <c r="J916">
        <v>355455</v>
      </c>
      <c r="K916">
        <v>291665</v>
      </c>
      <c r="L916">
        <v>22895</v>
      </c>
      <c r="M916">
        <v>142342</v>
      </c>
      <c r="N916">
        <v>8019</v>
      </c>
    </row>
    <row r="917" spans="1:14" x14ac:dyDescent="0.2">
      <c r="A917" t="s">
        <v>137</v>
      </c>
      <c r="B917">
        <v>20</v>
      </c>
      <c r="C917">
        <v>16</v>
      </c>
      <c r="D917" s="55">
        <v>2842913</v>
      </c>
      <c r="E917">
        <v>10</v>
      </c>
      <c r="F917">
        <v>375000</v>
      </c>
      <c r="G917">
        <v>3000</v>
      </c>
      <c r="H917">
        <v>8894</v>
      </c>
      <c r="I917">
        <v>4</v>
      </c>
      <c r="J917">
        <v>336575</v>
      </c>
      <c r="K917">
        <v>217530</v>
      </c>
      <c r="L917">
        <v>36798</v>
      </c>
      <c r="M917">
        <v>368462</v>
      </c>
      <c r="N917">
        <v>8019</v>
      </c>
    </row>
    <row r="918" spans="1:14" x14ac:dyDescent="0.2">
      <c r="A918" t="s">
        <v>138</v>
      </c>
      <c r="B918">
        <v>20</v>
      </c>
      <c r="C918">
        <v>2</v>
      </c>
      <c r="D918" s="55">
        <v>119980</v>
      </c>
      <c r="E918">
        <v>10</v>
      </c>
      <c r="F918">
        <v>375000</v>
      </c>
      <c r="G918">
        <v>3000</v>
      </c>
      <c r="H918">
        <v>4399</v>
      </c>
      <c r="I918">
        <v>4</v>
      </c>
      <c r="J918">
        <v>372875</v>
      </c>
      <c r="K918">
        <v>368270</v>
      </c>
      <c r="L918">
        <v>19114</v>
      </c>
      <c r="M918">
        <v>16759</v>
      </c>
      <c r="N918">
        <v>25048</v>
      </c>
    </row>
    <row r="919" spans="1:14" x14ac:dyDescent="0.2">
      <c r="A919" t="s">
        <v>138</v>
      </c>
      <c r="B919">
        <v>20</v>
      </c>
      <c r="C919">
        <v>4</v>
      </c>
      <c r="D919" s="55">
        <v>238493</v>
      </c>
      <c r="E919">
        <v>10</v>
      </c>
      <c r="F919">
        <v>375000</v>
      </c>
      <c r="G919">
        <v>3000</v>
      </c>
      <c r="H919">
        <v>5289</v>
      </c>
      <c r="I919">
        <v>4</v>
      </c>
      <c r="J919">
        <v>370885</v>
      </c>
      <c r="K919">
        <v>361505</v>
      </c>
      <c r="L919">
        <v>17144</v>
      </c>
      <c r="M919">
        <v>33799</v>
      </c>
      <c r="N919">
        <v>25048</v>
      </c>
    </row>
    <row r="920" spans="1:14" x14ac:dyDescent="0.2">
      <c r="A920" t="s">
        <v>138</v>
      </c>
      <c r="B920">
        <v>20</v>
      </c>
      <c r="C920">
        <v>8</v>
      </c>
      <c r="D920" s="55">
        <v>469887</v>
      </c>
      <c r="E920">
        <v>10</v>
      </c>
      <c r="F920">
        <v>375000</v>
      </c>
      <c r="G920">
        <v>3000</v>
      </c>
      <c r="H920">
        <v>6354</v>
      </c>
      <c r="I920">
        <v>4</v>
      </c>
      <c r="J920">
        <v>366755</v>
      </c>
      <c r="K920">
        <v>348215</v>
      </c>
      <c r="L920">
        <v>15933</v>
      </c>
      <c r="M920">
        <v>66075</v>
      </c>
      <c r="N920">
        <v>25048</v>
      </c>
    </row>
    <row r="921" spans="1:14" x14ac:dyDescent="0.2">
      <c r="A921" t="s">
        <v>138</v>
      </c>
      <c r="B921">
        <v>20</v>
      </c>
      <c r="C921">
        <v>16</v>
      </c>
      <c r="D921" s="55">
        <v>933687</v>
      </c>
      <c r="E921">
        <v>10</v>
      </c>
      <c r="F921">
        <v>375000</v>
      </c>
      <c r="G921">
        <v>3000</v>
      </c>
      <c r="H921">
        <v>8838</v>
      </c>
      <c r="I921">
        <v>4</v>
      </c>
      <c r="J921">
        <v>360175</v>
      </c>
      <c r="K921">
        <v>321405</v>
      </c>
      <c r="L921">
        <v>17569</v>
      </c>
      <c r="M921">
        <v>126756</v>
      </c>
      <c r="N921">
        <v>25048</v>
      </c>
    </row>
    <row r="922" spans="1:14" x14ac:dyDescent="0.2">
      <c r="A922" t="s">
        <v>137</v>
      </c>
      <c r="B922">
        <v>20</v>
      </c>
      <c r="C922">
        <v>2</v>
      </c>
      <c r="D922" s="55">
        <v>330467</v>
      </c>
      <c r="E922">
        <v>10</v>
      </c>
      <c r="F922">
        <v>375000</v>
      </c>
      <c r="G922">
        <v>3000</v>
      </c>
      <c r="H922">
        <v>4984</v>
      </c>
      <c r="I922">
        <v>4</v>
      </c>
      <c r="J922">
        <v>370675</v>
      </c>
      <c r="K922">
        <v>357400</v>
      </c>
      <c r="L922">
        <v>9314</v>
      </c>
      <c r="M922">
        <v>46728</v>
      </c>
      <c r="N922">
        <v>8925</v>
      </c>
    </row>
    <row r="923" spans="1:14" x14ac:dyDescent="0.2">
      <c r="A923" t="s">
        <v>137</v>
      </c>
      <c r="B923">
        <v>20</v>
      </c>
      <c r="C923">
        <v>4</v>
      </c>
      <c r="D923" s="55">
        <v>592193</v>
      </c>
      <c r="E923">
        <v>10</v>
      </c>
      <c r="F923">
        <v>375000</v>
      </c>
      <c r="G923">
        <v>3000</v>
      </c>
      <c r="H923">
        <v>5432</v>
      </c>
      <c r="I923">
        <v>4</v>
      </c>
      <c r="J923">
        <v>367325</v>
      </c>
      <c r="K923">
        <v>342355</v>
      </c>
      <c r="L923">
        <v>28941</v>
      </c>
      <c r="M923">
        <v>71894</v>
      </c>
      <c r="N923">
        <v>8925</v>
      </c>
    </row>
    <row r="924" spans="1:14" x14ac:dyDescent="0.2">
      <c r="A924" t="s">
        <v>137</v>
      </c>
      <c r="B924">
        <v>20</v>
      </c>
      <c r="C924">
        <v>8</v>
      </c>
      <c r="D924" s="55">
        <v>1154260</v>
      </c>
      <c r="E924">
        <v>10</v>
      </c>
      <c r="F924">
        <v>375000</v>
      </c>
      <c r="G924">
        <v>3000</v>
      </c>
      <c r="H924">
        <v>6677</v>
      </c>
      <c r="I924">
        <v>4</v>
      </c>
      <c r="J924">
        <v>359360</v>
      </c>
      <c r="K924">
        <v>310745</v>
      </c>
      <c r="L924">
        <v>38553</v>
      </c>
      <c r="M924">
        <v>159811</v>
      </c>
      <c r="N924">
        <v>8925</v>
      </c>
    </row>
    <row r="925" spans="1:14" x14ac:dyDescent="0.2">
      <c r="A925" t="s">
        <v>137</v>
      </c>
      <c r="B925">
        <v>20</v>
      </c>
      <c r="C925">
        <v>16</v>
      </c>
      <c r="D925" s="55">
        <v>2288667</v>
      </c>
      <c r="E925">
        <v>10</v>
      </c>
      <c r="F925">
        <v>375000</v>
      </c>
      <c r="G925">
        <v>3000</v>
      </c>
      <c r="H925">
        <v>8889</v>
      </c>
      <c r="I925">
        <v>4</v>
      </c>
      <c r="J925">
        <v>331100</v>
      </c>
      <c r="K925">
        <v>246155</v>
      </c>
      <c r="L925">
        <v>29267</v>
      </c>
      <c r="M925">
        <v>284533</v>
      </c>
      <c r="N925">
        <v>8925</v>
      </c>
    </row>
    <row r="926" spans="1:14" x14ac:dyDescent="0.2">
      <c r="A926" t="s">
        <v>138</v>
      </c>
      <c r="B926">
        <v>20</v>
      </c>
      <c r="C926">
        <v>2</v>
      </c>
      <c r="D926" s="55">
        <v>100533</v>
      </c>
      <c r="E926">
        <v>10</v>
      </c>
      <c r="F926">
        <v>375000</v>
      </c>
      <c r="G926">
        <v>3000</v>
      </c>
      <c r="H926">
        <v>4659</v>
      </c>
      <c r="I926">
        <v>4</v>
      </c>
      <c r="J926">
        <v>373310</v>
      </c>
      <c r="K926">
        <v>369510</v>
      </c>
      <c r="L926">
        <v>24426</v>
      </c>
      <c r="M926">
        <v>14166</v>
      </c>
      <c r="N926">
        <v>29466</v>
      </c>
    </row>
    <row r="927" spans="1:14" x14ac:dyDescent="0.2">
      <c r="A927" t="s">
        <v>138</v>
      </c>
      <c r="B927">
        <v>20</v>
      </c>
      <c r="C927">
        <v>4</v>
      </c>
      <c r="D927" s="55">
        <v>198840</v>
      </c>
      <c r="E927">
        <v>10</v>
      </c>
      <c r="F927">
        <v>375000</v>
      </c>
      <c r="G927">
        <v>3000</v>
      </c>
      <c r="H927">
        <v>5516</v>
      </c>
      <c r="I927">
        <v>4</v>
      </c>
      <c r="J927">
        <v>371585</v>
      </c>
      <c r="K927">
        <v>364095</v>
      </c>
      <c r="L927">
        <v>22250</v>
      </c>
      <c r="M927">
        <v>27752</v>
      </c>
      <c r="N927">
        <v>29466</v>
      </c>
    </row>
    <row r="928" spans="1:14" x14ac:dyDescent="0.2">
      <c r="A928" t="s">
        <v>138</v>
      </c>
      <c r="B928">
        <v>20</v>
      </c>
      <c r="C928">
        <v>8</v>
      </c>
      <c r="D928" s="55">
        <v>388533</v>
      </c>
      <c r="E928">
        <v>10</v>
      </c>
      <c r="F928">
        <v>375000</v>
      </c>
      <c r="G928">
        <v>3000</v>
      </c>
      <c r="H928">
        <v>6425</v>
      </c>
      <c r="I928">
        <v>4</v>
      </c>
      <c r="J928">
        <v>368375</v>
      </c>
      <c r="K928">
        <v>353580</v>
      </c>
      <c r="L928">
        <v>21329</v>
      </c>
      <c r="M928">
        <v>54199</v>
      </c>
      <c r="N928">
        <v>29466</v>
      </c>
    </row>
    <row r="929" spans="1:14" x14ac:dyDescent="0.2">
      <c r="A929" t="s">
        <v>138</v>
      </c>
      <c r="B929">
        <v>20</v>
      </c>
      <c r="C929">
        <v>16</v>
      </c>
      <c r="D929" s="55">
        <v>785600</v>
      </c>
      <c r="E929">
        <v>10</v>
      </c>
      <c r="F929">
        <v>375000</v>
      </c>
      <c r="G929">
        <v>3000</v>
      </c>
      <c r="H929">
        <v>8838</v>
      </c>
      <c r="I929">
        <v>4</v>
      </c>
      <c r="J929">
        <v>361600</v>
      </c>
      <c r="K929">
        <v>331095</v>
      </c>
      <c r="L929">
        <v>18228</v>
      </c>
      <c r="M929">
        <v>106181</v>
      </c>
      <c r="N929">
        <v>29466</v>
      </c>
    </row>
    <row r="930" spans="1:14" x14ac:dyDescent="0.2">
      <c r="A930" t="s">
        <v>137</v>
      </c>
      <c r="B930">
        <v>20</v>
      </c>
      <c r="C930">
        <v>2</v>
      </c>
      <c r="D930" s="55">
        <v>355067</v>
      </c>
      <c r="E930">
        <v>10</v>
      </c>
      <c r="F930">
        <v>375000</v>
      </c>
      <c r="G930">
        <v>3000</v>
      </c>
      <c r="H930">
        <v>4921</v>
      </c>
      <c r="I930">
        <v>4</v>
      </c>
      <c r="J930">
        <v>369300</v>
      </c>
      <c r="K930">
        <v>351550</v>
      </c>
      <c r="L930">
        <v>7038</v>
      </c>
      <c r="M930">
        <v>50318</v>
      </c>
      <c r="N930">
        <v>7978</v>
      </c>
    </row>
    <row r="931" spans="1:14" x14ac:dyDescent="0.2">
      <c r="A931" t="s">
        <v>137</v>
      </c>
      <c r="B931">
        <v>20</v>
      </c>
      <c r="C931">
        <v>4</v>
      </c>
      <c r="D931" s="55">
        <v>708113</v>
      </c>
      <c r="E931">
        <v>10</v>
      </c>
      <c r="F931">
        <v>375000</v>
      </c>
      <c r="G931">
        <v>3000</v>
      </c>
      <c r="H931">
        <v>5800</v>
      </c>
      <c r="I931">
        <v>4</v>
      </c>
      <c r="J931">
        <v>364840</v>
      </c>
      <c r="K931">
        <v>332510</v>
      </c>
      <c r="L931">
        <v>12523</v>
      </c>
      <c r="M931">
        <v>98147</v>
      </c>
      <c r="N931">
        <v>7978</v>
      </c>
    </row>
    <row r="932" spans="1:14" x14ac:dyDescent="0.2">
      <c r="A932" t="s">
        <v>137</v>
      </c>
      <c r="B932">
        <v>20</v>
      </c>
      <c r="C932">
        <v>8</v>
      </c>
      <c r="D932" s="55">
        <v>1438000</v>
      </c>
      <c r="E932">
        <v>10</v>
      </c>
      <c r="F932">
        <v>375000</v>
      </c>
      <c r="G932">
        <v>3000</v>
      </c>
      <c r="H932">
        <v>7116</v>
      </c>
      <c r="I932">
        <v>4</v>
      </c>
      <c r="J932">
        <v>358590</v>
      </c>
      <c r="K932">
        <v>302375</v>
      </c>
      <c r="L932">
        <v>24861</v>
      </c>
      <c r="M932">
        <v>203728</v>
      </c>
      <c r="N932">
        <v>7978</v>
      </c>
    </row>
    <row r="933" spans="1:14" x14ac:dyDescent="0.2">
      <c r="A933" t="s">
        <v>137</v>
      </c>
      <c r="B933">
        <v>20</v>
      </c>
      <c r="C933">
        <v>16</v>
      </c>
      <c r="D933" s="55">
        <v>2818313</v>
      </c>
      <c r="E933">
        <v>10</v>
      </c>
      <c r="F933">
        <v>375000</v>
      </c>
      <c r="G933">
        <v>3000</v>
      </c>
      <c r="H933">
        <v>9236</v>
      </c>
      <c r="I933">
        <v>4</v>
      </c>
      <c r="J933">
        <v>335990</v>
      </c>
      <c r="K933">
        <v>213760</v>
      </c>
      <c r="L933">
        <v>38514</v>
      </c>
      <c r="M933">
        <v>365021</v>
      </c>
      <c r="N933">
        <v>7978</v>
      </c>
    </row>
    <row r="934" spans="1:14" x14ac:dyDescent="0.2">
      <c r="A934" t="s">
        <v>138</v>
      </c>
      <c r="B934">
        <v>20</v>
      </c>
      <c r="C934">
        <v>2</v>
      </c>
      <c r="D934" s="55">
        <v>102467</v>
      </c>
      <c r="E934">
        <v>10</v>
      </c>
      <c r="F934">
        <v>375000</v>
      </c>
      <c r="G934">
        <v>3000</v>
      </c>
      <c r="H934">
        <v>4569</v>
      </c>
      <c r="I934">
        <v>4</v>
      </c>
      <c r="J934">
        <v>371665</v>
      </c>
      <c r="K934">
        <v>369235</v>
      </c>
      <c r="L934">
        <v>23439</v>
      </c>
      <c r="M934">
        <v>14525</v>
      </c>
      <c r="N934">
        <v>29620</v>
      </c>
    </row>
    <row r="935" spans="1:14" x14ac:dyDescent="0.2">
      <c r="A935" t="s">
        <v>138</v>
      </c>
      <c r="B935">
        <v>20</v>
      </c>
      <c r="C935">
        <v>4</v>
      </c>
      <c r="D935" s="55">
        <v>201987</v>
      </c>
      <c r="E935">
        <v>10</v>
      </c>
      <c r="F935">
        <v>375000</v>
      </c>
      <c r="G935">
        <v>3000</v>
      </c>
      <c r="H935">
        <v>5066</v>
      </c>
      <c r="I935">
        <v>4</v>
      </c>
      <c r="J935">
        <v>368245</v>
      </c>
      <c r="K935">
        <v>363400</v>
      </c>
      <c r="L935">
        <v>21300</v>
      </c>
      <c r="M935">
        <v>28226</v>
      </c>
      <c r="N935">
        <v>29620</v>
      </c>
    </row>
    <row r="936" spans="1:14" x14ac:dyDescent="0.2">
      <c r="A936" t="s">
        <v>138</v>
      </c>
      <c r="B936">
        <v>20</v>
      </c>
      <c r="C936">
        <v>8</v>
      </c>
      <c r="D936" s="55">
        <v>397560</v>
      </c>
      <c r="E936">
        <v>10</v>
      </c>
      <c r="F936">
        <v>375000</v>
      </c>
      <c r="G936">
        <v>3000</v>
      </c>
      <c r="H936">
        <v>6125</v>
      </c>
      <c r="I936">
        <v>4</v>
      </c>
      <c r="J936">
        <v>361690</v>
      </c>
      <c r="K936">
        <v>352430</v>
      </c>
      <c r="L936">
        <v>21156</v>
      </c>
      <c r="M936">
        <v>55156</v>
      </c>
      <c r="N936">
        <v>29620</v>
      </c>
    </row>
    <row r="937" spans="1:14" x14ac:dyDescent="0.2">
      <c r="A937" t="s">
        <v>138</v>
      </c>
      <c r="B937">
        <v>20</v>
      </c>
      <c r="C937">
        <v>16</v>
      </c>
      <c r="D937" s="55">
        <v>790747</v>
      </c>
      <c r="E937">
        <v>10</v>
      </c>
      <c r="F937">
        <v>375000</v>
      </c>
      <c r="G937">
        <v>3000</v>
      </c>
      <c r="H937">
        <v>8819</v>
      </c>
      <c r="I937">
        <v>4</v>
      </c>
      <c r="J937">
        <v>349305</v>
      </c>
      <c r="K937">
        <v>330270</v>
      </c>
      <c r="L937">
        <v>19934</v>
      </c>
      <c r="M937">
        <v>108226</v>
      </c>
      <c r="N937">
        <v>29620</v>
      </c>
    </row>
    <row r="938" spans="1:14" x14ac:dyDescent="0.2">
      <c r="A938" t="s">
        <v>137</v>
      </c>
      <c r="B938">
        <v>20</v>
      </c>
      <c r="C938">
        <v>2</v>
      </c>
      <c r="D938" s="55">
        <v>261100</v>
      </c>
      <c r="E938">
        <v>10</v>
      </c>
      <c r="F938">
        <v>375000</v>
      </c>
      <c r="G938">
        <v>3000</v>
      </c>
      <c r="H938">
        <v>4693</v>
      </c>
      <c r="I938">
        <v>4</v>
      </c>
      <c r="J938">
        <v>371630</v>
      </c>
      <c r="K938">
        <v>359665</v>
      </c>
      <c r="L938">
        <v>10506</v>
      </c>
      <c r="M938">
        <v>36294</v>
      </c>
      <c r="N938">
        <v>9970</v>
      </c>
    </row>
    <row r="939" spans="1:14" x14ac:dyDescent="0.2">
      <c r="A939" t="s">
        <v>137</v>
      </c>
      <c r="B939">
        <v>20</v>
      </c>
      <c r="C939">
        <v>4</v>
      </c>
      <c r="D939" s="55">
        <v>511760</v>
      </c>
      <c r="E939">
        <v>10</v>
      </c>
      <c r="F939">
        <v>375000</v>
      </c>
      <c r="G939">
        <v>3000</v>
      </c>
      <c r="H939">
        <v>5373</v>
      </c>
      <c r="I939">
        <v>4</v>
      </c>
      <c r="J939">
        <v>368245</v>
      </c>
      <c r="K939">
        <v>345390</v>
      </c>
      <c r="L939">
        <v>27786</v>
      </c>
      <c r="M939">
        <v>72389</v>
      </c>
      <c r="N939">
        <v>9970</v>
      </c>
    </row>
    <row r="940" spans="1:14" x14ac:dyDescent="0.2">
      <c r="A940" t="s">
        <v>137</v>
      </c>
      <c r="B940">
        <v>20</v>
      </c>
      <c r="C940">
        <v>8</v>
      </c>
      <c r="D940" s="55">
        <v>1023527</v>
      </c>
      <c r="E940">
        <v>10</v>
      </c>
      <c r="F940">
        <v>375000</v>
      </c>
      <c r="G940">
        <v>3000</v>
      </c>
      <c r="H940">
        <v>6419</v>
      </c>
      <c r="I940">
        <v>4</v>
      </c>
      <c r="J940">
        <v>361910</v>
      </c>
      <c r="K940">
        <v>318575</v>
      </c>
      <c r="L940">
        <v>32388</v>
      </c>
      <c r="M940">
        <v>128253</v>
      </c>
      <c r="N940">
        <v>9970</v>
      </c>
    </row>
    <row r="941" spans="1:14" x14ac:dyDescent="0.2">
      <c r="A941" t="s">
        <v>137</v>
      </c>
      <c r="B941">
        <v>20</v>
      </c>
      <c r="C941">
        <v>16</v>
      </c>
      <c r="D941" s="55">
        <v>2005447</v>
      </c>
      <c r="E941">
        <v>10</v>
      </c>
      <c r="F941">
        <v>375000</v>
      </c>
      <c r="G941">
        <v>3000</v>
      </c>
      <c r="H941">
        <v>8605</v>
      </c>
      <c r="I941">
        <v>4</v>
      </c>
      <c r="J941">
        <v>346170</v>
      </c>
      <c r="K941">
        <v>266685</v>
      </c>
      <c r="L941">
        <v>33948</v>
      </c>
      <c r="M941">
        <v>222188</v>
      </c>
      <c r="N941">
        <v>9970</v>
      </c>
    </row>
    <row r="942" spans="1:14" x14ac:dyDescent="0.2">
      <c r="A942" t="s">
        <v>138</v>
      </c>
      <c r="B942">
        <v>20</v>
      </c>
      <c r="C942">
        <v>2</v>
      </c>
      <c r="D942" s="55">
        <v>100567</v>
      </c>
      <c r="E942">
        <v>10</v>
      </c>
      <c r="F942">
        <v>375000</v>
      </c>
      <c r="G942">
        <v>3000</v>
      </c>
      <c r="H942">
        <v>4454</v>
      </c>
      <c r="I942">
        <v>4</v>
      </c>
      <c r="J942">
        <v>373300</v>
      </c>
      <c r="K942">
        <v>369095</v>
      </c>
      <c r="L942">
        <v>25372</v>
      </c>
      <c r="M942">
        <v>13493</v>
      </c>
      <c r="N942">
        <v>30199</v>
      </c>
    </row>
    <row r="943" spans="1:14" x14ac:dyDescent="0.2">
      <c r="A943" t="s">
        <v>138</v>
      </c>
      <c r="B943">
        <v>20</v>
      </c>
      <c r="C943">
        <v>4</v>
      </c>
      <c r="D943" s="55">
        <v>197673</v>
      </c>
      <c r="E943">
        <v>10</v>
      </c>
      <c r="F943">
        <v>375000</v>
      </c>
      <c r="G943">
        <v>3000</v>
      </c>
      <c r="H943">
        <v>5079</v>
      </c>
      <c r="I943">
        <v>4</v>
      </c>
      <c r="J943">
        <v>371640</v>
      </c>
      <c r="K943">
        <v>363260</v>
      </c>
      <c r="L943">
        <v>22932</v>
      </c>
      <c r="M943">
        <v>27251</v>
      </c>
      <c r="N943">
        <v>30199</v>
      </c>
    </row>
    <row r="944" spans="1:14" x14ac:dyDescent="0.2">
      <c r="A944" t="s">
        <v>138</v>
      </c>
      <c r="B944">
        <v>20</v>
      </c>
      <c r="C944">
        <v>8</v>
      </c>
      <c r="D944" s="55">
        <v>389580</v>
      </c>
      <c r="E944">
        <v>10</v>
      </c>
      <c r="F944">
        <v>375000</v>
      </c>
      <c r="G944">
        <v>3000</v>
      </c>
      <c r="H944">
        <v>6138</v>
      </c>
      <c r="I944">
        <v>4</v>
      </c>
      <c r="J944">
        <v>367920</v>
      </c>
      <c r="K944">
        <v>351700</v>
      </c>
      <c r="L944">
        <v>21609</v>
      </c>
      <c r="M944">
        <v>53138</v>
      </c>
      <c r="N944">
        <v>30199</v>
      </c>
    </row>
    <row r="945" spans="1:14" x14ac:dyDescent="0.2">
      <c r="A945" t="s">
        <v>138</v>
      </c>
      <c r="B945">
        <v>20</v>
      </c>
      <c r="C945">
        <v>16</v>
      </c>
      <c r="D945" s="55">
        <v>772000</v>
      </c>
      <c r="E945">
        <v>10</v>
      </c>
      <c r="F945">
        <v>375000</v>
      </c>
      <c r="G945">
        <v>3000</v>
      </c>
      <c r="H945">
        <v>8658</v>
      </c>
      <c r="I945">
        <v>4</v>
      </c>
      <c r="J945">
        <v>362565</v>
      </c>
      <c r="K945">
        <v>328570</v>
      </c>
      <c r="L945">
        <v>23981</v>
      </c>
      <c r="M945">
        <v>105785</v>
      </c>
      <c r="N945">
        <v>30199</v>
      </c>
    </row>
    <row r="946" spans="1:14" x14ac:dyDescent="0.2">
      <c r="A946" t="s">
        <v>137</v>
      </c>
      <c r="B946">
        <v>20</v>
      </c>
      <c r="C946">
        <v>2</v>
      </c>
      <c r="D946" s="55">
        <v>329773</v>
      </c>
      <c r="E946">
        <v>10</v>
      </c>
      <c r="F946">
        <v>375000</v>
      </c>
      <c r="G946">
        <v>3000</v>
      </c>
      <c r="H946">
        <v>4987</v>
      </c>
      <c r="I946">
        <v>4</v>
      </c>
      <c r="J946">
        <v>370485</v>
      </c>
      <c r="K946">
        <v>356045</v>
      </c>
      <c r="L946">
        <v>8876</v>
      </c>
      <c r="M946">
        <v>47144</v>
      </c>
      <c r="N946">
        <v>9068</v>
      </c>
    </row>
    <row r="947" spans="1:14" x14ac:dyDescent="0.2">
      <c r="A947" t="s">
        <v>137</v>
      </c>
      <c r="B947">
        <v>20</v>
      </c>
      <c r="C947">
        <v>4</v>
      </c>
      <c r="D947" s="55">
        <v>600173</v>
      </c>
      <c r="E947">
        <v>10</v>
      </c>
      <c r="F947">
        <v>375000</v>
      </c>
      <c r="G947">
        <v>3000</v>
      </c>
      <c r="H947">
        <v>5707</v>
      </c>
      <c r="I947">
        <v>4</v>
      </c>
      <c r="J947">
        <v>367110</v>
      </c>
      <c r="K947">
        <v>340465</v>
      </c>
      <c r="L947">
        <v>28810</v>
      </c>
      <c r="M947">
        <v>83299</v>
      </c>
      <c r="N947">
        <v>9068</v>
      </c>
    </row>
    <row r="948" spans="1:14" x14ac:dyDescent="0.2">
      <c r="A948" t="s">
        <v>137</v>
      </c>
      <c r="B948">
        <v>20</v>
      </c>
      <c r="C948">
        <v>8</v>
      </c>
      <c r="D948" s="55">
        <v>1201467</v>
      </c>
      <c r="E948">
        <v>10</v>
      </c>
      <c r="F948">
        <v>375000</v>
      </c>
      <c r="G948">
        <v>3000</v>
      </c>
      <c r="H948">
        <v>6956</v>
      </c>
      <c r="I948">
        <v>4</v>
      </c>
      <c r="J948">
        <v>357700</v>
      </c>
      <c r="K948">
        <v>313925</v>
      </c>
      <c r="L948">
        <v>28702</v>
      </c>
      <c r="M948">
        <v>152133</v>
      </c>
      <c r="N948">
        <v>9068</v>
      </c>
    </row>
    <row r="949" spans="1:14" x14ac:dyDescent="0.2">
      <c r="A949" t="s">
        <v>137</v>
      </c>
      <c r="B949">
        <v>20</v>
      </c>
      <c r="C949">
        <v>16</v>
      </c>
      <c r="D949" s="55">
        <v>2342353</v>
      </c>
      <c r="E949">
        <v>10</v>
      </c>
      <c r="F949">
        <v>375000</v>
      </c>
      <c r="G949">
        <v>3000</v>
      </c>
      <c r="H949">
        <v>9039</v>
      </c>
      <c r="I949">
        <v>4</v>
      </c>
      <c r="J949">
        <v>338690</v>
      </c>
      <c r="K949">
        <v>246915</v>
      </c>
      <c r="L949">
        <v>44990</v>
      </c>
      <c r="M949">
        <v>289085</v>
      </c>
      <c r="N949">
        <v>9068</v>
      </c>
    </row>
    <row r="950" spans="1:14" x14ac:dyDescent="0.2">
      <c r="A950" t="s">
        <v>138</v>
      </c>
      <c r="B950">
        <v>20</v>
      </c>
      <c r="C950">
        <v>2</v>
      </c>
      <c r="D950" s="55">
        <v>122800</v>
      </c>
      <c r="E950">
        <v>10</v>
      </c>
      <c r="F950">
        <v>375000</v>
      </c>
      <c r="G950">
        <v>3000</v>
      </c>
      <c r="H950">
        <v>4438</v>
      </c>
      <c r="I950">
        <v>4</v>
      </c>
      <c r="J950">
        <v>372935</v>
      </c>
      <c r="K950">
        <v>367860</v>
      </c>
      <c r="L950">
        <v>20239</v>
      </c>
      <c r="M950">
        <v>16458</v>
      </c>
      <c r="N950">
        <v>24101</v>
      </c>
    </row>
    <row r="951" spans="1:14" x14ac:dyDescent="0.2">
      <c r="A951" t="s">
        <v>138</v>
      </c>
      <c r="B951">
        <v>20</v>
      </c>
      <c r="C951">
        <v>4</v>
      </c>
      <c r="D951" s="55">
        <v>242887</v>
      </c>
      <c r="E951">
        <v>10</v>
      </c>
      <c r="F951">
        <v>375000</v>
      </c>
      <c r="G951">
        <v>3000</v>
      </c>
      <c r="H951">
        <v>5319</v>
      </c>
      <c r="I951">
        <v>4</v>
      </c>
      <c r="J951">
        <v>370620</v>
      </c>
      <c r="K951">
        <v>361070</v>
      </c>
      <c r="L951">
        <v>18111</v>
      </c>
      <c r="M951">
        <v>32948</v>
      </c>
      <c r="N951">
        <v>24101</v>
      </c>
    </row>
    <row r="952" spans="1:14" x14ac:dyDescent="0.2">
      <c r="A952" t="s">
        <v>138</v>
      </c>
      <c r="B952">
        <v>20</v>
      </c>
      <c r="C952">
        <v>8</v>
      </c>
      <c r="D952" s="55">
        <v>475427</v>
      </c>
      <c r="E952">
        <v>10</v>
      </c>
      <c r="F952">
        <v>375000</v>
      </c>
      <c r="G952">
        <v>3000</v>
      </c>
      <c r="H952">
        <v>6535</v>
      </c>
      <c r="I952">
        <v>4</v>
      </c>
      <c r="J952">
        <v>366505</v>
      </c>
      <c r="K952">
        <v>347215</v>
      </c>
      <c r="L952">
        <v>16945</v>
      </c>
      <c r="M952">
        <v>64571</v>
      </c>
      <c r="N952">
        <v>24101</v>
      </c>
    </row>
    <row r="953" spans="1:14" x14ac:dyDescent="0.2">
      <c r="A953" t="s">
        <v>138</v>
      </c>
      <c r="B953">
        <v>20</v>
      </c>
      <c r="C953">
        <v>16</v>
      </c>
      <c r="D953" s="55">
        <v>945073</v>
      </c>
      <c r="E953">
        <v>10</v>
      </c>
      <c r="F953">
        <v>375000</v>
      </c>
      <c r="G953">
        <v>3000</v>
      </c>
      <c r="H953">
        <v>9003</v>
      </c>
      <c r="I953">
        <v>4</v>
      </c>
      <c r="J953">
        <v>358815</v>
      </c>
      <c r="K953">
        <v>320245</v>
      </c>
      <c r="L953">
        <v>16189</v>
      </c>
      <c r="M953">
        <v>130758</v>
      </c>
      <c r="N953">
        <v>24101</v>
      </c>
    </row>
    <row r="954" spans="1:14" x14ac:dyDescent="0.2">
      <c r="A954" t="s">
        <v>137</v>
      </c>
      <c r="B954">
        <v>20</v>
      </c>
      <c r="C954">
        <v>2</v>
      </c>
      <c r="D954" s="55">
        <v>371313</v>
      </c>
      <c r="E954">
        <v>10</v>
      </c>
      <c r="F954">
        <v>375000</v>
      </c>
      <c r="G954">
        <v>3000</v>
      </c>
      <c r="H954">
        <v>5024</v>
      </c>
      <c r="I954">
        <v>4</v>
      </c>
      <c r="J954">
        <v>369915</v>
      </c>
      <c r="K954">
        <v>353805</v>
      </c>
      <c r="L954">
        <v>8094</v>
      </c>
      <c r="M954">
        <v>52172</v>
      </c>
      <c r="N954">
        <v>8489</v>
      </c>
    </row>
    <row r="955" spans="1:14" x14ac:dyDescent="0.2">
      <c r="A955" t="s">
        <v>137</v>
      </c>
      <c r="B955">
        <v>20</v>
      </c>
      <c r="C955">
        <v>4</v>
      </c>
      <c r="D955" s="55">
        <v>692520</v>
      </c>
      <c r="E955">
        <v>10</v>
      </c>
      <c r="F955">
        <v>375000</v>
      </c>
      <c r="G955">
        <v>3000</v>
      </c>
      <c r="H955">
        <v>5538</v>
      </c>
      <c r="I955">
        <v>4</v>
      </c>
      <c r="J955">
        <v>366710</v>
      </c>
      <c r="K955">
        <v>339660</v>
      </c>
      <c r="L955">
        <v>23868</v>
      </c>
      <c r="M955">
        <v>86452</v>
      </c>
      <c r="N955">
        <v>8489</v>
      </c>
    </row>
    <row r="956" spans="1:14" x14ac:dyDescent="0.2">
      <c r="A956" t="s">
        <v>137</v>
      </c>
      <c r="B956">
        <v>20</v>
      </c>
      <c r="C956">
        <v>8</v>
      </c>
      <c r="D956" s="55">
        <v>1359060</v>
      </c>
      <c r="E956">
        <v>10</v>
      </c>
      <c r="F956">
        <v>375000</v>
      </c>
      <c r="G956">
        <v>3000</v>
      </c>
      <c r="H956">
        <v>6914</v>
      </c>
      <c r="I956">
        <v>4</v>
      </c>
      <c r="J956">
        <v>359225</v>
      </c>
      <c r="K956">
        <v>309685</v>
      </c>
      <c r="L956">
        <v>24164</v>
      </c>
      <c r="M956">
        <v>188292</v>
      </c>
      <c r="N956">
        <v>8489</v>
      </c>
    </row>
    <row r="957" spans="1:14" x14ac:dyDescent="0.2">
      <c r="A957" t="s">
        <v>137</v>
      </c>
      <c r="B957">
        <v>20</v>
      </c>
      <c r="C957">
        <v>16</v>
      </c>
      <c r="D957" s="55">
        <v>2626000</v>
      </c>
      <c r="E957">
        <v>10</v>
      </c>
      <c r="F957">
        <v>375000</v>
      </c>
      <c r="G957">
        <v>3000</v>
      </c>
      <c r="H957">
        <v>9359</v>
      </c>
      <c r="I957">
        <v>4</v>
      </c>
      <c r="J957">
        <v>341455</v>
      </c>
      <c r="K957">
        <v>235740</v>
      </c>
      <c r="L957">
        <v>31666</v>
      </c>
      <c r="M957">
        <v>376966</v>
      </c>
      <c r="N957">
        <v>8489</v>
      </c>
    </row>
    <row r="958" spans="1:14" x14ac:dyDescent="0.2">
      <c r="A958" t="s">
        <v>138</v>
      </c>
      <c r="B958">
        <v>20</v>
      </c>
      <c r="C958">
        <v>2</v>
      </c>
      <c r="D958" s="55">
        <v>129847</v>
      </c>
      <c r="E958">
        <v>10</v>
      </c>
      <c r="F958">
        <v>375000</v>
      </c>
      <c r="G958">
        <v>3000</v>
      </c>
      <c r="H958">
        <v>4738</v>
      </c>
      <c r="I958">
        <v>4</v>
      </c>
      <c r="J958">
        <v>372960</v>
      </c>
      <c r="K958">
        <v>367245</v>
      </c>
      <c r="L958">
        <v>19547</v>
      </c>
      <c r="M958">
        <v>18318</v>
      </c>
      <c r="N958">
        <v>23280</v>
      </c>
    </row>
    <row r="959" spans="1:14" x14ac:dyDescent="0.2">
      <c r="A959" t="s">
        <v>138</v>
      </c>
      <c r="B959">
        <v>20</v>
      </c>
      <c r="C959">
        <v>4</v>
      </c>
      <c r="D959" s="55">
        <v>255527</v>
      </c>
      <c r="E959">
        <v>10</v>
      </c>
      <c r="F959">
        <v>375000</v>
      </c>
      <c r="G959">
        <v>3000</v>
      </c>
      <c r="H959">
        <v>5374</v>
      </c>
      <c r="I959">
        <v>4</v>
      </c>
      <c r="J959">
        <v>370490</v>
      </c>
      <c r="K959">
        <v>359875</v>
      </c>
      <c r="L959">
        <v>17480</v>
      </c>
      <c r="M959">
        <v>35528</v>
      </c>
      <c r="N959">
        <v>23280</v>
      </c>
    </row>
    <row r="960" spans="1:14" x14ac:dyDescent="0.2">
      <c r="A960" t="s">
        <v>138</v>
      </c>
      <c r="B960">
        <v>20</v>
      </c>
      <c r="C960">
        <v>8</v>
      </c>
      <c r="D960" s="55">
        <v>501740</v>
      </c>
      <c r="E960">
        <v>10</v>
      </c>
      <c r="F960">
        <v>375000</v>
      </c>
      <c r="G960">
        <v>3000</v>
      </c>
      <c r="H960">
        <v>6474</v>
      </c>
      <c r="I960">
        <v>4</v>
      </c>
      <c r="J960">
        <v>366520</v>
      </c>
      <c r="K960">
        <v>345485</v>
      </c>
      <c r="L960">
        <v>16981</v>
      </c>
      <c r="M960">
        <v>68420</v>
      </c>
      <c r="N960">
        <v>23280</v>
      </c>
    </row>
    <row r="961" spans="1:14" x14ac:dyDescent="0.2">
      <c r="A961" t="s">
        <v>138</v>
      </c>
      <c r="B961">
        <v>20</v>
      </c>
      <c r="C961">
        <v>16</v>
      </c>
      <c r="D961" s="55">
        <v>997987</v>
      </c>
      <c r="E961">
        <v>10</v>
      </c>
      <c r="F961">
        <v>375000</v>
      </c>
      <c r="G961">
        <v>3000</v>
      </c>
      <c r="H961">
        <v>8865</v>
      </c>
      <c r="I961">
        <v>4</v>
      </c>
      <c r="J961">
        <v>358545</v>
      </c>
      <c r="K961">
        <v>317775</v>
      </c>
      <c r="L961">
        <v>16698</v>
      </c>
      <c r="M961">
        <v>137920</v>
      </c>
      <c r="N961">
        <v>23280</v>
      </c>
    </row>
    <row r="962" spans="1:14" x14ac:dyDescent="0.2">
      <c r="A962" t="s">
        <v>137</v>
      </c>
      <c r="B962">
        <v>20</v>
      </c>
      <c r="C962">
        <v>2</v>
      </c>
      <c r="D962" s="55">
        <v>391613</v>
      </c>
      <c r="E962">
        <v>10</v>
      </c>
      <c r="F962">
        <v>375000</v>
      </c>
      <c r="G962">
        <v>3000</v>
      </c>
      <c r="H962">
        <v>4702</v>
      </c>
      <c r="I962">
        <v>4</v>
      </c>
      <c r="J962">
        <v>369805</v>
      </c>
      <c r="K962">
        <v>354275</v>
      </c>
      <c r="L962">
        <v>8016</v>
      </c>
      <c r="M962">
        <v>55439</v>
      </c>
      <c r="N962">
        <v>7788</v>
      </c>
    </row>
    <row r="963" spans="1:14" x14ac:dyDescent="0.2">
      <c r="A963" t="s">
        <v>137</v>
      </c>
      <c r="B963">
        <v>20</v>
      </c>
      <c r="C963">
        <v>4</v>
      </c>
      <c r="D963" s="55">
        <v>774013</v>
      </c>
      <c r="E963">
        <v>10</v>
      </c>
      <c r="F963">
        <v>375000</v>
      </c>
      <c r="G963">
        <v>3000</v>
      </c>
      <c r="H963">
        <v>5383</v>
      </c>
      <c r="I963">
        <v>4</v>
      </c>
      <c r="J963">
        <v>369440</v>
      </c>
      <c r="K963">
        <v>306195</v>
      </c>
      <c r="L963">
        <v>3178</v>
      </c>
      <c r="M963">
        <v>67359</v>
      </c>
      <c r="N963">
        <v>7788</v>
      </c>
    </row>
    <row r="964" spans="1:14" x14ac:dyDescent="0.2">
      <c r="A964" t="s">
        <v>137</v>
      </c>
      <c r="B964">
        <v>20</v>
      </c>
      <c r="C964">
        <v>8</v>
      </c>
      <c r="D964" s="55">
        <v>1347613</v>
      </c>
      <c r="E964">
        <v>10</v>
      </c>
      <c r="F964">
        <v>375000</v>
      </c>
      <c r="G964">
        <v>3000</v>
      </c>
      <c r="H964">
        <v>6639</v>
      </c>
      <c r="I964">
        <v>4</v>
      </c>
      <c r="J964">
        <v>355600</v>
      </c>
      <c r="K964">
        <v>295415</v>
      </c>
      <c r="L964">
        <v>36723</v>
      </c>
      <c r="M964">
        <v>179485</v>
      </c>
      <c r="N964">
        <v>7788</v>
      </c>
    </row>
    <row r="965" spans="1:14" x14ac:dyDescent="0.2">
      <c r="A965" t="s">
        <v>137</v>
      </c>
      <c r="B965">
        <v>20</v>
      </c>
      <c r="C965">
        <v>16</v>
      </c>
      <c r="D965" s="55">
        <v>2740387</v>
      </c>
      <c r="E965">
        <v>10</v>
      </c>
      <c r="F965">
        <v>375000</v>
      </c>
      <c r="G965">
        <v>3000</v>
      </c>
      <c r="H965">
        <v>9076</v>
      </c>
      <c r="I965">
        <v>4</v>
      </c>
      <c r="J965">
        <v>342070</v>
      </c>
      <c r="K965">
        <v>232340</v>
      </c>
      <c r="L965">
        <v>25869</v>
      </c>
      <c r="M965">
        <v>375439</v>
      </c>
      <c r="N965">
        <v>7788</v>
      </c>
    </row>
    <row r="966" spans="1:14" x14ac:dyDescent="0.2">
      <c r="A966" t="s">
        <v>138</v>
      </c>
      <c r="B966">
        <v>20</v>
      </c>
      <c r="C966">
        <v>2</v>
      </c>
      <c r="D966" s="55">
        <v>133907</v>
      </c>
      <c r="E966">
        <v>10</v>
      </c>
      <c r="F966">
        <v>375000</v>
      </c>
      <c r="G966">
        <v>3000</v>
      </c>
      <c r="H966">
        <v>4498</v>
      </c>
      <c r="I966">
        <v>4</v>
      </c>
      <c r="J966">
        <v>372860</v>
      </c>
      <c r="K966">
        <v>366345</v>
      </c>
      <c r="L966">
        <v>19538</v>
      </c>
      <c r="M966">
        <v>18335</v>
      </c>
      <c r="N966">
        <v>22643</v>
      </c>
    </row>
    <row r="967" spans="1:14" x14ac:dyDescent="0.2">
      <c r="A967" t="s">
        <v>138</v>
      </c>
      <c r="B967">
        <v>20</v>
      </c>
      <c r="C967">
        <v>4</v>
      </c>
      <c r="D967" s="55">
        <v>267367</v>
      </c>
      <c r="E967">
        <v>10</v>
      </c>
      <c r="F967">
        <v>375000</v>
      </c>
      <c r="G967">
        <v>3000</v>
      </c>
      <c r="H967">
        <v>5020</v>
      </c>
      <c r="I967">
        <v>4</v>
      </c>
      <c r="J967">
        <v>370480</v>
      </c>
      <c r="K967">
        <v>357680</v>
      </c>
      <c r="L967">
        <v>17499</v>
      </c>
      <c r="M967">
        <v>36559</v>
      </c>
      <c r="N967">
        <v>22643</v>
      </c>
    </row>
    <row r="968" spans="1:14" x14ac:dyDescent="0.2">
      <c r="A968" t="s">
        <v>138</v>
      </c>
      <c r="B968">
        <v>20</v>
      </c>
      <c r="C968">
        <v>8</v>
      </c>
      <c r="D968" s="55">
        <v>526467</v>
      </c>
      <c r="E968">
        <v>10</v>
      </c>
      <c r="F968">
        <v>375000</v>
      </c>
      <c r="G968">
        <v>3000</v>
      </c>
      <c r="H968">
        <v>6169</v>
      </c>
      <c r="I968">
        <v>4</v>
      </c>
      <c r="J968">
        <v>365690</v>
      </c>
      <c r="K968">
        <v>340345</v>
      </c>
      <c r="L968">
        <v>16033</v>
      </c>
      <c r="M968">
        <v>73956</v>
      </c>
      <c r="N968">
        <v>22643</v>
      </c>
    </row>
    <row r="969" spans="1:14" x14ac:dyDescent="0.2">
      <c r="A969" t="s">
        <v>138</v>
      </c>
      <c r="B969">
        <v>20</v>
      </c>
      <c r="C969">
        <v>16</v>
      </c>
      <c r="D969" s="55">
        <v>1048813</v>
      </c>
      <c r="E969">
        <v>10</v>
      </c>
      <c r="F969">
        <v>375000</v>
      </c>
      <c r="G969">
        <v>3000</v>
      </c>
      <c r="H969">
        <v>9029</v>
      </c>
      <c r="I969">
        <v>4</v>
      </c>
      <c r="J969">
        <v>358470</v>
      </c>
      <c r="K969">
        <v>307260</v>
      </c>
      <c r="L969">
        <v>15268</v>
      </c>
      <c r="M969">
        <v>144962</v>
      </c>
      <c r="N969">
        <v>22643</v>
      </c>
    </row>
    <row r="970" spans="1:14" x14ac:dyDescent="0.2">
      <c r="A970" t="s">
        <v>137</v>
      </c>
      <c r="B970">
        <v>20</v>
      </c>
      <c r="C970">
        <v>2</v>
      </c>
      <c r="D970" s="55">
        <v>336187</v>
      </c>
      <c r="E970">
        <v>10</v>
      </c>
      <c r="F970">
        <v>375000</v>
      </c>
      <c r="G970">
        <v>3000</v>
      </c>
      <c r="H970">
        <v>4843</v>
      </c>
      <c r="I970">
        <v>4</v>
      </c>
      <c r="J970">
        <v>370935</v>
      </c>
      <c r="K970">
        <v>356645</v>
      </c>
      <c r="L970">
        <v>8840</v>
      </c>
      <c r="M970">
        <v>48017</v>
      </c>
      <c r="N970">
        <v>8367</v>
      </c>
    </row>
    <row r="971" spans="1:14" x14ac:dyDescent="0.2">
      <c r="A971" t="s">
        <v>137</v>
      </c>
      <c r="B971">
        <v>20</v>
      </c>
      <c r="C971">
        <v>4</v>
      </c>
      <c r="D971" s="55">
        <v>637333</v>
      </c>
      <c r="E971">
        <v>10</v>
      </c>
      <c r="F971">
        <v>375000</v>
      </c>
      <c r="G971">
        <v>3000</v>
      </c>
      <c r="H971">
        <v>5546</v>
      </c>
      <c r="I971">
        <v>4</v>
      </c>
      <c r="J971">
        <v>367570</v>
      </c>
      <c r="K971">
        <v>341360</v>
      </c>
      <c r="L971">
        <v>28474</v>
      </c>
      <c r="M971">
        <v>83524</v>
      </c>
      <c r="N971">
        <v>8367</v>
      </c>
    </row>
    <row r="972" spans="1:14" x14ac:dyDescent="0.2">
      <c r="A972" t="s">
        <v>137</v>
      </c>
      <c r="B972">
        <v>20</v>
      </c>
      <c r="C972">
        <v>8</v>
      </c>
      <c r="D972" s="55">
        <v>1274267</v>
      </c>
      <c r="E972">
        <v>10</v>
      </c>
      <c r="F972">
        <v>375000</v>
      </c>
      <c r="G972">
        <v>3000</v>
      </c>
      <c r="H972">
        <v>7075</v>
      </c>
      <c r="I972">
        <v>4</v>
      </c>
      <c r="J972">
        <v>360400</v>
      </c>
      <c r="K972">
        <v>312090</v>
      </c>
      <c r="L972">
        <v>25159</v>
      </c>
      <c r="M972">
        <v>181170</v>
      </c>
      <c r="N972">
        <v>8367</v>
      </c>
    </row>
    <row r="973" spans="1:14" x14ac:dyDescent="0.2">
      <c r="A973" t="s">
        <v>137</v>
      </c>
      <c r="B973">
        <v>20</v>
      </c>
      <c r="C973">
        <v>16</v>
      </c>
      <c r="D973" s="55">
        <v>2467387</v>
      </c>
      <c r="E973">
        <v>10</v>
      </c>
      <c r="F973">
        <v>375000</v>
      </c>
      <c r="G973">
        <v>3000</v>
      </c>
      <c r="H973">
        <v>9065</v>
      </c>
      <c r="I973">
        <v>4</v>
      </c>
      <c r="J973">
        <v>344680</v>
      </c>
      <c r="K973">
        <v>246335</v>
      </c>
      <c r="L973">
        <v>31027</v>
      </c>
      <c r="M973">
        <v>313925</v>
      </c>
      <c r="N973">
        <v>8367</v>
      </c>
    </row>
    <row r="974" spans="1:14" x14ac:dyDescent="0.2">
      <c r="A974" t="s">
        <v>138</v>
      </c>
      <c r="B974">
        <v>20</v>
      </c>
      <c r="C974">
        <v>2</v>
      </c>
      <c r="D974" s="55">
        <v>137713</v>
      </c>
      <c r="E974">
        <v>10</v>
      </c>
      <c r="F974">
        <v>375000</v>
      </c>
      <c r="G974">
        <v>3000</v>
      </c>
      <c r="H974">
        <v>4829</v>
      </c>
      <c r="I974">
        <v>4</v>
      </c>
      <c r="J974">
        <v>372865</v>
      </c>
      <c r="K974">
        <v>367210</v>
      </c>
      <c r="L974">
        <v>19047</v>
      </c>
      <c r="M974">
        <v>19763</v>
      </c>
      <c r="N974">
        <v>22507</v>
      </c>
    </row>
    <row r="975" spans="1:14" x14ac:dyDescent="0.2">
      <c r="A975" t="s">
        <v>138</v>
      </c>
      <c r="B975">
        <v>20</v>
      </c>
      <c r="C975">
        <v>4</v>
      </c>
      <c r="D975" s="55">
        <v>274680</v>
      </c>
      <c r="E975">
        <v>10</v>
      </c>
      <c r="F975">
        <v>375000</v>
      </c>
      <c r="G975">
        <v>3000</v>
      </c>
      <c r="H975">
        <v>5480</v>
      </c>
      <c r="I975">
        <v>4</v>
      </c>
      <c r="J975">
        <v>370650</v>
      </c>
      <c r="K975">
        <v>359460</v>
      </c>
      <c r="L975">
        <v>17208</v>
      </c>
      <c r="M975">
        <v>39317</v>
      </c>
      <c r="N975">
        <v>22507</v>
      </c>
    </row>
    <row r="976" spans="1:14" x14ac:dyDescent="0.2">
      <c r="A976" t="s">
        <v>138</v>
      </c>
      <c r="B976">
        <v>20</v>
      </c>
      <c r="C976">
        <v>8</v>
      </c>
      <c r="D976" s="55">
        <v>548613</v>
      </c>
      <c r="E976">
        <v>10</v>
      </c>
      <c r="F976">
        <v>375000</v>
      </c>
      <c r="G976">
        <v>3000</v>
      </c>
      <c r="H976">
        <v>6347</v>
      </c>
      <c r="I976">
        <v>4</v>
      </c>
      <c r="J976">
        <v>365745</v>
      </c>
      <c r="K976">
        <v>343155</v>
      </c>
      <c r="L976">
        <v>15631</v>
      </c>
      <c r="M976">
        <v>76558</v>
      </c>
      <c r="N976">
        <v>22507</v>
      </c>
    </row>
    <row r="977" spans="1:14" x14ac:dyDescent="0.2">
      <c r="A977" t="s">
        <v>138</v>
      </c>
      <c r="B977">
        <v>20</v>
      </c>
      <c r="C977">
        <v>16</v>
      </c>
      <c r="D977" s="55">
        <v>1067627</v>
      </c>
      <c r="E977">
        <v>10</v>
      </c>
      <c r="F977">
        <v>375000</v>
      </c>
      <c r="G977">
        <v>3000</v>
      </c>
      <c r="H977">
        <v>9131</v>
      </c>
      <c r="I977">
        <v>4</v>
      </c>
      <c r="J977">
        <v>357370</v>
      </c>
      <c r="K977">
        <v>314195</v>
      </c>
      <c r="L977">
        <v>15824</v>
      </c>
      <c r="M977">
        <v>149798</v>
      </c>
      <c r="N977">
        <v>22507</v>
      </c>
    </row>
    <row r="978" spans="1:14" x14ac:dyDescent="0.2">
      <c r="A978" t="s">
        <v>137</v>
      </c>
      <c r="B978">
        <v>20</v>
      </c>
      <c r="C978">
        <v>2</v>
      </c>
      <c r="D978" s="55">
        <v>332040</v>
      </c>
      <c r="E978">
        <v>10</v>
      </c>
      <c r="F978">
        <v>375000</v>
      </c>
      <c r="G978">
        <v>3000</v>
      </c>
      <c r="H978">
        <v>4980</v>
      </c>
      <c r="I978">
        <v>4</v>
      </c>
      <c r="J978">
        <v>374855</v>
      </c>
      <c r="K978">
        <v>350920</v>
      </c>
      <c r="L978">
        <v>8353</v>
      </c>
      <c r="M978">
        <v>47201</v>
      </c>
      <c r="N978">
        <v>7564</v>
      </c>
    </row>
    <row r="979" spans="1:14" x14ac:dyDescent="0.2">
      <c r="A979" t="s">
        <v>137</v>
      </c>
      <c r="B979">
        <v>20</v>
      </c>
      <c r="C979">
        <v>4</v>
      </c>
      <c r="D979" s="55">
        <v>800287</v>
      </c>
      <c r="E979">
        <v>10</v>
      </c>
      <c r="F979">
        <v>375000</v>
      </c>
      <c r="G979">
        <v>3000</v>
      </c>
      <c r="H979">
        <v>6022</v>
      </c>
      <c r="I979">
        <v>4</v>
      </c>
      <c r="J979">
        <v>363735</v>
      </c>
      <c r="K979">
        <v>327940</v>
      </c>
      <c r="L979">
        <v>26930</v>
      </c>
      <c r="M979">
        <v>112583</v>
      </c>
      <c r="N979">
        <v>7564</v>
      </c>
    </row>
    <row r="980" spans="1:14" x14ac:dyDescent="0.2">
      <c r="A980" t="s">
        <v>137</v>
      </c>
      <c r="B980">
        <v>20</v>
      </c>
      <c r="C980">
        <v>8</v>
      </c>
      <c r="D980" s="55">
        <v>1605507</v>
      </c>
      <c r="E980">
        <v>10</v>
      </c>
      <c r="F980">
        <v>375000</v>
      </c>
      <c r="G980">
        <v>3000</v>
      </c>
      <c r="H980">
        <v>7015</v>
      </c>
      <c r="I980">
        <v>4</v>
      </c>
      <c r="J980">
        <v>353165</v>
      </c>
      <c r="K980">
        <v>285270</v>
      </c>
      <c r="L980">
        <v>27120</v>
      </c>
      <c r="M980">
        <v>206616</v>
      </c>
      <c r="N980">
        <v>7564</v>
      </c>
    </row>
    <row r="981" spans="1:14" x14ac:dyDescent="0.2">
      <c r="A981" t="s">
        <v>137</v>
      </c>
      <c r="B981">
        <v>20</v>
      </c>
      <c r="C981">
        <v>16</v>
      </c>
      <c r="D981" s="55">
        <v>3156213</v>
      </c>
      <c r="E981">
        <v>10</v>
      </c>
      <c r="F981">
        <v>375000</v>
      </c>
      <c r="G981">
        <v>3000</v>
      </c>
      <c r="H981">
        <v>9001</v>
      </c>
      <c r="I981">
        <v>4</v>
      </c>
      <c r="J981">
        <v>324275</v>
      </c>
      <c r="K981">
        <v>207765</v>
      </c>
      <c r="L981">
        <v>39733</v>
      </c>
      <c r="M981">
        <v>424565</v>
      </c>
      <c r="N981">
        <v>7564</v>
      </c>
    </row>
    <row r="982" spans="1:14" x14ac:dyDescent="0.2">
      <c r="A982" t="s">
        <v>138</v>
      </c>
      <c r="B982">
        <v>20</v>
      </c>
      <c r="C982">
        <v>2</v>
      </c>
      <c r="D982" s="55">
        <v>151133</v>
      </c>
      <c r="E982">
        <v>10</v>
      </c>
      <c r="F982">
        <v>375000</v>
      </c>
      <c r="G982">
        <v>3000</v>
      </c>
      <c r="H982">
        <v>4839</v>
      </c>
      <c r="I982">
        <v>4</v>
      </c>
      <c r="J982">
        <v>371375</v>
      </c>
      <c r="K982">
        <v>365465</v>
      </c>
      <c r="L982">
        <v>16405</v>
      </c>
      <c r="M982">
        <v>21131</v>
      </c>
      <c r="N982">
        <v>21442</v>
      </c>
    </row>
    <row r="983" spans="1:14" x14ac:dyDescent="0.2">
      <c r="A983" t="s">
        <v>138</v>
      </c>
      <c r="B983">
        <v>20</v>
      </c>
      <c r="C983">
        <v>4</v>
      </c>
      <c r="D983" s="55">
        <v>288433</v>
      </c>
      <c r="E983">
        <v>10</v>
      </c>
      <c r="F983">
        <v>375000</v>
      </c>
      <c r="G983">
        <v>3000</v>
      </c>
      <c r="H983">
        <v>5630</v>
      </c>
      <c r="I983">
        <v>4</v>
      </c>
      <c r="J983">
        <v>365300</v>
      </c>
      <c r="K983">
        <v>354005</v>
      </c>
      <c r="L983">
        <v>16327</v>
      </c>
      <c r="M983">
        <v>39617</v>
      </c>
      <c r="N983">
        <v>21442</v>
      </c>
    </row>
    <row r="984" spans="1:14" x14ac:dyDescent="0.2">
      <c r="A984" t="s">
        <v>138</v>
      </c>
      <c r="B984">
        <v>20</v>
      </c>
      <c r="C984">
        <v>8</v>
      </c>
      <c r="D984" s="55">
        <v>564360</v>
      </c>
      <c r="E984">
        <v>10</v>
      </c>
      <c r="F984">
        <v>375000</v>
      </c>
      <c r="G984">
        <v>3000</v>
      </c>
      <c r="H984">
        <v>6536</v>
      </c>
      <c r="I984">
        <v>4</v>
      </c>
      <c r="J984">
        <v>356390</v>
      </c>
      <c r="K984">
        <v>333780</v>
      </c>
      <c r="L984">
        <v>15473</v>
      </c>
      <c r="M984">
        <v>77717</v>
      </c>
      <c r="N984">
        <v>21442</v>
      </c>
    </row>
    <row r="985" spans="1:14" x14ac:dyDescent="0.2">
      <c r="A985" t="s">
        <v>138</v>
      </c>
      <c r="B985">
        <v>20</v>
      </c>
      <c r="C985">
        <v>16</v>
      </c>
      <c r="D985" s="55">
        <v>1126380</v>
      </c>
      <c r="E985">
        <v>10</v>
      </c>
      <c r="F985">
        <v>375000</v>
      </c>
      <c r="G985">
        <v>3000</v>
      </c>
      <c r="H985">
        <v>9531</v>
      </c>
      <c r="I985">
        <v>4</v>
      </c>
      <c r="J985">
        <v>336435</v>
      </c>
      <c r="K985">
        <v>294120</v>
      </c>
      <c r="L985">
        <v>15677</v>
      </c>
      <c r="M985">
        <v>152363</v>
      </c>
      <c r="N985">
        <v>21442</v>
      </c>
    </row>
    <row r="986" spans="1:14" x14ac:dyDescent="0.2">
      <c r="A986" t="s">
        <v>137</v>
      </c>
      <c r="B986">
        <v>20</v>
      </c>
      <c r="C986">
        <v>2</v>
      </c>
      <c r="D986" s="55">
        <v>412167</v>
      </c>
      <c r="E986">
        <v>10</v>
      </c>
      <c r="F986">
        <v>375000</v>
      </c>
      <c r="G986">
        <v>3000</v>
      </c>
      <c r="H986">
        <v>4680</v>
      </c>
      <c r="I986">
        <v>4</v>
      </c>
      <c r="J986">
        <v>368675</v>
      </c>
      <c r="K986">
        <v>349750</v>
      </c>
      <c r="L986">
        <v>6530</v>
      </c>
      <c r="M986">
        <v>58691</v>
      </c>
      <c r="N986">
        <v>7005</v>
      </c>
    </row>
    <row r="987" spans="1:14" x14ac:dyDescent="0.2">
      <c r="A987" t="s">
        <v>137</v>
      </c>
      <c r="B987">
        <v>20</v>
      </c>
      <c r="C987">
        <v>4</v>
      </c>
      <c r="D987" s="55">
        <v>785393</v>
      </c>
      <c r="E987">
        <v>10</v>
      </c>
      <c r="F987">
        <v>375000</v>
      </c>
      <c r="G987">
        <v>3000</v>
      </c>
      <c r="H987">
        <v>5711</v>
      </c>
      <c r="I987">
        <v>4</v>
      </c>
      <c r="J987">
        <v>363170</v>
      </c>
      <c r="K987">
        <v>329875</v>
      </c>
      <c r="L987">
        <v>22287</v>
      </c>
      <c r="M987">
        <v>104378</v>
      </c>
      <c r="N987">
        <v>7005</v>
      </c>
    </row>
    <row r="988" spans="1:14" x14ac:dyDescent="0.2">
      <c r="A988" t="s">
        <v>137</v>
      </c>
      <c r="B988">
        <v>20</v>
      </c>
      <c r="C988">
        <v>8</v>
      </c>
      <c r="D988" s="55">
        <v>1564953</v>
      </c>
      <c r="E988">
        <v>10</v>
      </c>
      <c r="F988">
        <v>375000</v>
      </c>
      <c r="G988">
        <v>3000</v>
      </c>
      <c r="H988">
        <v>6949</v>
      </c>
      <c r="I988">
        <v>4</v>
      </c>
      <c r="J988">
        <v>355870</v>
      </c>
      <c r="K988">
        <v>291290</v>
      </c>
      <c r="L988">
        <v>22474</v>
      </c>
      <c r="M988">
        <v>208074</v>
      </c>
      <c r="N988">
        <v>7005</v>
      </c>
    </row>
    <row r="989" spans="1:14" x14ac:dyDescent="0.2">
      <c r="A989" t="s">
        <v>137</v>
      </c>
      <c r="B989">
        <v>20</v>
      </c>
      <c r="C989">
        <v>16</v>
      </c>
      <c r="D989" s="55">
        <v>3074193</v>
      </c>
      <c r="E989">
        <v>10</v>
      </c>
      <c r="F989">
        <v>375000</v>
      </c>
      <c r="G989">
        <v>3000</v>
      </c>
      <c r="H989">
        <v>9409</v>
      </c>
      <c r="I989">
        <v>4</v>
      </c>
      <c r="J989">
        <v>326240</v>
      </c>
      <c r="K989">
        <v>204610</v>
      </c>
      <c r="L989">
        <v>38100</v>
      </c>
      <c r="M989">
        <v>403194</v>
      </c>
      <c r="N989">
        <v>7005</v>
      </c>
    </row>
    <row r="990" spans="1:14" x14ac:dyDescent="0.2">
      <c r="A990" t="s">
        <v>138</v>
      </c>
      <c r="B990">
        <v>20</v>
      </c>
      <c r="C990">
        <v>2</v>
      </c>
      <c r="D990" s="55">
        <v>132427</v>
      </c>
      <c r="E990">
        <v>10</v>
      </c>
      <c r="F990">
        <v>375000</v>
      </c>
      <c r="G990">
        <v>3000</v>
      </c>
      <c r="H990">
        <v>4701</v>
      </c>
      <c r="I990">
        <v>4</v>
      </c>
      <c r="J990">
        <v>372200</v>
      </c>
      <c r="K990">
        <v>366050</v>
      </c>
      <c r="L990">
        <v>17628</v>
      </c>
      <c r="M990">
        <v>18023</v>
      </c>
      <c r="N990">
        <v>23307</v>
      </c>
    </row>
    <row r="991" spans="1:14" x14ac:dyDescent="0.2">
      <c r="A991" t="s">
        <v>138</v>
      </c>
      <c r="B991">
        <v>20</v>
      </c>
      <c r="C991">
        <v>4</v>
      </c>
      <c r="D991" s="55">
        <v>264553</v>
      </c>
      <c r="E991">
        <v>10</v>
      </c>
      <c r="F991">
        <v>375000</v>
      </c>
      <c r="G991">
        <v>3000</v>
      </c>
      <c r="H991">
        <v>5216</v>
      </c>
      <c r="I991">
        <v>4</v>
      </c>
      <c r="J991">
        <v>366345</v>
      </c>
      <c r="K991">
        <v>357885</v>
      </c>
      <c r="L991">
        <v>15868</v>
      </c>
      <c r="M991">
        <v>36223</v>
      </c>
      <c r="N991">
        <v>23307</v>
      </c>
    </row>
    <row r="992" spans="1:14" x14ac:dyDescent="0.2">
      <c r="A992" t="s">
        <v>138</v>
      </c>
      <c r="B992">
        <v>20</v>
      </c>
      <c r="C992">
        <v>8</v>
      </c>
      <c r="D992" s="55">
        <v>523687</v>
      </c>
      <c r="E992">
        <v>10</v>
      </c>
      <c r="F992">
        <v>375000</v>
      </c>
      <c r="G992">
        <v>3000</v>
      </c>
      <c r="H992">
        <v>6380</v>
      </c>
      <c r="I992">
        <v>4</v>
      </c>
      <c r="J992">
        <v>357415</v>
      </c>
      <c r="K992">
        <v>341055</v>
      </c>
      <c r="L992">
        <v>15313</v>
      </c>
      <c r="M992">
        <v>72606</v>
      </c>
      <c r="N992">
        <v>23307</v>
      </c>
    </row>
    <row r="993" spans="1:14" x14ac:dyDescent="0.2">
      <c r="A993" t="s">
        <v>138</v>
      </c>
      <c r="B993">
        <v>20</v>
      </c>
      <c r="C993">
        <v>16</v>
      </c>
      <c r="D993" s="55">
        <v>1028467</v>
      </c>
      <c r="E993">
        <v>10</v>
      </c>
      <c r="F993">
        <v>375000</v>
      </c>
      <c r="G993">
        <v>3000</v>
      </c>
      <c r="H993">
        <v>8766</v>
      </c>
      <c r="I993">
        <v>4</v>
      </c>
      <c r="J993">
        <v>341620</v>
      </c>
      <c r="K993">
        <v>306545</v>
      </c>
      <c r="L993">
        <v>16168</v>
      </c>
      <c r="M993">
        <v>140950</v>
      </c>
      <c r="N993">
        <v>23307</v>
      </c>
    </row>
    <row r="994" spans="1:14" x14ac:dyDescent="0.2">
      <c r="A994" t="s">
        <v>137</v>
      </c>
      <c r="B994">
        <v>20</v>
      </c>
      <c r="C994">
        <v>2</v>
      </c>
      <c r="D994" s="55">
        <v>279053</v>
      </c>
      <c r="E994">
        <v>10</v>
      </c>
      <c r="F994">
        <v>375000</v>
      </c>
      <c r="G994">
        <v>3000</v>
      </c>
      <c r="H994">
        <v>4689</v>
      </c>
      <c r="I994">
        <v>4</v>
      </c>
      <c r="J994">
        <v>370885</v>
      </c>
      <c r="K994">
        <v>358075</v>
      </c>
      <c r="L994">
        <v>9441</v>
      </c>
      <c r="M994">
        <v>39755</v>
      </c>
      <c r="N994">
        <v>9801</v>
      </c>
    </row>
    <row r="995" spans="1:14" x14ac:dyDescent="0.2">
      <c r="A995" t="s">
        <v>137</v>
      </c>
      <c r="B995">
        <v>20</v>
      </c>
      <c r="C995">
        <v>4</v>
      </c>
      <c r="D995" s="55">
        <v>544153</v>
      </c>
      <c r="E995">
        <v>10</v>
      </c>
      <c r="F995">
        <v>375000</v>
      </c>
      <c r="G995">
        <v>3000</v>
      </c>
      <c r="H995">
        <v>5353</v>
      </c>
      <c r="I995">
        <v>4</v>
      </c>
      <c r="J995">
        <v>367415</v>
      </c>
      <c r="K995">
        <v>342720</v>
      </c>
      <c r="L995">
        <v>30042</v>
      </c>
      <c r="M995">
        <v>65719</v>
      </c>
      <c r="N995">
        <v>9801</v>
      </c>
    </row>
    <row r="996" spans="1:14" x14ac:dyDescent="0.2">
      <c r="A996" t="s">
        <v>137</v>
      </c>
      <c r="B996">
        <v>20</v>
      </c>
      <c r="C996">
        <v>8</v>
      </c>
      <c r="D996" s="55">
        <v>1104047</v>
      </c>
      <c r="E996">
        <v>10</v>
      </c>
      <c r="F996">
        <v>375000</v>
      </c>
      <c r="G996">
        <v>3000</v>
      </c>
      <c r="H996">
        <v>6559</v>
      </c>
      <c r="I996">
        <v>4</v>
      </c>
      <c r="J996">
        <v>361110</v>
      </c>
      <c r="K996">
        <v>315340</v>
      </c>
      <c r="L996">
        <v>29194</v>
      </c>
      <c r="M996">
        <v>135527</v>
      </c>
      <c r="N996">
        <v>9801</v>
      </c>
    </row>
    <row r="997" spans="1:14" x14ac:dyDescent="0.2">
      <c r="A997" t="s">
        <v>137</v>
      </c>
      <c r="B997">
        <v>20</v>
      </c>
      <c r="C997">
        <v>16</v>
      </c>
      <c r="D997" s="55">
        <v>2201113</v>
      </c>
      <c r="E997">
        <v>10</v>
      </c>
      <c r="F997">
        <v>375000</v>
      </c>
      <c r="G997">
        <v>3000</v>
      </c>
      <c r="H997">
        <v>8827</v>
      </c>
      <c r="I997">
        <v>4</v>
      </c>
      <c r="J997">
        <v>343390</v>
      </c>
      <c r="K997">
        <v>263340</v>
      </c>
      <c r="L997">
        <v>34459</v>
      </c>
      <c r="M997">
        <v>284907</v>
      </c>
      <c r="N997">
        <v>9801</v>
      </c>
    </row>
    <row r="998" spans="1:14" x14ac:dyDescent="0.2">
      <c r="A998" t="s">
        <v>138</v>
      </c>
      <c r="B998">
        <v>20</v>
      </c>
      <c r="C998">
        <v>2</v>
      </c>
      <c r="D998" s="55">
        <v>104700</v>
      </c>
      <c r="E998">
        <v>10</v>
      </c>
      <c r="F998">
        <v>375000</v>
      </c>
      <c r="G998">
        <v>3000</v>
      </c>
      <c r="H998">
        <v>4437</v>
      </c>
      <c r="I998">
        <v>4</v>
      </c>
      <c r="J998">
        <v>373255</v>
      </c>
      <c r="K998">
        <v>368620</v>
      </c>
      <c r="L998">
        <v>22923</v>
      </c>
      <c r="M998">
        <v>14009</v>
      </c>
      <c r="N998">
        <v>28021</v>
      </c>
    </row>
    <row r="999" spans="1:14" x14ac:dyDescent="0.2">
      <c r="A999" t="s">
        <v>138</v>
      </c>
      <c r="B999">
        <v>20</v>
      </c>
      <c r="C999">
        <v>4</v>
      </c>
      <c r="D999" s="55">
        <v>208027</v>
      </c>
      <c r="E999">
        <v>10</v>
      </c>
      <c r="F999">
        <v>375000</v>
      </c>
      <c r="G999">
        <v>3000</v>
      </c>
      <c r="H999">
        <v>5153</v>
      </c>
      <c r="I999">
        <v>4</v>
      </c>
      <c r="J999">
        <v>371295</v>
      </c>
      <c r="K999">
        <v>362545</v>
      </c>
      <c r="L999">
        <v>20589</v>
      </c>
      <c r="M999">
        <v>28296</v>
      </c>
      <c r="N999">
        <v>28021</v>
      </c>
    </row>
    <row r="1000" spans="1:14" x14ac:dyDescent="0.2">
      <c r="A1000" t="s">
        <v>138</v>
      </c>
      <c r="B1000">
        <v>20</v>
      </c>
      <c r="C1000">
        <v>8</v>
      </c>
      <c r="D1000" s="55">
        <v>410733</v>
      </c>
      <c r="E1000">
        <v>10</v>
      </c>
      <c r="F1000">
        <v>375000</v>
      </c>
      <c r="G1000">
        <v>3000</v>
      </c>
      <c r="H1000">
        <v>6085</v>
      </c>
      <c r="I1000">
        <v>4</v>
      </c>
      <c r="J1000">
        <v>367775</v>
      </c>
      <c r="K1000">
        <v>350230</v>
      </c>
      <c r="L1000">
        <v>19435</v>
      </c>
      <c r="M1000">
        <v>55772</v>
      </c>
      <c r="N1000">
        <v>28021</v>
      </c>
    </row>
    <row r="1001" spans="1:14" x14ac:dyDescent="0.2">
      <c r="A1001" t="s">
        <v>138</v>
      </c>
      <c r="B1001">
        <v>20</v>
      </c>
      <c r="C1001">
        <v>16</v>
      </c>
      <c r="D1001" s="55">
        <v>811093</v>
      </c>
      <c r="E1001">
        <v>10</v>
      </c>
      <c r="F1001">
        <v>375000</v>
      </c>
      <c r="G1001">
        <v>3000</v>
      </c>
      <c r="H1001">
        <v>8773</v>
      </c>
      <c r="I1001">
        <v>4</v>
      </c>
      <c r="J1001">
        <v>360785</v>
      </c>
      <c r="K1001">
        <v>326485</v>
      </c>
      <c r="L1001">
        <v>24582</v>
      </c>
      <c r="M1001">
        <v>106332</v>
      </c>
      <c r="N1001">
        <v>28021</v>
      </c>
    </row>
    <row r="1002" spans="1:14" x14ac:dyDescent="0.2">
      <c r="A1002" t="s">
        <v>137</v>
      </c>
      <c r="B1002">
        <v>20</v>
      </c>
      <c r="C1002">
        <v>2</v>
      </c>
      <c r="D1002" s="55">
        <v>291627</v>
      </c>
      <c r="E1002">
        <v>10</v>
      </c>
      <c r="F1002">
        <v>375000</v>
      </c>
      <c r="G1002">
        <v>3000</v>
      </c>
      <c r="H1002">
        <v>4778</v>
      </c>
      <c r="I1002">
        <v>4</v>
      </c>
      <c r="J1002">
        <v>371080</v>
      </c>
      <c r="K1002">
        <v>358610</v>
      </c>
      <c r="L1002">
        <v>9986</v>
      </c>
      <c r="M1002">
        <v>40929</v>
      </c>
      <c r="N1002">
        <v>9326</v>
      </c>
    </row>
    <row r="1003" spans="1:14" x14ac:dyDescent="0.2">
      <c r="A1003" t="s">
        <v>137</v>
      </c>
      <c r="B1003">
        <v>20</v>
      </c>
      <c r="C1003">
        <v>4</v>
      </c>
      <c r="D1003" s="55">
        <v>566280</v>
      </c>
      <c r="E1003">
        <v>10</v>
      </c>
      <c r="F1003">
        <v>375000</v>
      </c>
      <c r="G1003">
        <v>3000</v>
      </c>
      <c r="H1003">
        <v>5488</v>
      </c>
      <c r="I1003">
        <v>4</v>
      </c>
      <c r="J1003">
        <v>367330</v>
      </c>
      <c r="K1003">
        <v>343235</v>
      </c>
      <c r="L1003">
        <v>17066</v>
      </c>
      <c r="M1003">
        <v>80115</v>
      </c>
      <c r="N1003">
        <v>9326</v>
      </c>
    </row>
    <row r="1004" spans="1:14" x14ac:dyDescent="0.2">
      <c r="A1004" t="s">
        <v>137</v>
      </c>
      <c r="B1004">
        <v>20</v>
      </c>
      <c r="C1004">
        <v>8</v>
      </c>
      <c r="D1004" s="55">
        <v>1113907</v>
      </c>
      <c r="E1004">
        <v>10</v>
      </c>
      <c r="F1004">
        <v>375000</v>
      </c>
      <c r="G1004">
        <v>3000</v>
      </c>
      <c r="H1004">
        <v>6489</v>
      </c>
      <c r="I1004">
        <v>4</v>
      </c>
      <c r="J1004">
        <v>354130</v>
      </c>
      <c r="K1004">
        <v>319120</v>
      </c>
      <c r="L1004">
        <v>38554</v>
      </c>
      <c r="M1004">
        <v>158445</v>
      </c>
      <c r="N1004">
        <v>9326</v>
      </c>
    </row>
    <row r="1005" spans="1:14" x14ac:dyDescent="0.2">
      <c r="A1005" t="s">
        <v>137</v>
      </c>
      <c r="B1005">
        <v>20</v>
      </c>
      <c r="C1005">
        <v>16</v>
      </c>
      <c r="D1005" s="55">
        <v>2229073</v>
      </c>
      <c r="E1005">
        <v>10</v>
      </c>
      <c r="F1005">
        <v>375000</v>
      </c>
      <c r="G1005">
        <v>3000</v>
      </c>
      <c r="H1005">
        <v>9183</v>
      </c>
      <c r="I1005">
        <v>4</v>
      </c>
      <c r="J1005">
        <v>336170</v>
      </c>
      <c r="K1005">
        <v>263605</v>
      </c>
      <c r="L1005">
        <v>28583</v>
      </c>
      <c r="M1005">
        <v>313862</v>
      </c>
      <c r="N1005">
        <v>9326</v>
      </c>
    </row>
    <row r="1006" spans="1:14" x14ac:dyDescent="0.2">
      <c r="A1006" t="s">
        <v>138</v>
      </c>
      <c r="B1006">
        <v>20</v>
      </c>
      <c r="C1006">
        <v>2</v>
      </c>
      <c r="D1006">
        <v>0.98440000000000005</v>
      </c>
      <c r="E1006">
        <v>10</v>
      </c>
      <c r="F1006">
        <v>375000</v>
      </c>
      <c r="G1006">
        <v>3000</v>
      </c>
      <c r="H1006">
        <v>4420</v>
      </c>
      <c r="I1006">
        <v>4</v>
      </c>
      <c r="J1006">
        <v>373340</v>
      </c>
      <c r="K1006">
        <v>370320</v>
      </c>
      <c r="L1006">
        <v>23617</v>
      </c>
      <c r="M1006">
        <v>13740</v>
      </c>
      <c r="N1006">
        <v>28925</v>
      </c>
    </row>
    <row r="1007" spans="1:14" x14ac:dyDescent="0.2">
      <c r="A1007" t="s">
        <v>138</v>
      </c>
      <c r="B1007">
        <v>20</v>
      </c>
      <c r="C1007">
        <v>4</v>
      </c>
      <c r="D1007" s="55">
        <v>193680</v>
      </c>
      <c r="E1007">
        <v>10</v>
      </c>
      <c r="F1007">
        <v>375000</v>
      </c>
      <c r="G1007">
        <v>3000</v>
      </c>
      <c r="H1007">
        <v>4847</v>
      </c>
      <c r="I1007">
        <v>4</v>
      </c>
      <c r="J1007">
        <v>371605</v>
      </c>
      <c r="K1007">
        <v>365825</v>
      </c>
      <c r="L1007">
        <v>21456</v>
      </c>
      <c r="M1007">
        <v>27348</v>
      </c>
      <c r="N1007">
        <v>28925</v>
      </c>
    </row>
    <row r="1008" spans="1:14" x14ac:dyDescent="0.2">
      <c r="A1008" t="s">
        <v>138</v>
      </c>
      <c r="B1008">
        <v>20</v>
      </c>
      <c r="C1008">
        <v>8</v>
      </c>
      <c r="D1008" s="55">
        <v>382307</v>
      </c>
      <c r="E1008">
        <v>10</v>
      </c>
      <c r="F1008">
        <v>375000</v>
      </c>
      <c r="G1008">
        <v>3000</v>
      </c>
      <c r="H1008">
        <v>5908</v>
      </c>
      <c r="I1008">
        <v>4</v>
      </c>
      <c r="J1008">
        <v>367875</v>
      </c>
      <c r="K1008">
        <v>356650</v>
      </c>
      <c r="L1008">
        <v>19645</v>
      </c>
      <c r="M1008">
        <v>54312</v>
      </c>
      <c r="N1008">
        <v>28925</v>
      </c>
    </row>
    <row r="1009" spans="1:14" x14ac:dyDescent="0.2">
      <c r="A1009" t="s">
        <v>138</v>
      </c>
      <c r="B1009">
        <v>20</v>
      </c>
      <c r="C1009">
        <v>16</v>
      </c>
      <c r="D1009" s="55">
        <v>758287</v>
      </c>
      <c r="E1009">
        <v>10</v>
      </c>
      <c r="F1009">
        <v>375000</v>
      </c>
      <c r="G1009">
        <v>3000</v>
      </c>
      <c r="H1009">
        <v>8751</v>
      </c>
      <c r="I1009">
        <v>4</v>
      </c>
      <c r="J1009">
        <v>362130</v>
      </c>
      <c r="K1009">
        <v>342505</v>
      </c>
      <c r="L1009">
        <v>19741</v>
      </c>
      <c r="M1009">
        <v>102039</v>
      </c>
      <c r="N1009">
        <v>28925</v>
      </c>
    </row>
    <row r="1010" spans="1:14" x14ac:dyDescent="0.2">
      <c r="A1010" t="s">
        <v>137</v>
      </c>
      <c r="B1010">
        <v>20</v>
      </c>
      <c r="C1010">
        <v>2</v>
      </c>
      <c r="D1010" s="55">
        <v>298233</v>
      </c>
      <c r="E1010">
        <v>10</v>
      </c>
      <c r="F1010">
        <v>375000</v>
      </c>
      <c r="G1010">
        <v>3000</v>
      </c>
      <c r="H1010">
        <v>5010</v>
      </c>
      <c r="I1010">
        <v>4</v>
      </c>
      <c r="J1010">
        <v>371270</v>
      </c>
      <c r="K1010">
        <v>358425</v>
      </c>
      <c r="L1010">
        <v>9802</v>
      </c>
      <c r="M1010">
        <v>42443</v>
      </c>
      <c r="N1010">
        <v>9187</v>
      </c>
    </row>
    <row r="1011" spans="1:14" x14ac:dyDescent="0.2">
      <c r="A1011" t="s">
        <v>137</v>
      </c>
      <c r="B1011">
        <v>20</v>
      </c>
      <c r="C1011">
        <v>4</v>
      </c>
      <c r="D1011" s="55">
        <v>575607</v>
      </c>
      <c r="E1011">
        <v>10</v>
      </c>
      <c r="F1011">
        <v>375000</v>
      </c>
      <c r="G1011">
        <v>3000</v>
      </c>
      <c r="H1011">
        <v>5912</v>
      </c>
      <c r="I1011">
        <v>4</v>
      </c>
      <c r="J1011">
        <v>367665</v>
      </c>
      <c r="K1011">
        <v>343025</v>
      </c>
      <c r="L1011">
        <v>28899</v>
      </c>
      <c r="M1011">
        <v>81411</v>
      </c>
      <c r="N1011">
        <v>9187</v>
      </c>
    </row>
    <row r="1012" spans="1:14" x14ac:dyDescent="0.2">
      <c r="A1012" t="s">
        <v>137</v>
      </c>
      <c r="B1012">
        <v>20</v>
      </c>
      <c r="C1012">
        <v>8</v>
      </c>
      <c r="D1012" s="55">
        <v>1145100</v>
      </c>
      <c r="E1012">
        <v>10</v>
      </c>
      <c r="F1012">
        <v>375000</v>
      </c>
      <c r="G1012">
        <v>3000</v>
      </c>
      <c r="H1012">
        <v>6858</v>
      </c>
      <c r="I1012">
        <v>4</v>
      </c>
      <c r="J1012">
        <v>362100</v>
      </c>
      <c r="K1012">
        <v>317125</v>
      </c>
      <c r="L1012">
        <v>28745</v>
      </c>
      <c r="M1012">
        <v>162917</v>
      </c>
      <c r="N1012">
        <v>9187</v>
      </c>
    </row>
    <row r="1013" spans="1:14" x14ac:dyDescent="0.2">
      <c r="A1013" t="s">
        <v>137</v>
      </c>
      <c r="B1013">
        <v>20</v>
      </c>
      <c r="C1013">
        <v>16</v>
      </c>
      <c r="D1013" s="55">
        <v>2274387</v>
      </c>
      <c r="E1013">
        <v>10</v>
      </c>
      <c r="F1013">
        <v>375000</v>
      </c>
      <c r="G1013">
        <v>3000</v>
      </c>
      <c r="H1013">
        <v>9074</v>
      </c>
      <c r="I1013">
        <v>4</v>
      </c>
      <c r="J1013">
        <v>333060</v>
      </c>
      <c r="K1013">
        <v>262745</v>
      </c>
      <c r="L1013">
        <v>35375</v>
      </c>
      <c r="M1013">
        <v>300310</v>
      </c>
      <c r="N1013">
        <v>9187</v>
      </c>
    </row>
    <row r="1014" spans="1:14" x14ac:dyDescent="0.2">
      <c r="A1014" t="s">
        <v>138</v>
      </c>
      <c r="B1014">
        <v>20</v>
      </c>
      <c r="C1014">
        <v>2</v>
      </c>
      <c r="D1014" s="55">
        <v>117667</v>
      </c>
      <c r="E1014">
        <v>10</v>
      </c>
      <c r="F1014">
        <v>375000</v>
      </c>
      <c r="G1014">
        <v>3000</v>
      </c>
      <c r="H1014">
        <v>4806</v>
      </c>
      <c r="I1014">
        <v>4</v>
      </c>
      <c r="J1014">
        <v>373025</v>
      </c>
      <c r="K1014">
        <v>367850</v>
      </c>
      <c r="L1014">
        <v>22636</v>
      </c>
      <c r="M1014">
        <v>16201</v>
      </c>
      <c r="N1014">
        <v>26222</v>
      </c>
    </row>
    <row r="1015" spans="1:14" x14ac:dyDescent="0.2">
      <c r="A1015" t="s">
        <v>138</v>
      </c>
      <c r="B1015">
        <v>20</v>
      </c>
      <c r="C1015">
        <v>4</v>
      </c>
      <c r="D1015" s="55">
        <v>233993</v>
      </c>
      <c r="E1015">
        <v>10</v>
      </c>
      <c r="F1015">
        <v>375000</v>
      </c>
      <c r="G1015">
        <v>3000</v>
      </c>
      <c r="H1015">
        <v>5151</v>
      </c>
      <c r="I1015">
        <v>4</v>
      </c>
      <c r="J1015">
        <v>370820</v>
      </c>
      <c r="K1015">
        <v>361095</v>
      </c>
      <c r="L1015">
        <v>20190</v>
      </c>
      <c r="M1015">
        <v>31624</v>
      </c>
      <c r="N1015">
        <v>26222</v>
      </c>
    </row>
    <row r="1016" spans="1:14" x14ac:dyDescent="0.2">
      <c r="A1016" t="s">
        <v>138</v>
      </c>
      <c r="B1016">
        <v>20</v>
      </c>
      <c r="C1016">
        <v>8</v>
      </c>
      <c r="D1016" s="55">
        <v>468513</v>
      </c>
      <c r="E1016">
        <v>10</v>
      </c>
      <c r="F1016">
        <v>375000</v>
      </c>
      <c r="G1016">
        <v>3000</v>
      </c>
      <c r="H1016">
        <v>6314</v>
      </c>
      <c r="I1016">
        <v>4</v>
      </c>
      <c r="J1016">
        <v>366740</v>
      </c>
      <c r="K1016">
        <v>347025</v>
      </c>
      <c r="L1016">
        <v>19232</v>
      </c>
      <c r="M1016">
        <v>63918</v>
      </c>
      <c r="N1016">
        <v>26222</v>
      </c>
    </row>
    <row r="1017" spans="1:14" x14ac:dyDescent="0.2">
      <c r="A1017" t="s">
        <v>138</v>
      </c>
      <c r="B1017">
        <v>20</v>
      </c>
      <c r="C1017">
        <v>16</v>
      </c>
      <c r="D1017" s="55">
        <v>908413</v>
      </c>
      <c r="E1017">
        <v>10</v>
      </c>
      <c r="F1017">
        <v>375000</v>
      </c>
      <c r="G1017">
        <v>3000</v>
      </c>
      <c r="H1017">
        <v>8858</v>
      </c>
      <c r="I1017">
        <v>4</v>
      </c>
      <c r="J1017">
        <v>359995</v>
      </c>
      <c r="K1017">
        <v>322245</v>
      </c>
      <c r="L1017">
        <v>19476</v>
      </c>
      <c r="M1017">
        <v>124003</v>
      </c>
      <c r="N1017">
        <v>26222</v>
      </c>
    </row>
    <row r="1018" spans="1:14" x14ac:dyDescent="0.2">
      <c r="A1018" t="s">
        <v>137</v>
      </c>
      <c r="B1018">
        <v>20</v>
      </c>
      <c r="C1018">
        <v>2</v>
      </c>
      <c r="D1018" s="55">
        <v>436687</v>
      </c>
      <c r="E1018">
        <v>10</v>
      </c>
      <c r="F1018">
        <v>375000</v>
      </c>
      <c r="G1018">
        <v>3000</v>
      </c>
      <c r="H1018">
        <v>4722</v>
      </c>
      <c r="I1018">
        <v>4</v>
      </c>
      <c r="J1018">
        <v>374735</v>
      </c>
      <c r="K1018">
        <v>345395</v>
      </c>
      <c r="L1018">
        <v>6356</v>
      </c>
      <c r="M1018">
        <v>62546</v>
      </c>
      <c r="N1018">
        <v>8790</v>
      </c>
    </row>
    <row r="1019" spans="1:14" x14ac:dyDescent="0.2">
      <c r="A1019" t="s">
        <v>137</v>
      </c>
      <c r="B1019">
        <v>20</v>
      </c>
      <c r="C1019">
        <v>4</v>
      </c>
      <c r="D1019" s="55">
        <v>678293</v>
      </c>
      <c r="E1019">
        <v>10</v>
      </c>
      <c r="F1019">
        <v>375000</v>
      </c>
      <c r="G1019">
        <v>3000</v>
      </c>
      <c r="H1019">
        <v>5507</v>
      </c>
      <c r="I1019">
        <v>4</v>
      </c>
      <c r="J1019">
        <v>368090</v>
      </c>
      <c r="K1019">
        <v>331295</v>
      </c>
      <c r="L1019">
        <v>20366</v>
      </c>
      <c r="M1019">
        <v>85421</v>
      </c>
      <c r="N1019">
        <v>8790</v>
      </c>
    </row>
    <row r="1020" spans="1:14" x14ac:dyDescent="0.2">
      <c r="A1020" t="s">
        <v>137</v>
      </c>
      <c r="B1020">
        <v>20</v>
      </c>
      <c r="C1020">
        <v>8</v>
      </c>
      <c r="D1020" s="55">
        <v>1326067</v>
      </c>
      <c r="E1020">
        <v>10</v>
      </c>
      <c r="F1020">
        <v>375000</v>
      </c>
      <c r="G1020">
        <v>3000</v>
      </c>
      <c r="H1020">
        <v>6676</v>
      </c>
      <c r="I1020">
        <v>4</v>
      </c>
      <c r="J1020">
        <v>358530</v>
      </c>
      <c r="K1020">
        <v>302335</v>
      </c>
      <c r="L1020">
        <v>25987</v>
      </c>
      <c r="M1020">
        <v>184278</v>
      </c>
      <c r="N1020">
        <v>8790</v>
      </c>
    </row>
    <row r="1021" spans="1:14" x14ac:dyDescent="0.2">
      <c r="A1021" t="s">
        <v>137</v>
      </c>
      <c r="B1021">
        <v>20</v>
      </c>
      <c r="C1021">
        <v>16</v>
      </c>
      <c r="D1021" s="55">
        <v>2555193</v>
      </c>
      <c r="E1021">
        <v>10</v>
      </c>
      <c r="F1021">
        <v>375000</v>
      </c>
      <c r="G1021">
        <v>3000</v>
      </c>
      <c r="H1021">
        <v>9644</v>
      </c>
      <c r="I1021">
        <v>4</v>
      </c>
      <c r="J1021">
        <v>334970</v>
      </c>
      <c r="K1021">
        <v>225185</v>
      </c>
      <c r="L1021">
        <v>34318</v>
      </c>
      <c r="M1021">
        <v>319916</v>
      </c>
      <c r="N1021">
        <v>8790</v>
      </c>
    </row>
    <row r="1022" spans="1:14" x14ac:dyDescent="0.2">
      <c r="A1022" t="s">
        <v>138</v>
      </c>
      <c r="B1022">
        <v>20</v>
      </c>
      <c r="C1022">
        <v>2</v>
      </c>
      <c r="D1022" s="55">
        <v>136287</v>
      </c>
      <c r="E1022">
        <v>10</v>
      </c>
      <c r="F1022">
        <v>375000</v>
      </c>
      <c r="G1022">
        <v>3000</v>
      </c>
      <c r="H1022">
        <v>4956</v>
      </c>
      <c r="I1022">
        <v>4</v>
      </c>
      <c r="J1022">
        <v>372740</v>
      </c>
      <c r="K1022">
        <v>366900</v>
      </c>
      <c r="L1022">
        <v>17220</v>
      </c>
      <c r="M1022">
        <v>19392</v>
      </c>
      <c r="N1022">
        <v>22378</v>
      </c>
    </row>
    <row r="1023" spans="1:14" x14ac:dyDescent="0.2">
      <c r="A1023" t="s">
        <v>138</v>
      </c>
      <c r="B1023">
        <v>20</v>
      </c>
      <c r="C1023">
        <v>4</v>
      </c>
      <c r="D1023" s="55">
        <v>269733</v>
      </c>
      <c r="E1023">
        <v>10</v>
      </c>
      <c r="F1023">
        <v>375000</v>
      </c>
      <c r="G1023">
        <v>3000</v>
      </c>
      <c r="H1023">
        <v>5373</v>
      </c>
      <c r="I1023">
        <v>4</v>
      </c>
      <c r="J1023">
        <v>370345</v>
      </c>
      <c r="K1023">
        <v>359130</v>
      </c>
      <c r="L1023">
        <v>15118</v>
      </c>
      <c r="M1023">
        <v>37968</v>
      </c>
      <c r="N1023">
        <v>22378</v>
      </c>
    </row>
    <row r="1024" spans="1:14" x14ac:dyDescent="0.2">
      <c r="A1024" t="s">
        <v>138</v>
      </c>
      <c r="B1024">
        <v>20</v>
      </c>
      <c r="C1024">
        <v>8</v>
      </c>
      <c r="D1024" s="55">
        <v>537587</v>
      </c>
      <c r="E1024">
        <v>10</v>
      </c>
      <c r="F1024">
        <v>375000</v>
      </c>
      <c r="G1024">
        <v>3000</v>
      </c>
      <c r="H1024">
        <v>6547</v>
      </c>
      <c r="I1024">
        <v>4</v>
      </c>
      <c r="J1024">
        <v>365950</v>
      </c>
      <c r="K1024">
        <v>342625</v>
      </c>
      <c r="L1024">
        <v>14937</v>
      </c>
      <c r="M1024">
        <v>74267</v>
      </c>
      <c r="N1024">
        <v>22378</v>
      </c>
    </row>
    <row r="1025" spans="1:14" x14ac:dyDescent="0.2">
      <c r="A1025" t="s">
        <v>138</v>
      </c>
      <c r="B1025">
        <v>20</v>
      </c>
      <c r="C1025">
        <v>16</v>
      </c>
      <c r="D1025" s="55">
        <v>1065613</v>
      </c>
      <c r="E1025">
        <v>10</v>
      </c>
      <c r="F1025">
        <v>375000</v>
      </c>
      <c r="G1025">
        <v>3000</v>
      </c>
      <c r="H1025">
        <v>9290</v>
      </c>
      <c r="I1025">
        <v>4</v>
      </c>
      <c r="J1025">
        <v>358150</v>
      </c>
      <c r="K1025">
        <v>310120</v>
      </c>
      <c r="L1025">
        <v>18973</v>
      </c>
      <c r="M1025">
        <v>146646</v>
      </c>
      <c r="N1025">
        <v>22378</v>
      </c>
    </row>
    <row r="1026" spans="1:14" x14ac:dyDescent="0.2">
      <c r="A1026" t="s">
        <v>137</v>
      </c>
      <c r="B1026">
        <v>20</v>
      </c>
      <c r="C1026">
        <v>2</v>
      </c>
      <c r="D1026" s="55">
        <v>436280</v>
      </c>
      <c r="E1026">
        <v>10</v>
      </c>
      <c r="F1026">
        <v>375000</v>
      </c>
      <c r="G1026">
        <v>3000</v>
      </c>
      <c r="H1026">
        <v>4952</v>
      </c>
      <c r="I1026">
        <v>4</v>
      </c>
      <c r="J1026">
        <v>374705</v>
      </c>
      <c r="K1026">
        <v>341995</v>
      </c>
      <c r="L1026">
        <v>5639</v>
      </c>
      <c r="M1026">
        <v>62490</v>
      </c>
      <c r="N1026">
        <v>7229</v>
      </c>
    </row>
    <row r="1027" spans="1:14" x14ac:dyDescent="0.2">
      <c r="A1027" t="s">
        <v>137</v>
      </c>
      <c r="B1027">
        <v>20</v>
      </c>
      <c r="C1027">
        <v>4</v>
      </c>
      <c r="D1027" s="55">
        <v>802080</v>
      </c>
      <c r="E1027">
        <v>10</v>
      </c>
      <c r="F1027">
        <v>375000</v>
      </c>
      <c r="G1027">
        <v>3000</v>
      </c>
      <c r="H1027">
        <v>5869</v>
      </c>
      <c r="I1027">
        <v>4</v>
      </c>
      <c r="J1027">
        <v>364240</v>
      </c>
      <c r="K1027">
        <v>326540</v>
      </c>
      <c r="L1027">
        <v>25057</v>
      </c>
      <c r="M1027">
        <v>105023</v>
      </c>
      <c r="N1027">
        <v>7229</v>
      </c>
    </row>
    <row r="1028" spans="1:14" x14ac:dyDescent="0.2">
      <c r="A1028" t="s">
        <v>137</v>
      </c>
      <c r="B1028">
        <v>20</v>
      </c>
      <c r="C1028">
        <v>8</v>
      </c>
      <c r="D1028" s="55">
        <v>1590247</v>
      </c>
      <c r="E1028">
        <v>10</v>
      </c>
      <c r="F1028">
        <v>375000</v>
      </c>
      <c r="G1028">
        <v>3000</v>
      </c>
      <c r="H1028">
        <v>6807</v>
      </c>
      <c r="I1028">
        <v>4</v>
      </c>
      <c r="J1028">
        <v>355165</v>
      </c>
      <c r="K1028">
        <v>287110</v>
      </c>
      <c r="L1028">
        <v>29299</v>
      </c>
      <c r="M1028">
        <v>223266</v>
      </c>
      <c r="N1028">
        <v>7229</v>
      </c>
    </row>
    <row r="1029" spans="1:14" x14ac:dyDescent="0.2">
      <c r="A1029" t="s">
        <v>137</v>
      </c>
      <c r="B1029">
        <v>20</v>
      </c>
      <c r="C1029">
        <v>16</v>
      </c>
      <c r="D1029" s="55">
        <v>3097100</v>
      </c>
      <c r="E1029">
        <v>10</v>
      </c>
      <c r="F1029">
        <v>375000</v>
      </c>
      <c r="G1029">
        <v>3000</v>
      </c>
      <c r="H1029">
        <v>9302</v>
      </c>
      <c r="I1029">
        <v>4</v>
      </c>
      <c r="J1029">
        <v>336540</v>
      </c>
      <c r="K1029">
        <v>198470</v>
      </c>
      <c r="L1029">
        <v>41534</v>
      </c>
      <c r="M1029">
        <v>390704</v>
      </c>
      <c r="N1029">
        <v>7229</v>
      </c>
    </row>
    <row r="1030" spans="1:14" x14ac:dyDescent="0.2">
      <c r="A1030" t="s">
        <v>138</v>
      </c>
      <c r="B1030">
        <v>20</v>
      </c>
      <c r="C1030">
        <v>2</v>
      </c>
      <c r="D1030" s="55">
        <v>122307</v>
      </c>
      <c r="E1030">
        <v>10</v>
      </c>
      <c r="F1030">
        <v>375000</v>
      </c>
      <c r="G1030">
        <v>3000</v>
      </c>
      <c r="H1030">
        <v>4515</v>
      </c>
      <c r="I1030">
        <v>4</v>
      </c>
      <c r="J1030">
        <v>372775</v>
      </c>
      <c r="K1030">
        <v>369310</v>
      </c>
      <c r="L1030">
        <v>19109</v>
      </c>
      <c r="M1030">
        <v>17121</v>
      </c>
      <c r="N1030">
        <v>23332</v>
      </c>
    </row>
    <row r="1031" spans="1:14" x14ac:dyDescent="0.2">
      <c r="A1031" t="s">
        <v>138</v>
      </c>
      <c r="B1031">
        <v>20</v>
      </c>
      <c r="C1031">
        <v>4</v>
      </c>
      <c r="D1031" s="55">
        <v>242920</v>
      </c>
      <c r="E1031">
        <v>10</v>
      </c>
      <c r="F1031">
        <v>375000</v>
      </c>
      <c r="G1031">
        <v>3000</v>
      </c>
      <c r="H1031">
        <v>4819</v>
      </c>
      <c r="I1031">
        <v>4</v>
      </c>
      <c r="J1031">
        <v>370375</v>
      </c>
      <c r="K1031">
        <v>363875</v>
      </c>
      <c r="L1031">
        <v>16536</v>
      </c>
      <c r="M1031">
        <v>33663</v>
      </c>
      <c r="N1031">
        <v>23332</v>
      </c>
    </row>
    <row r="1032" spans="1:14" x14ac:dyDescent="0.2">
      <c r="A1032" t="s">
        <v>138</v>
      </c>
      <c r="B1032">
        <v>20</v>
      </c>
      <c r="C1032">
        <v>8</v>
      </c>
      <c r="D1032" s="55">
        <v>480487</v>
      </c>
      <c r="E1032">
        <v>10</v>
      </c>
      <c r="F1032">
        <v>375000</v>
      </c>
      <c r="G1032">
        <v>3000</v>
      </c>
      <c r="H1032">
        <v>6246</v>
      </c>
      <c r="I1032">
        <v>4</v>
      </c>
      <c r="J1032">
        <v>365375</v>
      </c>
      <c r="K1032">
        <v>353155</v>
      </c>
      <c r="L1032">
        <v>15418</v>
      </c>
      <c r="M1032">
        <v>66344</v>
      </c>
      <c r="N1032">
        <v>23332</v>
      </c>
    </row>
    <row r="1033" spans="1:14" x14ac:dyDescent="0.2">
      <c r="A1033" t="s">
        <v>138</v>
      </c>
      <c r="B1033">
        <v>20</v>
      </c>
      <c r="C1033">
        <v>16</v>
      </c>
      <c r="D1033" s="55">
        <v>946207</v>
      </c>
      <c r="E1033">
        <v>10</v>
      </c>
      <c r="F1033">
        <v>375000</v>
      </c>
      <c r="G1033">
        <v>3000</v>
      </c>
      <c r="H1033">
        <v>8848</v>
      </c>
      <c r="I1033">
        <v>4</v>
      </c>
      <c r="J1033">
        <v>357705</v>
      </c>
      <c r="K1033">
        <v>336615</v>
      </c>
      <c r="L1033">
        <v>18307</v>
      </c>
      <c r="M1033">
        <v>129727</v>
      </c>
      <c r="N1033">
        <v>23332</v>
      </c>
    </row>
    <row r="1034" spans="1:14" x14ac:dyDescent="0.2">
      <c r="A1034" t="s">
        <v>137</v>
      </c>
      <c r="B1034">
        <v>20</v>
      </c>
      <c r="C1034">
        <v>2</v>
      </c>
      <c r="D1034" s="55">
        <v>314440</v>
      </c>
      <c r="E1034">
        <v>10</v>
      </c>
      <c r="F1034">
        <v>375000</v>
      </c>
      <c r="G1034">
        <v>3000</v>
      </c>
      <c r="H1034">
        <v>4698</v>
      </c>
      <c r="I1034">
        <v>4</v>
      </c>
      <c r="J1034">
        <v>371465</v>
      </c>
      <c r="K1034">
        <v>355180</v>
      </c>
      <c r="L1034">
        <v>10713</v>
      </c>
      <c r="M1034">
        <v>43895</v>
      </c>
      <c r="N1034">
        <v>9596</v>
      </c>
    </row>
    <row r="1035" spans="1:14" x14ac:dyDescent="0.2">
      <c r="A1035" t="s">
        <v>137</v>
      </c>
      <c r="B1035">
        <v>20</v>
      </c>
      <c r="C1035">
        <v>4</v>
      </c>
      <c r="D1035" s="55">
        <v>597040</v>
      </c>
      <c r="E1035">
        <v>10</v>
      </c>
      <c r="F1035">
        <v>375000</v>
      </c>
      <c r="G1035">
        <v>3000</v>
      </c>
      <c r="H1035">
        <v>5513</v>
      </c>
      <c r="I1035">
        <v>4</v>
      </c>
      <c r="J1035">
        <v>368790</v>
      </c>
      <c r="K1035">
        <v>336160</v>
      </c>
      <c r="L1035">
        <v>30534</v>
      </c>
      <c r="M1035">
        <v>84568</v>
      </c>
      <c r="N1035">
        <v>9596</v>
      </c>
    </row>
    <row r="1036" spans="1:14" x14ac:dyDescent="0.2">
      <c r="A1036" t="s">
        <v>137</v>
      </c>
      <c r="B1036">
        <v>20</v>
      </c>
      <c r="C1036">
        <v>8</v>
      </c>
      <c r="D1036" s="55">
        <v>1106987</v>
      </c>
      <c r="E1036">
        <v>10</v>
      </c>
      <c r="F1036">
        <v>375000</v>
      </c>
      <c r="G1036">
        <v>3000</v>
      </c>
      <c r="H1036">
        <v>6584</v>
      </c>
      <c r="I1036">
        <v>4</v>
      </c>
      <c r="J1036">
        <v>362675</v>
      </c>
      <c r="K1036">
        <v>289175</v>
      </c>
      <c r="L1036">
        <v>34769</v>
      </c>
      <c r="M1036">
        <v>151694</v>
      </c>
      <c r="N1036">
        <v>9596</v>
      </c>
    </row>
    <row r="1037" spans="1:14" x14ac:dyDescent="0.2">
      <c r="A1037" t="s">
        <v>137</v>
      </c>
      <c r="B1037">
        <v>20</v>
      </c>
      <c r="C1037">
        <v>16</v>
      </c>
      <c r="D1037" s="55">
        <v>2243013</v>
      </c>
      <c r="E1037">
        <v>10</v>
      </c>
      <c r="F1037">
        <v>375000</v>
      </c>
      <c r="G1037">
        <v>3000</v>
      </c>
      <c r="H1037">
        <v>9050</v>
      </c>
      <c r="I1037">
        <v>4</v>
      </c>
      <c r="J1037">
        <v>349000</v>
      </c>
      <c r="K1037">
        <v>212760</v>
      </c>
      <c r="L1037">
        <v>33179</v>
      </c>
      <c r="M1037">
        <v>301165</v>
      </c>
      <c r="N1037">
        <v>9596</v>
      </c>
    </row>
    <row r="1038" spans="1:14" x14ac:dyDescent="0.2">
      <c r="A1038" t="s">
        <v>138</v>
      </c>
      <c r="B1038">
        <v>20</v>
      </c>
      <c r="C1038">
        <v>2</v>
      </c>
      <c r="D1038" s="55">
        <v>143173</v>
      </c>
      <c r="E1038">
        <v>10</v>
      </c>
      <c r="F1038">
        <v>375000</v>
      </c>
      <c r="G1038">
        <v>3000</v>
      </c>
      <c r="H1038">
        <v>4563</v>
      </c>
      <c r="I1038">
        <v>4</v>
      </c>
      <c r="J1038">
        <v>372550</v>
      </c>
      <c r="K1038">
        <v>364030</v>
      </c>
      <c r="L1038">
        <v>17063</v>
      </c>
      <c r="M1038">
        <v>19587</v>
      </c>
      <c r="N1038">
        <v>21635</v>
      </c>
    </row>
    <row r="1039" spans="1:14" x14ac:dyDescent="0.2">
      <c r="A1039" t="s">
        <v>138</v>
      </c>
      <c r="B1039">
        <v>20</v>
      </c>
      <c r="C1039">
        <v>4</v>
      </c>
      <c r="D1039" s="55">
        <v>280267</v>
      </c>
      <c r="E1039">
        <v>10</v>
      </c>
      <c r="F1039">
        <v>375000</v>
      </c>
      <c r="G1039">
        <v>3000</v>
      </c>
      <c r="H1039">
        <v>5294</v>
      </c>
      <c r="I1039">
        <v>4</v>
      </c>
      <c r="J1039">
        <v>370075</v>
      </c>
      <c r="K1039">
        <v>353515</v>
      </c>
      <c r="L1039">
        <v>14859</v>
      </c>
      <c r="M1039">
        <v>38745</v>
      </c>
      <c r="N1039">
        <v>21635</v>
      </c>
    </row>
    <row r="1040" spans="1:14" x14ac:dyDescent="0.2">
      <c r="A1040" t="s">
        <v>138</v>
      </c>
      <c r="B1040">
        <v>20</v>
      </c>
      <c r="C1040">
        <v>8</v>
      </c>
      <c r="D1040" s="55">
        <v>556807</v>
      </c>
      <c r="E1040">
        <v>10</v>
      </c>
      <c r="F1040">
        <v>375000</v>
      </c>
      <c r="G1040">
        <v>3000</v>
      </c>
      <c r="H1040">
        <v>6443</v>
      </c>
      <c r="I1040">
        <v>4</v>
      </c>
      <c r="J1040">
        <v>365535</v>
      </c>
      <c r="K1040">
        <v>331590</v>
      </c>
      <c r="L1040">
        <v>13017</v>
      </c>
      <c r="M1040">
        <v>79097</v>
      </c>
      <c r="N1040">
        <v>21635</v>
      </c>
    </row>
    <row r="1041" spans="1:14" x14ac:dyDescent="0.2">
      <c r="A1041" t="s">
        <v>138</v>
      </c>
      <c r="B1041">
        <v>20</v>
      </c>
      <c r="C1041">
        <v>16</v>
      </c>
      <c r="D1041" s="55">
        <v>1108327</v>
      </c>
      <c r="E1041">
        <v>10</v>
      </c>
      <c r="F1041">
        <v>375000</v>
      </c>
      <c r="G1041">
        <v>3000</v>
      </c>
      <c r="H1041">
        <v>8968</v>
      </c>
      <c r="I1041">
        <v>4</v>
      </c>
      <c r="J1041">
        <v>355530</v>
      </c>
      <c r="K1041">
        <v>288570</v>
      </c>
      <c r="L1041">
        <v>14661</v>
      </c>
      <c r="M1041">
        <v>153844</v>
      </c>
      <c r="N1041">
        <v>21635</v>
      </c>
    </row>
    <row r="1042" spans="1:14" x14ac:dyDescent="0.2">
      <c r="A1042" t="s">
        <v>137</v>
      </c>
      <c r="B1042">
        <v>20</v>
      </c>
      <c r="C1042">
        <v>2</v>
      </c>
      <c r="D1042" s="55">
        <v>377967</v>
      </c>
      <c r="E1042">
        <v>10</v>
      </c>
      <c r="F1042">
        <v>375000</v>
      </c>
      <c r="G1042">
        <v>3000</v>
      </c>
      <c r="H1042">
        <v>4622</v>
      </c>
      <c r="I1042">
        <v>4</v>
      </c>
      <c r="J1042">
        <v>368460</v>
      </c>
      <c r="K1042">
        <v>352520</v>
      </c>
      <c r="L1042">
        <v>6359</v>
      </c>
      <c r="M1042">
        <v>54446</v>
      </c>
      <c r="N1042">
        <v>7525</v>
      </c>
    </row>
    <row r="1043" spans="1:14" x14ac:dyDescent="0.2">
      <c r="A1043" t="s">
        <v>137</v>
      </c>
      <c r="B1043">
        <v>20</v>
      </c>
      <c r="C1043">
        <v>4</v>
      </c>
      <c r="D1043" s="55">
        <v>797073</v>
      </c>
      <c r="E1043">
        <v>10</v>
      </c>
      <c r="F1043">
        <v>375000</v>
      </c>
      <c r="G1043">
        <v>3000</v>
      </c>
      <c r="H1043">
        <v>5683</v>
      </c>
      <c r="I1043">
        <v>4</v>
      </c>
      <c r="J1043">
        <v>363355</v>
      </c>
      <c r="K1043">
        <v>322510</v>
      </c>
      <c r="L1043">
        <v>11099</v>
      </c>
      <c r="M1043">
        <v>112542</v>
      </c>
      <c r="N1043">
        <v>7525</v>
      </c>
    </row>
    <row r="1044" spans="1:14" x14ac:dyDescent="0.2">
      <c r="A1044" t="s">
        <v>137</v>
      </c>
      <c r="B1044">
        <v>20</v>
      </c>
      <c r="C1044">
        <v>8</v>
      </c>
      <c r="D1044" s="55">
        <v>1603280</v>
      </c>
      <c r="E1044">
        <v>10</v>
      </c>
      <c r="F1044">
        <v>375000</v>
      </c>
      <c r="G1044">
        <v>3000</v>
      </c>
      <c r="H1044">
        <v>7183</v>
      </c>
      <c r="I1044">
        <v>4</v>
      </c>
      <c r="J1044">
        <v>354435</v>
      </c>
      <c r="K1044">
        <v>267950</v>
      </c>
      <c r="L1044">
        <v>24496</v>
      </c>
      <c r="M1044">
        <v>228442</v>
      </c>
      <c r="N1044">
        <v>7525</v>
      </c>
    </row>
    <row r="1045" spans="1:14" x14ac:dyDescent="0.2">
      <c r="A1045" t="s">
        <v>137</v>
      </c>
      <c r="B1045">
        <v>20</v>
      </c>
      <c r="C1045">
        <v>16</v>
      </c>
      <c r="D1045" s="55">
        <v>3207060</v>
      </c>
      <c r="E1045">
        <v>10</v>
      </c>
      <c r="F1045">
        <v>375000</v>
      </c>
      <c r="G1045">
        <v>3000</v>
      </c>
      <c r="H1045">
        <v>9088</v>
      </c>
      <c r="I1045">
        <v>4</v>
      </c>
      <c r="J1045">
        <v>335795</v>
      </c>
      <c r="K1045">
        <v>143890</v>
      </c>
      <c r="L1045">
        <v>23785</v>
      </c>
      <c r="M1045">
        <v>430725</v>
      </c>
      <c r="N1045">
        <v>7525</v>
      </c>
    </row>
    <row r="1046" spans="1:14" x14ac:dyDescent="0.2">
      <c r="A1046" t="s">
        <v>138</v>
      </c>
      <c r="B1046">
        <v>20</v>
      </c>
      <c r="C1046">
        <v>2</v>
      </c>
      <c r="D1046" s="55">
        <v>122100</v>
      </c>
      <c r="E1046">
        <v>10</v>
      </c>
      <c r="F1046">
        <v>375000</v>
      </c>
      <c r="G1046">
        <v>3000</v>
      </c>
      <c r="H1046">
        <v>4570</v>
      </c>
      <c r="I1046">
        <v>4</v>
      </c>
      <c r="J1046">
        <v>372630</v>
      </c>
      <c r="K1046">
        <v>369490</v>
      </c>
      <c r="L1046">
        <v>18910</v>
      </c>
      <c r="M1046">
        <v>16039</v>
      </c>
      <c r="N1046">
        <v>23533</v>
      </c>
    </row>
    <row r="1047" spans="1:14" x14ac:dyDescent="0.2">
      <c r="A1047" t="s">
        <v>138</v>
      </c>
      <c r="B1047">
        <v>20</v>
      </c>
      <c r="C1047">
        <v>4</v>
      </c>
      <c r="D1047" s="55">
        <v>239947</v>
      </c>
      <c r="E1047">
        <v>10</v>
      </c>
      <c r="F1047">
        <v>375000</v>
      </c>
      <c r="G1047">
        <v>3000</v>
      </c>
      <c r="H1047">
        <v>5124</v>
      </c>
      <c r="I1047">
        <v>4</v>
      </c>
      <c r="J1047">
        <v>370505</v>
      </c>
      <c r="K1047">
        <v>363955</v>
      </c>
      <c r="L1047">
        <v>16685</v>
      </c>
      <c r="M1047">
        <v>31936</v>
      </c>
      <c r="N1047">
        <v>23533</v>
      </c>
    </row>
    <row r="1048" spans="1:14" x14ac:dyDescent="0.2">
      <c r="A1048" t="s">
        <v>138</v>
      </c>
      <c r="B1048">
        <v>20</v>
      </c>
      <c r="C1048">
        <v>8</v>
      </c>
      <c r="D1048" s="55">
        <v>474487</v>
      </c>
      <c r="E1048">
        <v>10</v>
      </c>
      <c r="F1048">
        <v>375000</v>
      </c>
      <c r="G1048">
        <v>3000</v>
      </c>
      <c r="H1048">
        <v>6436</v>
      </c>
      <c r="I1048">
        <v>4</v>
      </c>
      <c r="J1048">
        <v>366090</v>
      </c>
      <c r="K1048">
        <v>355185</v>
      </c>
      <c r="L1048">
        <v>16348</v>
      </c>
      <c r="M1048">
        <v>63007</v>
      </c>
      <c r="N1048">
        <v>23533</v>
      </c>
    </row>
    <row r="1049" spans="1:14" x14ac:dyDescent="0.2">
      <c r="A1049" t="s">
        <v>138</v>
      </c>
      <c r="B1049">
        <v>20</v>
      </c>
      <c r="C1049">
        <v>16</v>
      </c>
      <c r="D1049" s="55">
        <v>940113</v>
      </c>
      <c r="E1049">
        <v>10</v>
      </c>
      <c r="F1049">
        <v>375000</v>
      </c>
      <c r="G1049">
        <v>3000</v>
      </c>
      <c r="H1049">
        <v>9056</v>
      </c>
      <c r="I1049">
        <v>4</v>
      </c>
      <c r="J1049">
        <v>357750</v>
      </c>
      <c r="K1049">
        <v>337475</v>
      </c>
      <c r="L1049">
        <v>17826</v>
      </c>
      <c r="M1049">
        <v>123006</v>
      </c>
      <c r="N1049">
        <v>23533</v>
      </c>
    </row>
    <row r="1050" spans="1:14" x14ac:dyDescent="0.2">
      <c r="A1050" t="s">
        <v>137</v>
      </c>
      <c r="B1050">
        <v>20</v>
      </c>
      <c r="C1050">
        <v>2</v>
      </c>
      <c r="D1050" s="55">
        <v>387287</v>
      </c>
      <c r="E1050">
        <v>10</v>
      </c>
      <c r="F1050">
        <v>375000</v>
      </c>
      <c r="G1050">
        <v>3000</v>
      </c>
      <c r="H1050">
        <v>5130</v>
      </c>
      <c r="I1050">
        <v>4</v>
      </c>
      <c r="J1050">
        <v>369790</v>
      </c>
      <c r="K1050">
        <v>352620</v>
      </c>
      <c r="L1050">
        <v>7240</v>
      </c>
      <c r="M1050">
        <v>54752</v>
      </c>
      <c r="N1050">
        <v>6920</v>
      </c>
    </row>
    <row r="1051" spans="1:14" x14ac:dyDescent="0.2">
      <c r="A1051" t="s">
        <v>137</v>
      </c>
      <c r="B1051">
        <v>20</v>
      </c>
      <c r="C1051">
        <v>4</v>
      </c>
      <c r="D1051" s="55">
        <v>785040</v>
      </c>
      <c r="E1051">
        <v>10</v>
      </c>
      <c r="F1051">
        <v>375000</v>
      </c>
      <c r="G1051">
        <v>3000</v>
      </c>
      <c r="H1051">
        <v>5803</v>
      </c>
      <c r="I1051">
        <v>4</v>
      </c>
      <c r="J1051">
        <v>365450</v>
      </c>
      <c r="K1051">
        <v>334605</v>
      </c>
      <c r="L1051">
        <v>12687</v>
      </c>
      <c r="M1051">
        <v>111408</v>
      </c>
      <c r="N1051">
        <v>6920</v>
      </c>
    </row>
    <row r="1052" spans="1:14" x14ac:dyDescent="0.2">
      <c r="A1052" t="s">
        <v>137</v>
      </c>
      <c r="B1052">
        <v>20</v>
      </c>
      <c r="C1052">
        <v>8</v>
      </c>
      <c r="D1052" s="55">
        <v>1516713</v>
      </c>
      <c r="E1052">
        <v>10</v>
      </c>
      <c r="F1052">
        <v>375000</v>
      </c>
      <c r="G1052">
        <v>3000</v>
      </c>
      <c r="H1052">
        <v>6922</v>
      </c>
      <c r="I1052">
        <v>4</v>
      </c>
      <c r="J1052">
        <v>355845</v>
      </c>
      <c r="K1052">
        <v>296535</v>
      </c>
      <c r="L1052">
        <v>29015</v>
      </c>
      <c r="M1052">
        <v>214438</v>
      </c>
      <c r="N1052">
        <v>6920</v>
      </c>
    </row>
    <row r="1053" spans="1:14" x14ac:dyDescent="0.2">
      <c r="A1053" t="s">
        <v>137</v>
      </c>
      <c r="B1053">
        <v>20</v>
      </c>
      <c r="C1053">
        <v>16</v>
      </c>
      <c r="D1053" s="55">
        <v>2951640</v>
      </c>
      <c r="E1053">
        <v>10</v>
      </c>
      <c r="F1053">
        <v>375000</v>
      </c>
      <c r="G1053">
        <v>3000</v>
      </c>
      <c r="H1053">
        <v>9442</v>
      </c>
      <c r="I1053">
        <v>4</v>
      </c>
      <c r="J1053">
        <v>319485</v>
      </c>
      <c r="K1053">
        <v>224520</v>
      </c>
      <c r="L1053">
        <v>23422</v>
      </c>
      <c r="M1053">
        <v>409818</v>
      </c>
      <c r="N1053">
        <v>6920</v>
      </c>
    </row>
    <row r="1054" spans="1:14" x14ac:dyDescent="0.2">
      <c r="A1054" t="s">
        <v>138</v>
      </c>
      <c r="B1054">
        <v>20</v>
      </c>
      <c r="C1054">
        <v>2</v>
      </c>
      <c r="D1054" s="55">
        <v>147813</v>
      </c>
      <c r="E1054">
        <v>10</v>
      </c>
      <c r="F1054">
        <v>375000</v>
      </c>
      <c r="G1054">
        <v>3000</v>
      </c>
      <c r="H1054">
        <v>4975</v>
      </c>
      <c r="I1054">
        <v>4</v>
      </c>
      <c r="J1054">
        <v>372545</v>
      </c>
      <c r="K1054">
        <v>366675</v>
      </c>
      <c r="L1054">
        <v>16607</v>
      </c>
      <c r="M1054">
        <v>20618</v>
      </c>
      <c r="N1054">
        <v>20330</v>
      </c>
    </row>
    <row r="1055" spans="1:14" x14ac:dyDescent="0.2">
      <c r="A1055" t="s">
        <v>138</v>
      </c>
      <c r="B1055">
        <v>20</v>
      </c>
      <c r="C1055">
        <v>4</v>
      </c>
      <c r="D1055" s="55">
        <v>293853</v>
      </c>
      <c r="E1055">
        <v>10</v>
      </c>
      <c r="F1055">
        <v>375000</v>
      </c>
      <c r="G1055">
        <v>3000</v>
      </c>
      <c r="H1055">
        <v>5604</v>
      </c>
      <c r="I1055">
        <v>4</v>
      </c>
      <c r="J1055">
        <v>369845</v>
      </c>
      <c r="K1055">
        <v>358285</v>
      </c>
      <c r="L1055">
        <v>14953</v>
      </c>
      <c r="M1055">
        <v>41295</v>
      </c>
      <c r="N1055">
        <v>20330</v>
      </c>
    </row>
    <row r="1056" spans="1:14" x14ac:dyDescent="0.2">
      <c r="A1056" t="s">
        <v>138</v>
      </c>
      <c r="B1056">
        <v>20</v>
      </c>
      <c r="C1056">
        <v>8</v>
      </c>
      <c r="D1056" s="55">
        <v>583353</v>
      </c>
      <c r="E1056">
        <v>10</v>
      </c>
      <c r="F1056">
        <v>375000</v>
      </c>
      <c r="G1056">
        <v>3000</v>
      </c>
      <c r="H1056">
        <v>6474</v>
      </c>
      <c r="I1056">
        <v>4</v>
      </c>
      <c r="J1056">
        <v>364935</v>
      </c>
      <c r="K1056">
        <v>341750</v>
      </c>
      <c r="L1056">
        <v>14190</v>
      </c>
      <c r="M1056">
        <v>81128</v>
      </c>
      <c r="N1056">
        <v>20330</v>
      </c>
    </row>
    <row r="1057" spans="1:14" x14ac:dyDescent="0.2">
      <c r="A1057" t="s">
        <v>138</v>
      </c>
      <c r="B1057">
        <v>20</v>
      </c>
      <c r="C1057">
        <v>16</v>
      </c>
      <c r="D1057" s="55">
        <v>1162280</v>
      </c>
      <c r="E1057">
        <v>10</v>
      </c>
      <c r="F1057">
        <v>375000</v>
      </c>
      <c r="G1057">
        <v>3000</v>
      </c>
      <c r="H1057">
        <v>9307</v>
      </c>
      <c r="I1057">
        <v>4</v>
      </c>
      <c r="J1057">
        <v>355140</v>
      </c>
      <c r="K1057">
        <v>307085</v>
      </c>
      <c r="L1057">
        <v>15172</v>
      </c>
      <c r="M1057">
        <v>160837</v>
      </c>
      <c r="N1057">
        <v>20330</v>
      </c>
    </row>
    <row r="1058" spans="1:14" x14ac:dyDescent="0.2">
      <c r="A1058" t="s">
        <v>137</v>
      </c>
      <c r="B1058">
        <v>20</v>
      </c>
      <c r="C1058">
        <v>2</v>
      </c>
      <c r="D1058" s="55">
        <v>324553</v>
      </c>
      <c r="E1058">
        <v>10</v>
      </c>
      <c r="F1058">
        <v>375000</v>
      </c>
      <c r="G1058">
        <v>3000</v>
      </c>
      <c r="H1058">
        <v>5246</v>
      </c>
      <c r="I1058">
        <v>4</v>
      </c>
      <c r="J1058">
        <v>370365</v>
      </c>
      <c r="K1058">
        <v>356010</v>
      </c>
      <c r="L1058">
        <v>8313</v>
      </c>
      <c r="M1058">
        <v>46242</v>
      </c>
      <c r="N1058">
        <v>8549</v>
      </c>
    </row>
    <row r="1059" spans="1:14" x14ac:dyDescent="0.2">
      <c r="A1059" t="s">
        <v>137</v>
      </c>
      <c r="B1059">
        <v>20</v>
      </c>
      <c r="C1059">
        <v>4</v>
      </c>
      <c r="D1059" s="55">
        <v>667727</v>
      </c>
      <c r="E1059">
        <v>10</v>
      </c>
      <c r="F1059">
        <v>375000</v>
      </c>
      <c r="G1059">
        <v>3000</v>
      </c>
      <c r="H1059">
        <v>5567</v>
      </c>
      <c r="I1059">
        <v>4</v>
      </c>
      <c r="J1059">
        <v>366745</v>
      </c>
      <c r="K1059">
        <v>340170</v>
      </c>
      <c r="L1059">
        <v>24650</v>
      </c>
      <c r="M1059">
        <v>92735</v>
      </c>
      <c r="N1059">
        <v>8549</v>
      </c>
    </row>
    <row r="1060" spans="1:14" x14ac:dyDescent="0.2">
      <c r="A1060" t="s">
        <v>137</v>
      </c>
      <c r="B1060">
        <v>20</v>
      </c>
      <c r="C1060">
        <v>8</v>
      </c>
      <c r="D1060" s="55">
        <v>1303940</v>
      </c>
      <c r="E1060">
        <v>10</v>
      </c>
      <c r="F1060">
        <v>375000</v>
      </c>
      <c r="G1060">
        <v>3000</v>
      </c>
      <c r="H1060">
        <v>6909</v>
      </c>
      <c r="I1060">
        <v>4</v>
      </c>
      <c r="J1060">
        <v>359510</v>
      </c>
      <c r="K1060">
        <v>306260</v>
      </c>
      <c r="L1060">
        <v>27073</v>
      </c>
      <c r="M1060">
        <v>184386</v>
      </c>
      <c r="N1060">
        <v>8549</v>
      </c>
    </row>
    <row r="1061" spans="1:14" x14ac:dyDescent="0.2">
      <c r="A1061" t="s">
        <v>137</v>
      </c>
      <c r="B1061">
        <v>20</v>
      </c>
      <c r="C1061">
        <v>16</v>
      </c>
      <c r="D1061" s="55">
        <v>2541940</v>
      </c>
      <c r="E1061">
        <v>10</v>
      </c>
      <c r="F1061">
        <v>375000</v>
      </c>
      <c r="G1061">
        <v>3000</v>
      </c>
      <c r="H1061">
        <v>8887</v>
      </c>
      <c r="I1061">
        <v>4</v>
      </c>
      <c r="J1061">
        <v>339335</v>
      </c>
      <c r="K1061">
        <v>226960</v>
      </c>
      <c r="L1061">
        <v>47204</v>
      </c>
      <c r="M1061">
        <v>311816</v>
      </c>
      <c r="N1061">
        <v>8549</v>
      </c>
    </row>
    <row r="1062" spans="1:14" x14ac:dyDescent="0.2">
      <c r="A1062" t="s">
        <v>138</v>
      </c>
      <c r="B1062">
        <v>20</v>
      </c>
      <c r="C1062">
        <v>2</v>
      </c>
      <c r="D1062" s="55">
        <v>124807</v>
      </c>
      <c r="E1062">
        <v>10</v>
      </c>
      <c r="F1062">
        <v>375000</v>
      </c>
      <c r="G1062">
        <v>3000</v>
      </c>
      <c r="H1062">
        <v>4736</v>
      </c>
      <c r="I1062">
        <v>4</v>
      </c>
      <c r="J1062">
        <v>373000</v>
      </c>
      <c r="K1062">
        <v>365400</v>
      </c>
      <c r="L1062">
        <v>20565</v>
      </c>
      <c r="M1062">
        <v>17518</v>
      </c>
      <c r="N1062">
        <v>25199</v>
      </c>
    </row>
    <row r="1063" spans="1:14" x14ac:dyDescent="0.2">
      <c r="A1063" t="s">
        <v>138</v>
      </c>
      <c r="B1063">
        <v>20</v>
      </c>
      <c r="C1063">
        <v>4</v>
      </c>
      <c r="D1063" s="55">
        <v>246993</v>
      </c>
      <c r="E1063">
        <v>10</v>
      </c>
      <c r="F1063">
        <v>375000</v>
      </c>
      <c r="G1063">
        <v>3000</v>
      </c>
      <c r="H1063">
        <v>5216</v>
      </c>
      <c r="I1063">
        <v>4</v>
      </c>
      <c r="J1063">
        <v>370940</v>
      </c>
      <c r="K1063">
        <v>355800</v>
      </c>
      <c r="L1063">
        <v>17630</v>
      </c>
      <c r="M1063">
        <v>35128</v>
      </c>
      <c r="N1063">
        <v>25199</v>
      </c>
    </row>
    <row r="1064" spans="1:14" x14ac:dyDescent="0.2">
      <c r="A1064" t="s">
        <v>138</v>
      </c>
      <c r="B1064">
        <v>20</v>
      </c>
      <c r="C1064">
        <v>8</v>
      </c>
      <c r="D1064" s="55">
        <v>488460</v>
      </c>
      <c r="E1064">
        <v>10</v>
      </c>
      <c r="F1064">
        <v>375000</v>
      </c>
      <c r="G1064">
        <v>3000</v>
      </c>
      <c r="H1064">
        <v>6137</v>
      </c>
      <c r="I1064">
        <v>4</v>
      </c>
      <c r="J1064">
        <v>366900</v>
      </c>
      <c r="K1064">
        <v>337845</v>
      </c>
      <c r="L1064">
        <v>16484</v>
      </c>
      <c r="M1064">
        <v>69081</v>
      </c>
      <c r="N1064">
        <v>25199</v>
      </c>
    </row>
    <row r="1065" spans="1:14" x14ac:dyDescent="0.2">
      <c r="A1065" t="s">
        <v>138</v>
      </c>
      <c r="B1065">
        <v>20</v>
      </c>
      <c r="C1065">
        <v>16</v>
      </c>
      <c r="D1065" s="55">
        <v>968227</v>
      </c>
      <c r="E1065">
        <v>10</v>
      </c>
      <c r="F1065">
        <v>375000</v>
      </c>
      <c r="G1065">
        <v>3000</v>
      </c>
      <c r="H1065">
        <v>9059</v>
      </c>
      <c r="I1065">
        <v>4</v>
      </c>
      <c r="J1065">
        <v>359690</v>
      </c>
      <c r="K1065">
        <v>299910</v>
      </c>
      <c r="L1065">
        <v>17179</v>
      </c>
      <c r="M1065">
        <v>133595</v>
      </c>
      <c r="N1065">
        <v>25199</v>
      </c>
    </row>
    <row r="1066" spans="1:14" x14ac:dyDescent="0.2">
      <c r="A1066" t="s">
        <v>137</v>
      </c>
      <c r="B1066">
        <v>20</v>
      </c>
      <c r="C1066">
        <v>2</v>
      </c>
      <c r="D1066" s="55">
        <v>366827</v>
      </c>
      <c r="E1066">
        <v>10</v>
      </c>
      <c r="F1066">
        <v>375000</v>
      </c>
      <c r="G1066">
        <v>3000</v>
      </c>
      <c r="H1066">
        <v>4940</v>
      </c>
      <c r="I1066">
        <v>4</v>
      </c>
      <c r="J1066">
        <v>369700</v>
      </c>
      <c r="K1066">
        <v>353015</v>
      </c>
      <c r="L1066">
        <v>7481</v>
      </c>
      <c r="M1066">
        <v>51476</v>
      </c>
      <c r="N1066">
        <v>7962</v>
      </c>
    </row>
    <row r="1067" spans="1:14" x14ac:dyDescent="0.2">
      <c r="A1067" t="s">
        <v>137</v>
      </c>
      <c r="B1067">
        <v>20</v>
      </c>
      <c r="C1067">
        <v>4</v>
      </c>
      <c r="D1067" s="55">
        <v>714767</v>
      </c>
      <c r="E1067">
        <v>10</v>
      </c>
      <c r="F1067">
        <v>375000</v>
      </c>
      <c r="G1067">
        <v>3000</v>
      </c>
      <c r="H1067">
        <v>5665</v>
      </c>
      <c r="I1067">
        <v>4</v>
      </c>
      <c r="J1067">
        <v>366075</v>
      </c>
      <c r="K1067">
        <v>316985</v>
      </c>
      <c r="L1067">
        <v>26598</v>
      </c>
      <c r="M1067">
        <v>102753</v>
      </c>
      <c r="N1067">
        <v>7962</v>
      </c>
    </row>
    <row r="1068" spans="1:14" x14ac:dyDescent="0.2">
      <c r="A1068" t="s">
        <v>137</v>
      </c>
      <c r="B1068">
        <v>20</v>
      </c>
      <c r="C1068">
        <v>8</v>
      </c>
      <c r="D1068" s="55">
        <v>1430340</v>
      </c>
      <c r="E1068">
        <v>10</v>
      </c>
      <c r="F1068">
        <v>375000</v>
      </c>
      <c r="G1068">
        <v>3000</v>
      </c>
      <c r="H1068">
        <v>6724</v>
      </c>
      <c r="I1068">
        <v>4</v>
      </c>
      <c r="J1068">
        <v>357460</v>
      </c>
      <c r="K1068">
        <v>259080</v>
      </c>
      <c r="L1068">
        <v>23492</v>
      </c>
      <c r="M1068">
        <v>181956</v>
      </c>
      <c r="N1068">
        <v>7962</v>
      </c>
    </row>
    <row r="1069" spans="1:14" x14ac:dyDescent="0.2">
      <c r="A1069" t="s">
        <v>137</v>
      </c>
      <c r="B1069">
        <v>20</v>
      </c>
      <c r="C1069">
        <v>16</v>
      </c>
      <c r="D1069" s="55">
        <v>2813800</v>
      </c>
      <c r="E1069">
        <v>10</v>
      </c>
      <c r="F1069">
        <v>375000</v>
      </c>
      <c r="G1069">
        <v>3000</v>
      </c>
      <c r="H1069">
        <v>9028</v>
      </c>
      <c r="I1069">
        <v>4</v>
      </c>
      <c r="J1069">
        <v>322425</v>
      </c>
      <c r="K1069">
        <v>146130</v>
      </c>
      <c r="L1069">
        <v>30107</v>
      </c>
      <c r="M1069">
        <v>374440</v>
      </c>
      <c r="N1069">
        <v>7962</v>
      </c>
    </row>
    <row r="1070" spans="1:14" x14ac:dyDescent="0.2">
      <c r="A1070" t="s">
        <v>138</v>
      </c>
      <c r="B1070">
        <v>20</v>
      </c>
      <c r="C1070">
        <v>2</v>
      </c>
      <c r="D1070" s="55">
        <v>107593</v>
      </c>
      <c r="E1070">
        <v>10</v>
      </c>
      <c r="F1070">
        <v>375000</v>
      </c>
      <c r="G1070">
        <v>3000</v>
      </c>
      <c r="H1070">
        <v>4562</v>
      </c>
      <c r="I1070">
        <v>4</v>
      </c>
      <c r="J1070">
        <v>373015</v>
      </c>
      <c r="K1070">
        <v>369955</v>
      </c>
      <c r="L1070">
        <v>21402</v>
      </c>
      <c r="M1070">
        <v>14709</v>
      </c>
      <c r="N1070">
        <v>27448</v>
      </c>
    </row>
    <row r="1071" spans="1:14" x14ac:dyDescent="0.2">
      <c r="A1071" t="s">
        <v>138</v>
      </c>
      <c r="B1071">
        <v>20</v>
      </c>
      <c r="C1071">
        <v>4</v>
      </c>
      <c r="D1071" s="55">
        <v>212113</v>
      </c>
      <c r="E1071">
        <v>10</v>
      </c>
      <c r="F1071">
        <v>375000</v>
      </c>
      <c r="G1071">
        <v>3000</v>
      </c>
      <c r="H1071">
        <v>5249</v>
      </c>
      <c r="I1071">
        <v>4</v>
      </c>
      <c r="J1071">
        <v>371335</v>
      </c>
      <c r="K1071">
        <v>365160</v>
      </c>
      <c r="L1071">
        <v>18000</v>
      </c>
      <c r="M1071">
        <v>28913</v>
      </c>
      <c r="N1071">
        <v>27448</v>
      </c>
    </row>
    <row r="1072" spans="1:14" x14ac:dyDescent="0.2">
      <c r="A1072" t="s">
        <v>138</v>
      </c>
      <c r="B1072">
        <v>20</v>
      </c>
      <c r="C1072">
        <v>8</v>
      </c>
      <c r="D1072" s="55">
        <v>421533</v>
      </c>
      <c r="E1072">
        <v>10</v>
      </c>
      <c r="F1072">
        <v>375000</v>
      </c>
      <c r="G1072">
        <v>3000</v>
      </c>
      <c r="H1072">
        <v>6456</v>
      </c>
      <c r="I1072">
        <v>4</v>
      </c>
      <c r="J1072">
        <v>367860</v>
      </c>
      <c r="K1072">
        <v>356115</v>
      </c>
      <c r="L1072">
        <v>17332</v>
      </c>
      <c r="M1072">
        <v>58119</v>
      </c>
      <c r="N1072">
        <v>27448</v>
      </c>
    </row>
    <row r="1073" spans="1:14" x14ac:dyDescent="0.2">
      <c r="A1073" t="s">
        <v>138</v>
      </c>
      <c r="B1073">
        <v>20</v>
      </c>
      <c r="C1073">
        <v>16</v>
      </c>
      <c r="D1073" s="55">
        <v>827873</v>
      </c>
      <c r="E1073">
        <v>10</v>
      </c>
      <c r="F1073">
        <v>375000</v>
      </c>
      <c r="G1073">
        <v>3000</v>
      </c>
      <c r="H1073">
        <v>8801</v>
      </c>
      <c r="I1073">
        <v>4</v>
      </c>
      <c r="J1073">
        <v>360960</v>
      </c>
      <c r="K1073">
        <v>334640</v>
      </c>
      <c r="L1073">
        <v>17674</v>
      </c>
      <c r="M1073">
        <v>111607</v>
      </c>
      <c r="N1073">
        <v>27448</v>
      </c>
    </row>
    <row r="1074" spans="1:14" x14ac:dyDescent="0.2">
      <c r="A1074" t="s">
        <v>137</v>
      </c>
      <c r="B1074">
        <v>20</v>
      </c>
      <c r="C1074">
        <v>2</v>
      </c>
      <c r="D1074" s="55">
        <v>388527</v>
      </c>
      <c r="E1074">
        <v>10</v>
      </c>
      <c r="F1074">
        <v>375000</v>
      </c>
      <c r="G1074">
        <v>3000</v>
      </c>
      <c r="H1074">
        <v>4909</v>
      </c>
      <c r="I1074">
        <v>4</v>
      </c>
      <c r="J1074">
        <v>370055</v>
      </c>
      <c r="K1074">
        <v>348370</v>
      </c>
      <c r="L1074">
        <v>8025</v>
      </c>
      <c r="M1074">
        <v>54278</v>
      </c>
      <c r="N1074">
        <v>8081</v>
      </c>
    </row>
    <row r="1075" spans="1:14" x14ac:dyDescent="0.2">
      <c r="A1075" t="s">
        <v>137</v>
      </c>
      <c r="B1075">
        <v>20</v>
      </c>
      <c r="C1075">
        <v>4</v>
      </c>
      <c r="D1075" s="55">
        <v>671367</v>
      </c>
      <c r="E1075">
        <v>10</v>
      </c>
      <c r="F1075">
        <v>375000</v>
      </c>
      <c r="G1075">
        <v>3000</v>
      </c>
      <c r="H1075">
        <v>5522</v>
      </c>
      <c r="I1075">
        <v>4</v>
      </c>
      <c r="J1075">
        <v>366855</v>
      </c>
      <c r="K1075">
        <v>326160</v>
      </c>
      <c r="L1075">
        <v>27894</v>
      </c>
      <c r="M1075">
        <v>93405</v>
      </c>
      <c r="N1075">
        <v>8081</v>
      </c>
    </row>
    <row r="1076" spans="1:14" x14ac:dyDescent="0.2">
      <c r="A1076" t="s">
        <v>137</v>
      </c>
      <c r="B1076">
        <v>20</v>
      </c>
      <c r="C1076">
        <v>8</v>
      </c>
      <c r="D1076" s="55">
        <v>1361713</v>
      </c>
      <c r="E1076">
        <v>10</v>
      </c>
      <c r="F1076">
        <v>375000</v>
      </c>
      <c r="G1076">
        <v>3000</v>
      </c>
      <c r="H1076">
        <v>6753</v>
      </c>
      <c r="I1076">
        <v>4</v>
      </c>
      <c r="J1076">
        <v>358845</v>
      </c>
      <c r="K1076">
        <v>283845</v>
      </c>
      <c r="L1076">
        <v>27764</v>
      </c>
      <c r="M1076">
        <v>188519</v>
      </c>
      <c r="N1076">
        <v>8081</v>
      </c>
    </row>
    <row r="1077" spans="1:14" x14ac:dyDescent="0.2">
      <c r="A1077" t="s">
        <v>137</v>
      </c>
      <c r="B1077">
        <v>20</v>
      </c>
      <c r="C1077">
        <v>16</v>
      </c>
      <c r="D1077" s="55">
        <v>2634540</v>
      </c>
      <c r="E1077">
        <v>10</v>
      </c>
      <c r="F1077">
        <v>375000</v>
      </c>
      <c r="G1077">
        <v>3000</v>
      </c>
      <c r="H1077">
        <v>8866</v>
      </c>
      <c r="I1077">
        <v>4</v>
      </c>
      <c r="J1077">
        <v>337955</v>
      </c>
      <c r="K1077">
        <v>195275</v>
      </c>
      <c r="L1077">
        <v>40709</v>
      </c>
      <c r="M1077">
        <v>344487</v>
      </c>
      <c r="N1077">
        <v>8081</v>
      </c>
    </row>
    <row r="1078" spans="1:14" x14ac:dyDescent="0.2">
      <c r="A1078" t="s">
        <v>138</v>
      </c>
      <c r="B1078">
        <v>20</v>
      </c>
      <c r="C1078">
        <v>2</v>
      </c>
      <c r="D1078" s="55">
        <v>117967</v>
      </c>
      <c r="E1078">
        <v>10</v>
      </c>
      <c r="F1078">
        <v>375000</v>
      </c>
      <c r="G1078">
        <v>3000</v>
      </c>
      <c r="H1078">
        <v>4581</v>
      </c>
      <c r="I1078">
        <v>4</v>
      </c>
      <c r="J1078">
        <v>373030</v>
      </c>
      <c r="K1078">
        <v>364535</v>
      </c>
      <c r="L1078">
        <v>22655</v>
      </c>
      <c r="M1078">
        <v>15406</v>
      </c>
      <c r="N1078">
        <v>27469</v>
      </c>
    </row>
    <row r="1079" spans="1:14" x14ac:dyDescent="0.2">
      <c r="A1079" t="s">
        <v>138</v>
      </c>
      <c r="B1079">
        <v>20</v>
      </c>
      <c r="C1079">
        <v>4</v>
      </c>
      <c r="D1079" s="55">
        <v>234380</v>
      </c>
      <c r="E1079">
        <v>10</v>
      </c>
      <c r="F1079">
        <v>375000</v>
      </c>
      <c r="G1079">
        <v>3000</v>
      </c>
      <c r="H1079">
        <v>5320</v>
      </c>
      <c r="I1079">
        <v>4</v>
      </c>
      <c r="J1079">
        <v>371305</v>
      </c>
      <c r="K1079">
        <v>354150</v>
      </c>
      <c r="L1079">
        <v>20807</v>
      </c>
      <c r="M1079">
        <v>30938</v>
      </c>
      <c r="N1079">
        <v>27469</v>
      </c>
    </row>
    <row r="1080" spans="1:14" x14ac:dyDescent="0.2">
      <c r="A1080" t="s">
        <v>138</v>
      </c>
      <c r="B1080">
        <v>20</v>
      </c>
      <c r="C1080">
        <v>8</v>
      </c>
      <c r="D1080" s="55">
        <v>460907</v>
      </c>
      <c r="E1080">
        <v>10</v>
      </c>
      <c r="F1080">
        <v>375000</v>
      </c>
      <c r="G1080">
        <v>3000</v>
      </c>
      <c r="H1080">
        <v>6496</v>
      </c>
      <c r="I1080">
        <v>4</v>
      </c>
      <c r="J1080">
        <v>367625</v>
      </c>
      <c r="K1080">
        <v>333885</v>
      </c>
      <c r="L1080">
        <v>19332</v>
      </c>
      <c r="M1080">
        <v>61296</v>
      </c>
      <c r="N1080">
        <v>27469</v>
      </c>
    </row>
    <row r="1081" spans="1:14" x14ac:dyDescent="0.2">
      <c r="A1081" t="s">
        <v>138</v>
      </c>
      <c r="B1081">
        <v>20</v>
      </c>
      <c r="C1081">
        <v>16</v>
      </c>
      <c r="D1081" s="55">
        <v>904840</v>
      </c>
      <c r="E1081">
        <v>10</v>
      </c>
      <c r="F1081">
        <v>375000</v>
      </c>
      <c r="G1081">
        <v>3000</v>
      </c>
      <c r="H1081">
        <v>9150</v>
      </c>
      <c r="I1081">
        <v>4</v>
      </c>
      <c r="J1081">
        <v>360575</v>
      </c>
      <c r="K1081">
        <v>293875</v>
      </c>
      <c r="L1081">
        <v>17815</v>
      </c>
      <c r="M1081">
        <v>120324</v>
      </c>
      <c r="N1081">
        <v>27469</v>
      </c>
    </row>
    <row r="1082" spans="1:14" x14ac:dyDescent="0.2">
      <c r="A1082" t="s">
        <v>137</v>
      </c>
      <c r="B1082">
        <v>20</v>
      </c>
      <c r="C1082">
        <v>2</v>
      </c>
      <c r="D1082" s="55">
        <v>387013</v>
      </c>
      <c r="E1082">
        <v>10</v>
      </c>
      <c r="F1082">
        <v>375000</v>
      </c>
      <c r="G1082">
        <v>3000</v>
      </c>
      <c r="H1082">
        <v>5279</v>
      </c>
      <c r="I1082">
        <v>4</v>
      </c>
      <c r="J1082">
        <v>374850</v>
      </c>
      <c r="K1082">
        <v>348425</v>
      </c>
      <c r="L1082">
        <v>7333</v>
      </c>
      <c r="M1082">
        <v>55221</v>
      </c>
      <c r="N1082">
        <v>7313</v>
      </c>
    </row>
    <row r="1083" spans="1:14" x14ac:dyDescent="0.2">
      <c r="A1083" t="s">
        <v>137</v>
      </c>
      <c r="B1083">
        <v>20</v>
      </c>
      <c r="C1083">
        <v>4</v>
      </c>
      <c r="D1083" s="55">
        <v>797667</v>
      </c>
      <c r="E1083">
        <v>10</v>
      </c>
      <c r="F1083">
        <v>375000</v>
      </c>
      <c r="G1083">
        <v>3000</v>
      </c>
      <c r="H1083">
        <v>6123</v>
      </c>
      <c r="I1083">
        <v>4</v>
      </c>
      <c r="J1083">
        <v>359420</v>
      </c>
      <c r="K1083">
        <v>332880</v>
      </c>
      <c r="L1083">
        <v>13955</v>
      </c>
      <c r="M1083">
        <v>92971</v>
      </c>
      <c r="N1083">
        <v>7313</v>
      </c>
    </row>
    <row r="1084" spans="1:14" x14ac:dyDescent="0.2">
      <c r="A1084" t="s">
        <v>137</v>
      </c>
      <c r="B1084">
        <v>20</v>
      </c>
      <c r="C1084">
        <v>8</v>
      </c>
      <c r="D1084" s="55">
        <v>1613480</v>
      </c>
      <c r="E1084">
        <v>10</v>
      </c>
      <c r="F1084">
        <v>375000</v>
      </c>
      <c r="G1084">
        <v>3000</v>
      </c>
      <c r="H1084">
        <v>7529</v>
      </c>
      <c r="I1084">
        <v>4</v>
      </c>
      <c r="J1084">
        <v>351095</v>
      </c>
      <c r="K1084">
        <v>287240</v>
      </c>
      <c r="L1084">
        <v>26898</v>
      </c>
      <c r="M1084">
        <v>219357</v>
      </c>
      <c r="N1084">
        <v>7313</v>
      </c>
    </row>
    <row r="1085" spans="1:14" x14ac:dyDescent="0.2">
      <c r="A1085" t="s">
        <v>137</v>
      </c>
      <c r="B1085">
        <v>20</v>
      </c>
      <c r="C1085">
        <v>16</v>
      </c>
      <c r="D1085" s="55">
        <v>3162740</v>
      </c>
      <c r="E1085">
        <v>10</v>
      </c>
      <c r="F1085">
        <v>375000</v>
      </c>
      <c r="G1085">
        <v>3000</v>
      </c>
      <c r="H1085">
        <v>9408</v>
      </c>
      <c r="I1085">
        <v>4</v>
      </c>
      <c r="J1085">
        <v>312630</v>
      </c>
      <c r="K1085">
        <v>209560</v>
      </c>
      <c r="L1085">
        <v>26238</v>
      </c>
      <c r="M1085">
        <v>387100</v>
      </c>
      <c r="N1085">
        <v>7313</v>
      </c>
    </row>
    <row r="1086" spans="1:14" x14ac:dyDescent="0.2">
      <c r="A1086" t="s">
        <v>138</v>
      </c>
      <c r="B1086">
        <v>20</v>
      </c>
      <c r="C1086">
        <v>2</v>
      </c>
      <c r="D1086">
        <v>0.94013000000000002</v>
      </c>
      <c r="E1086">
        <v>10</v>
      </c>
      <c r="F1086">
        <v>375000</v>
      </c>
      <c r="G1086">
        <v>3000</v>
      </c>
      <c r="H1086">
        <v>4508</v>
      </c>
      <c r="I1086">
        <v>4</v>
      </c>
      <c r="J1086">
        <v>373460</v>
      </c>
      <c r="K1086">
        <v>369455</v>
      </c>
      <c r="L1086">
        <v>26647</v>
      </c>
      <c r="M1086">
        <v>11942</v>
      </c>
      <c r="N1086">
        <v>31828</v>
      </c>
    </row>
    <row r="1087" spans="1:14" x14ac:dyDescent="0.2">
      <c r="A1087" t="s">
        <v>138</v>
      </c>
      <c r="B1087">
        <v>20</v>
      </c>
      <c r="C1087">
        <v>4</v>
      </c>
      <c r="D1087" s="55">
        <v>184500</v>
      </c>
      <c r="E1087">
        <v>10</v>
      </c>
      <c r="F1087">
        <v>375000</v>
      </c>
      <c r="G1087">
        <v>3000</v>
      </c>
      <c r="H1087">
        <v>5258</v>
      </c>
      <c r="I1087">
        <v>4</v>
      </c>
      <c r="J1087">
        <v>371890</v>
      </c>
      <c r="K1087">
        <v>363830</v>
      </c>
      <c r="L1087">
        <v>23705</v>
      </c>
      <c r="M1087">
        <v>23807</v>
      </c>
      <c r="N1087">
        <v>31828</v>
      </c>
    </row>
    <row r="1088" spans="1:14" x14ac:dyDescent="0.2">
      <c r="A1088" t="s">
        <v>138</v>
      </c>
      <c r="B1088">
        <v>20</v>
      </c>
      <c r="C1088">
        <v>8</v>
      </c>
      <c r="D1088" s="55">
        <v>366167</v>
      </c>
      <c r="E1088">
        <v>10</v>
      </c>
      <c r="F1088">
        <v>375000</v>
      </c>
      <c r="G1088">
        <v>3000</v>
      </c>
      <c r="H1088">
        <v>6161</v>
      </c>
      <c r="I1088">
        <v>4</v>
      </c>
      <c r="J1088">
        <v>368730</v>
      </c>
      <c r="K1088">
        <v>353380</v>
      </c>
      <c r="L1088">
        <v>22368</v>
      </c>
      <c r="M1088">
        <v>47635</v>
      </c>
      <c r="N1088">
        <v>31828</v>
      </c>
    </row>
    <row r="1089" spans="1:14" x14ac:dyDescent="0.2">
      <c r="A1089" t="s">
        <v>138</v>
      </c>
      <c r="B1089">
        <v>20</v>
      </c>
      <c r="C1089">
        <v>16</v>
      </c>
      <c r="D1089" s="55">
        <v>721053</v>
      </c>
      <c r="E1089">
        <v>10</v>
      </c>
      <c r="F1089">
        <v>375000</v>
      </c>
      <c r="G1089">
        <v>3000</v>
      </c>
      <c r="H1089">
        <v>8842</v>
      </c>
      <c r="I1089">
        <v>4</v>
      </c>
      <c r="J1089">
        <v>362710</v>
      </c>
      <c r="K1089">
        <v>331765</v>
      </c>
      <c r="L1089">
        <v>24927</v>
      </c>
      <c r="M1089">
        <v>96382</v>
      </c>
      <c r="N1089">
        <v>31828</v>
      </c>
    </row>
    <row r="1090" spans="1:14" x14ac:dyDescent="0.2">
      <c r="A1090" t="s">
        <v>137</v>
      </c>
      <c r="B1090">
        <v>20</v>
      </c>
      <c r="C1090">
        <v>2</v>
      </c>
      <c r="D1090" s="55">
        <v>336093</v>
      </c>
      <c r="E1090">
        <v>10</v>
      </c>
      <c r="F1090">
        <v>375000</v>
      </c>
      <c r="G1090">
        <v>3000</v>
      </c>
      <c r="H1090">
        <v>5028</v>
      </c>
      <c r="I1090">
        <v>4</v>
      </c>
      <c r="J1090">
        <v>369695</v>
      </c>
      <c r="K1090">
        <v>353545</v>
      </c>
      <c r="L1090">
        <v>7495</v>
      </c>
      <c r="M1090">
        <v>47305</v>
      </c>
      <c r="N1090">
        <v>7978</v>
      </c>
    </row>
    <row r="1091" spans="1:14" x14ac:dyDescent="0.2">
      <c r="A1091" t="s">
        <v>137</v>
      </c>
      <c r="B1091">
        <v>20</v>
      </c>
      <c r="C1091">
        <v>4</v>
      </c>
      <c r="D1091" s="55">
        <v>634887</v>
      </c>
      <c r="E1091">
        <v>10</v>
      </c>
      <c r="F1091">
        <v>375000</v>
      </c>
      <c r="G1091">
        <v>3000</v>
      </c>
      <c r="H1091">
        <v>5455</v>
      </c>
      <c r="I1091">
        <v>4</v>
      </c>
      <c r="J1091">
        <v>365325</v>
      </c>
      <c r="K1091">
        <v>336750</v>
      </c>
      <c r="L1091">
        <v>30181</v>
      </c>
      <c r="M1091">
        <v>87221</v>
      </c>
      <c r="N1091">
        <v>7978</v>
      </c>
    </row>
    <row r="1092" spans="1:14" x14ac:dyDescent="0.2">
      <c r="A1092" t="s">
        <v>137</v>
      </c>
      <c r="B1092">
        <v>20</v>
      </c>
      <c r="C1092">
        <v>8</v>
      </c>
      <c r="D1092" s="55">
        <v>1269900</v>
      </c>
      <c r="E1092">
        <v>10</v>
      </c>
      <c r="F1092">
        <v>375000</v>
      </c>
      <c r="G1092">
        <v>3000</v>
      </c>
      <c r="H1092">
        <v>6990</v>
      </c>
      <c r="I1092">
        <v>4</v>
      </c>
      <c r="J1092">
        <v>356270</v>
      </c>
      <c r="K1092">
        <v>299395</v>
      </c>
      <c r="L1092">
        <v>31649</v>
      </c>
      <c r="M1092">
        <v>158723</v>
      </c>
      <c r="N1092">
        <v>7978</v>
      </c>
    </row>
    <row r="1093" spans="1:14" x14ac:dyDescent="0.2">
      <c r="A1093" t="s">
        <v>137</v>
      </c>
      <c r="B1093">
        <v>20</v>
      </c>
      <c r="C1093">
        <v>16</v>
      </c>
      <c r="D1093" s="55">
        <v>2553587</v>
      </c>
      <c r="E1093">
        <v>10</v>
      </c>
      <c r="F1093">
        <v>375000</v>
      </c>
      <c r="G1093">
        <v>3000</v>
      </c>
      <c r="H1093">
        <v>9122</v>
      </c>
      <c r="I1093">
        <v>4</v>
      </c>
      <c r="J1093">
        <v>330515</v>
      </c>
      <c r="K1093">
        <v>225485</v>
      </c>
      <c r="L1093">
        <v>37798</v>
      </c>
      <c r="M1093">
        <v>354700</v>
      </c>
      <c r="N1093">
        <v>7978</v>
      </c>
    </row>
    <row r="1094" spans="1:14" x14ac:dyDescent="0.2">
      <c r="A1094" t="s">
        <v>138</v>
      </c>
      <c r="B1094">
        <v>20</v>
      </c>
      <c r="C1094">
        <v>2</v>
      </c>
      <c r="D1094" s="55">
        <v>131633</v>
      </c>
      <c r="E1094">
        <v>10</v>
      </c>
      <c r="F1094">
        <v>375000</v>
      </c>
      <c r="G1094">
        <v>3000</v>
      </c>
      <c r="H1094">
        <v>4252</v>
      </c>
      <c r="I1094">
        <v>4</v>
      </c>
      <c r="J1094">
        <v>370470</v>
      </c>
      <c r="K1094">
        <v>366600</v>
      </c>
      <c r="L1094">
        <v>19460</v>
      </c>
      <c r="M1094">
        <v>18309</v>
      </c>
      <c r="N1094">
        <v>22973</v>
      </c>
    </row>
    <row r="1095" spans="1:14" x14ac:dyDescent="0.2">
      <c r="A1095" t="s">
        <v>138</v>
      </c>
      <c r="B1095">
        <v>20</v>
      </c>
      <c r="C1095">
        <v>4</v>
      </c>
      <c r="D1095" s="55">
        <v>262380</v>
      </c>
      <c r="E1095">
        <v>10</v>
      </c>
      <c r="F1095">
        <v>375000</v>
      </c>
      <c r="G1095">
        <v>3000</v>
      </c>
      <c r="H1095">
        <v>4951</v>
      </c>
      <c r="I1095">
        <v>4</v>
      </c>
      <c r="J1095">
        <v>366020</v>
      </c>
      <c r="K1095">
        <v>358715</v>
      </c>
      <c r="L1095">
        <v>17077</v>
      </c>
      <c r="M1095">
        <v>36033</v>
      </c>
      <c r="N1095">
        <v>22973</v>
      </c>
    </row>
    <row r="1096" spans="1:14" x14ac:dyDescent="0.2">
      <c r="A1096" t="s">
        <v>138</v>
      </c>
      <c r="B1096">
        <v>20</v>
      </c>
      <c r="C1096">
        <v>8</v>
      </c>
      <c r="D1096" s="55">
        <v>517860</v>
      </c>
      <c r="E1096">
        <v>10</v>
      </c>
      <c r="F1096">
        <v>375000</v>
      </c>
      <c r="G1096">
        <v>3000</v>
      </c>
      <c r="H1096">
        <v>6251</v>
      </c>
      <c r="I1096">
        <v>4</v>
      </c>
      <c r="J1096">
        <v>357000</v>
      </c>
      <c r="K1096">
        <v>342780</v>
      </c>
      <c r="L1096">
        <v>16388</v>
      </c>
      <c r="M1096">
        <v>71135</v>
      </c>
      <c r="N1096">
        <v>22973</v>
      </c>
    </row>
    <row r="1097" spans="1:14" x14ac:dyDescent="0.2">
      <c r="A1097" t="s">
        <v>138</v>
      </c>
      <c r="B1097">
        <v>20</v>
      </c>
      <c r="C1097">
        <v>16</v>
      </c>
      <c r="D1097" s="55">
        <v>1011693</v>
      </c>
      <c r="E1097">
        <v>10</v>
      </c>
      <c r="F1097">
        <v>375000</v>
      </c>
      <c r="G1097">
        <v>3000</v>
      </c>
      <c r="H1097">
        <v>9115</v>
      </c>
      <c r="I1097">
        <v>4</v>
      </c>
      <c r="J1097">
        <v>341005</v>
      </c>
      <c r="K1097">
        <v>317895</v>
      </c>
      <c r="L1097">
        <v>15044</v>
      </c>
      <c r="M1097">
        <v>144158</v>
      </c>
      <c r="N1097">
        <v>22973</v>
      </c>
    </row>
    <row r="1098" spans="1:14" x14ac:dyDescent="0.2">
      <c r="A1098" t="s">
        <v>137</v>
      </c>
      <c r="B1098">
        <v>20</v>
      </c>
      <c r="C1098">
        <v>2</v>
      </c>
      <c r="D1098" s="55">
        <v>367620</v>
      </c>
      <c r="E1098">
        <v>10</v>
      </c>
      <c r="F1098">
        <v>375000</v>
      </c>
      <c r="G1098">
        <v>3000</v>
      </c>
      <c r="H1098">
        <v>4953</v>
      </c>
      <c r="I1098">
        <v>4</v>
      </c>
      <c r="J1098">
        <v>369810</v>
      </c>
      <c r="K1098">
        <v>354240</v>
      </c>
      <c r="L1098">
        <v>7304</v>
      </c>
      <c r="M1098">
        <v>52768</v>
      </c>
      <c r="N1098">
        <v>7633</v>
      </c>
    </row>
    <row r="1099" spans="1:14" x14ac:dyDescent="0.2">
      <c r="A1099" t="s">
        <v>137</v>
      </c>
      <c r="B1099">
        <v>20</v>
      </c>
      <c r="C1099">
        <v>4</v>
      </c>
      <c r="D1099" s="55">
        <v>718460</v>
      </c>
      <c r="E1099">
        <v>10</v>
      </c>
      <c r="F1099">
        <v>375000</v>
      </c>
      <c r="G1099">
        <v>3000</v>
      </c>
      <c r="H1099">
        <v>5568</v>
      </c>
      <c r="I1099">
        <v>4</v>
      </c>
      <c r="J1099">
        <v>365650</v>
      </c>
      <c r="K1099">
        <v>335925</v>
      </c>
      <c r="L1099">
        <v>25543</v>
      </c>
      <c r="M1099">
        <v>98324</v>
      </c>
      <c r="N1099">
        <v>7633</v>
      </c>
    </row>
    <row r="1100" spans="1:14" x14ac:dyDescent="0.2">
      <c r="A1100" t="s">
        <v>137</v>
      </c>
      <c r="B1100">
        <v>20</v>
      </c>
      <c r="C1100">
        <v>8</v>
      </c>
      <c r="D1100" s="55">
        <v>1401440</v>
      </c>
      <c r="E1100">
        <v>10</v>
      </c>
      <c r="F1100">
        <v>375000</v>
      </c>
      <c r="G1100">
        <v>3000</v>
      </c>
      <c r="H1100">
        <v>6416</v>
      </c>
      <c r="I1100">
        <v>4</v>
      </c>
      <c r="J1100">
        <v>356870</v>
      </c>
      <c r="K1100">
        <v>300165</v>
      </c>
      <c r="L1100">
        <v>26109</v>
      </c>
      <c r="M1100">
        <v>177712</v>
      </c>
      <c r="N1100">
        <v>7633</v>
      </c>
    </row>
    <row r="1101" spans="1:14" x14ac:dyDescent="0.2">
      <c r="A1101" t="s">
        <v>137</v>
      </c>
      <c r="B1101">
        <v>20</v>
      </c>
      <c r="C1101">
        <v>16</v>
      </c>
      <c r="D1101" s="55">
        <v>2742087</v>
      </c>
      <c r="E1101">
        <v>10</v>
      </c>
      <c r="F1101">
        <v>375000</v>
      </c>
      <c r="G1101">
        <v>3000</v>
      </c>
      <c r="H1101">
        <v>9085</v>
      </c>
      <c r="I1101">
        <v>4</v>
      </c>
      <c r="J1101">
        <v>338040</v>
      </c>
      <c r="K1101">
        <v>233135</v>
      </c>
      <c r="L1101">
        <v>27519</v>
      </c>
      <c r="M1101">
        <v>354853</v>
      </c>
      <c r="N1101">
        <v>7633</v>
      </c>
    </row>
    <row r="1102" spans="1:14" x14ac:dyDescent="0.2">
      <c r="A1102" t="s">
        <v>138</v>
      </c>
      <c r="B1102">
        <v>20</v>
      </c>
      <c r="C1102">
        <v>2</v>
      </c>
      <c r="D1102" s="55">
        <v>134453</v>
      </c>
      <c r="E1102">
        <v>10</v>
      </c>
      <c r="F1102">
        <v>375000</v>
      </c>
      <c r="G1102">
        <v>3000</v>
      </c>
      <c r="H1102">
        <v>4529</v>
      </c>
      <c r="I1102">
        <v>4</v>
      </c>
      <c r="J1102">
        <v>372650</v>
      </c>
      <c r="K1102">
        <v>367675</v>
      </c>
      <c r="L1102">
        <v>18363</v>
      </c>
      <c r="M1102">
        <v>18638</v>
      </c>
      <c r="N1102">
        <v>21776</v>
      </c>
    </row>
    <row r="1103" spans="1:14" x14ac:dyDescent="0.2">
      <c r="A1103" t="s">
        <v>138</v>
      </c>
      <c r="B1103">
        <v>20</v>
      </c>
      <c r="C1103">
        <v>4</v>
      </c>
      <c r="D1103" s="55">
        <v>266520</v>
      </c>
      <c r="E1103">
        <v>10</v>
      </c>
      <c r="F1103">
        <v>375000</v>
      </c>
      <c r="G1103">
        <v>3000</v>
      </c>
      <c r="H1103">
        <v>5193</v>
      </c>
      <c r="I1103">
        <v>4</v>
      </c>
      <c r="J1103">
        <v>370365</v>
      </c>
      <c r="K1103">
        <v>360380</v>
      </c>
      <c r="L1103">
        <v>16623</v>
      </c>
      <c r="M1103">
        <v>37345</v>
      </c>
      <c r="N1103">
        <v>21776</v>
      </c>
    </row>
    <row r="1104" spans="1:14" x14ac:dyDescent="0.2">
      <c r="A1104" t="s">
        <v>138</v>
      </c>
      <c r="B1104">
        <v>20</v>
      </c>
      <c r="C1104">
        <v>8</v>
      </c>
      <c r="D1104" s="55">
        <v>525447</v>
      </c>
      <c r="E1104">
        <v>10</v>
      </c>
      <c r="F1104">
        <v>375000</v>
      </c>
      <c r="G1104">
        <v>3000</v>
      </c>
      <c r="H1104">
        <v>6166</v>
      </c>
      <c r="I1104">
        <v>4</v>
      </c>
      <c r="J1104">
        <v>366010</v>
      </c>
      <c r="K1104">
        <v>346180</v>
      </c>
      <c r="L1104">
        <v>15807</v>
      </c>
      <c r="M1104">
        <v>72749</v>
      </c>
      <c r="N1104">
        <v>21776</v>
      </c>
    </row>
    <row r="1105" spans="1:14" x14ac:dyDescent="0.2">
      <c r="A1105" t="s">
        <v>138</v>
      </c>
      <c r="B1105">
        <v>20</v>
      </c>
      <c r="C1105">
        <v>16</v>
      </c>
      <c r="D1105" s="55">
        <v>1040693</v>
      </c>
      <c r="E1105">
        <v>10</v>
      </c>
      <c r="F1105">
        <v>375000</v>
      </c>
      <c r="G1105">
        <v>3000</v>
      </c>
      <c r="H1105">
        <v>9093</v>
      </c>
      <c r="I1105">
        <v>4</v>
      </c>
      <c r="J1105">
        <v>357075</v>
      </c>
      <c r="K1105">
        <v>316800</v>
      </c>
      <c r="L1105">
        <v>19293</v>
      </c>
      <c r="M1105">
        <v>140749</v>
      </c>
      <c r="N1105">
        <v>21776</v>
      </c>
    </row>
    <row r="1106" spans="1:14" x14ac:dyDescent="0.2">
      <c r="A1106" t="s">
        <v>137</v>
      </c>
      <c r="B1106">
        <v>20</v>
      </c>
      <c r="C1106">
        <v>2</v>
      </c>
      <c r="D1106" s="55">
        <v>427453</v>
      </c>
      <c r="E1106">
        <v>10</v>
      </c>
      <c r="F1106">
        <v>375000</v>
      </c>
      <c r="G1106">
        <v>3000</v>
      </c>
      <c r="H1106">
        <v>4965</v>
      </c>
      <c r="I1106">
        <v>4</v>
      </c>
      <c r="J1106">
        <v>368165</v>
      </c>
      <c r="K1106">
        <v>346480</v>
      </c>
      <c r="L1106">
        <v>5742</v>
      </c>
      <c r="M1106">
        <v>60492</v>
      </c>
      <c r="N1106">
        <v>6353</v>
      </c>
    </row>
    <row r="1107" spans="1:14" x14ac:dyDescent="0.2">
      <c r="A1107" t="s">
        <v>137</v>
      </c>
      <c r="B1107">
        <v>20</v>
      </c>
      <c r="C1107">
        <v>4</v>
      </c>
      <c r="D1107" s="55">
        <v>859920</v>
      </c>
      <c r="E1107">
        <v>10</v>
      </c>
      <c r="F1107">
        <v>375000</v>
      </c>
      <c r="G1107">
        <v>3000</v>
      </c>
      <c r="H1107">
        <v>5579</v>
      </c>
      <c r="I1107">
        <v>4</v>
      </c>
      <c r="J1107">
        <v>362250</v>
      </c>
      <c r="K1107">
        <v>323105</v>
      </c>
      <c r="L1107">
        <v>9911</v>
      </c>
      <c r="M1107">
        <v>121661</v>
      </c>
      <c r="N1107">
        <v>6353</v>
      </c>
    </row>
    <row r="1108" spans="1:14" x14ac:dyDescent="0.2">
      <c r="A1108" t="s">
        <v>137</v>
      </c>
      <c r="B1108">
        <v>20</v>
      </c>
      <c r="C1108">
        <v>8</v>
      </c>
      <c r="D1108" s="55">
        <v>1747587</v>
      </c>
      <c r="E1108">
        <v>10</v>
      </c>
      <c r="F1108">
        <v>375000</v>
      </c>
      <c r="G1108">
        <v>3000</v>
      </c>
      <c r="H1108">
        <v>7053</v>
      </c>
      <c r="I1108">
        <v>4</v>
      </c>
      <c r="J1108">
        <v>353180</v>
      </c>
      <c r="K1108">
        <v>282410</v>
      </c>
      <c r="L1108">
        <v>20908</v>
      </c>
      <c r="M1108">
        <v>237485</v>
      </c>
      <c r="N1108">
        <v>6353</v>
      </c>
    </row>
    <row r="1109" spans="1:14" x14ac:dyDescent="0.2">
      <c r="A1109" t="s">
        <v>137</v>
      </c>
      <c r="B1109">
        <v>20</v>
      </c>
      <c r="C1109">
        <v>16</v>
      </c>
      <c r="D1109" s="55">
        <v>3476833</v>
      </c>
      <c r="E1109">
        <v>10</v>
      </c>
      <c r="F1109">
        <v>375000</v>
      </c>
      <c r="G1109">
        <v>3000</v>
      </c>
      <c r="H1109">
        <v>9597</v>
      </c>
      <c r="I1109">
        <v>4</v>
      </c>
      <c r="J1109">
        <v>325890</v>
      </c>
      <c r="K1109">
        <v>178095</v>
      </c>
      <c r="L1109">
        <v>30181</v>
      </c>
      <c r="M1109">
        <v>476312</v>
      </c>
      <c r="N1109">
        <v>6353</v>
      </c>
    </row>
    <row r="1110" spans="1:14" x14ac:dyDescent="0.2">
      <c r="A1110" t="s">
        <v>138</v>
      </c>
      <c r="B1110">
        <v>20</v>
      </c>
      <c r="C1110">
        <v>2</v>
      </c>
      <c r="D1110" s="55">
        <v>116693</v>
      </c>
      <c r="E1110">
        <v>10</v>
      </c>
      <c r="F1110">
        <v>375000</v>
      </c>
      <c r="G1110">
        <v>3000</v>
      </c>
      <c r="H1110">
        <v>4528</v>
      </c>
      <c r="I1110">
        <v>4</v>
      </c>
      <c r="J1110">
        <v>371425</v>
      </c>
      <c r="K1110">
        <v>368430</v>
      </c>
      <c r="L1110">
        <v>21423</v>
      </c>
      <c r="M1110">
        <v>16161</v>
      </c>
      <c r="N1110">
        <v>27348</v>
      </c>
    </row>
    <row r="1111" spans="1:14" x14ac:dyDescent="0.2">
      <c r="A1111" t="s">
        <v>138</v>
      </c>
      <c r="B1111">
        <v>20</v>
      </c>
      <c r="C1111">
        <v>4</v>
      </c>
      <c r="D1111" s="55">
        <v>231327</v>
      </c>
      <c r="E1111">
        <v>10</v>
      </c>
      <c r="F1111">
        <v>375000</v>
      </c>
      <c r="G1111">
        <v>3000</v>
      </c>
      <c r="H1111">
        <v>5083</v>
      </c>
      <c r="I1111">
        <v>4</v>
      </c>
      <c r="J1111">
        <v>367325</v>
      </c>
      <c r="K1111">
        <v>362335</v>
      </c>
      <c r="L1111">
        <v>18005</v>
      </c>
      <c r="M1111">
        <v>31992</v>
      </c>
      <c r="N1111">
        <v>27348</v>
      </c>
    </row>
    <row r="1112" spans="1:14" x14ac:dyDescent="0.2">
      <c r="A1112" t="s">
        <v>138</v>
      </c>
      <c r="B1112">
        <v>20</v>
      </c>
      <c r="C1112">
        <v>8</v>
      </c>
      <c r="D1112" s="55">
        <v>458313</v>
      </c>
      <c r="E1112">
        <v>10</v>
      </c>
      <c r="F1112">
        <v>375000</v>
      </c>
      <c r="G1112">
        <v>3000</v>
      </c>
      <c r="H1112">
        <v>6263</v>
      </c>
      <c r="I1112">
        <v>4</v>
      </c>
      <c r="J1112">
        <v>359905</v>
      </c>
      <c r="K1112">
        <v>349545</v>
      </c>
      <c r="L1112">
        <v>20655</v>
      </c>
      <c r="M1112">
        <v>62351</v>
      </c>
      <c r="N1112">
        <v>27348</v>
      </c>
    </row>
    <row r="1113" spans="1:14" x14ac:dyDescent="0.2">
      <c r="A1113" t="s">
        <v>138</v>
      </c>
      <c r="B1113">
        <v>20</v>
      </c>
      <c r="C1113">
        <v>16</v>
      </c>
      <c r="D1113" s="55">
        <v>902940</v>
      </c>
      <c r="E1113">
        <v>10</v>
      </c>
      <c r="F1113">
        <v>375000</v>
      </c>
      <c r="G1113">
        <v>3000</v>
      </c>
      <c r="H1113">
        <v>8776</v>
      </c>
      <c r="I1113">
        <v>4</v>
      </c>
      <c r="J1113">
        <v>345345</v>
      </c>
      <c r="K1113">
        <v>324600</v>
      </c>
      <c r="L1113">
        <v>17561</v>
      </c>
      <c r="M1113">
        <v>119433</v>
      </c>
      <c r="N1113">
        <v>27348</v>
      </c>
    </row>
    <row r="1114" spans="1:14" x14ac:dyDescent="0.2">
      <c r="A1114" t="s">
        <v>137</v>
      </c>
      <c r="B1114">
        <v>20</v>
      </c>
      <c r="C1114">
        <v>2</v>
      </c>
      <c r="D1114" s="55">
        <v>375760</v>
      </c>
      <c r="E1114">
        <v>10</v>
      </c>
      <c r="F1114">
        <v>375000</v>
      </c>
      <c r="G1114">
        <v>3000</v>
      </c>
      <c r="H1114">
        <v>5036</v>
      </c>
      <c r="I1114">
        <v>4</v>
      </c>
      <c r="J1114">
        <v>369905</v>
      </c>
      <c r="K1114">
        <v>353650</v>
      </c>
      <c r="L1114">
        <v>7739</v>
      </c>
      <c r="M1114">
        <v>53393</v>
      </c>
      <c r="N1114">
        <v>7727</v>
      </c>
    </row>
    <row r="1115" spans="1:14" x14ac:dyDescent="0.2">
      <c r="A1115" t="s">
        <v>137</v>
      </c>
      <c r="B1115">
        <v>20</v>
      </c>
      <c r="C1115">
        <v>4</v>
      </c>
      <c r="D1115" s="55">
        <v>678540</v>
      </c>
      <c r="E1115">
        <v>10</v>
      </c>
      <c r="F1115">
        <v>375000</v>
      </c>
      <c r="G1115">
        <v>3000</v>
      </c>
      <c r="H1115">
        <v>6004</v>
      </c>
      <c r="I1115">
        <v>4</v>
      </c>
      <c r="J1115">
        <v>367070</v>
      </c>
      <c r="K1115">
        <v>331155</v>
      </c>
      <c r="L1115">
        <v>18137</v>
      </c>
      <c r="M1115">
        <v>93901</v>
      </c>
      <c r="N1115">
        <v>7727</v>
      </c>
    </row>
    <row r="1116" spans="1:14" x14ac:dyDescent="0.2">
      <c r="A1116" t="s">
        <v>137</v>
      </c>
      <c r="B1116">
        <v>20</v>
      </c>
      <c r="C1116">
        <v>8</v>
      </c>
      <c r="D1116" s="55">
        <v>1358907</v>
      </c>
      <c r="E1116">
        <v>10</v>
      </c>
      <c r="F1116">
        <v>375000</v>
      </c>
      <c r="G1116">
        <v>3000</v>
      </c>
      <c r="H1116">
        <v>7406</v>
      </c>
      <c r="I1116">
        <v>4</v>
      </c>
      <c r="J1116">
        <v>357010</v>
      </c>
      <c r="K1116">
        <v>295600</v>
      </c>
      <c r="L1116">
        <v>21410</v>
      </c>
      <c r="M1116">
        <v>187864</v>
      </c>
      <c r="N1116">
        <v>7727</v>
      </c>
    </row>
    <row r="1117" spans="1:14" x14ac:dyDescent="0.2">
      <c r="A1117" t="s">
        <v>137</v>
      </c>
      <c r="B1117">
        <v>20</v>
      </c>
      <c r="C1117">
        <v>16</v>
      </c>
      <c r="D1117" s="55">
        <v>2709633</v>
      </c>
      <c r="E1117">
        <v>10</v>
      </c>
      <c r="F1117">
        <v>375000</v>
      </c>
      <c r="G1117">
        <v>3000</v>
      </c>
      <c r="H1117">
        <v>9438</v>
      </c>
      <c r="I1117">
        <v>4</v>
      </c>
      <c r="J1117">
        <v>317875</v>
      </c>
      <c r="K1117">
        <v>237645</v>
      </c>
      <c r="L1117">
        <v>26714</v>
      </c>
      <c r="M1117">
        <v>375133</v>
      </c>
      <c r="N1117">
        <v>7727</v>
      </c>
    </row>
    <row r="1118" spans="1:14" x14ac:dyDescent="0.2">
      <c r="A1118" t="s">
        <v>138</v>
      </c>
      <c r="B1118">
        <v>20</v>
      </c>
      <c r="C1118">
        <v>2</v>
      </c>
      <c r="D1118" s="55">
        <v>124893</v>
      </c>
      <c r="E1118">
        <v>10</v>
      </c>
      <c r="F1118">
        <v>375000</v>
      </c>
      <c r="G1118">
        <v>3000</v>
      </c>
      <c r="H1118">
        <v>4456</v>
      </c>
      <c r="I1118">
        <v>4</v>
      </c>
      <c r="J1118">
        <v>373165</v>
      </c>
      <c r="K1118">
        <v>367890</v>
      </c>
      <c r="L1118">
        <v>20965</v>
      </c>
      <c r="M1118">
        <v>17675</v>
      </c>
      <c r="N1118">
        <v>25296</v>
      </c>
    </row>
    <row r="1119" spans="1:14" x14ac:dyDescent="0.2">
      <c r="A1119" t="s">
        <v>138</v>
      </c>
      <c r="B1119">
        <v>20</v>
      </c>
      <c r="C1119">
        <v>4</v>
      </c>
      <c r="D1119" s="55">
        <v>249860</v>
      </c>
      <c r="E1119">
        <v>10</v>
      </c>
      <c r="F1119">
        <v>375000</v>
      </c>
      <c r="G1119">
        <v>3000</v>
      </c>
      <c r="H1119">
        <v>5026</v>
      </c>
      <c r="I1119">
        <v>4</v>
      </c>
      <c r="J1119">
        <v>370880</v>
      </c>
      <c r="K1119">
        <v>360970</v>
      </c>
      <c r="L1119">
        <v>18795</v>
      </c>
      <c r="M1119">
        <v>34710</v>
      </c>
      <c r="N1119">
        <v>25296</v>
      </c>
    </row>
    <row r="1120" spans="1:14" x14ac:dyDescent="0.2">
      <c r="A1120" t="s">
        <v>138</v>
      </c>
      <c r="B1120">
        <v>20</v>
      </c>
      <c r="C1120">
        <v>8</v>
      </c>
      <c r="D1120" s="55">
        <v>489973</v>
      </c>
      <c r="E1120">
        <v>10</v>
      </c>
      <c r="F1120">
        <v>375000</v>
      </c>
      <c r="G1120">
        <v>3000</v>
      </c>
      <c r="H1120">
        <v>6236</v>
      </c>
      <c r="I1120">
        <v>4</v>
      </c>
      <c r="J1120">
        <v>367800</v>
      </c>
      <c r="K1120">
        <v>348215</v>
      </c>
      <c r="L1120">
        <v>22213</v>
      </c>
      <c r="M1120">
        <v>68340</v>
      </c>
      <c r="N1120">
        <v>25296</v>
      </c>
    </row>
    <row r="1121" spans="1:14" x14ac:dyDescent="0.2">
      <c r="A1121" t="s">
        <v>138</v>
      </c>
      <c r="B1121">
        <v>20</v>
      </c>
      <c r="C1121">
        <v>16</v>
      </c>
      <c r="D1121" s="55">
        <v>977120</v>
      </c>
      <c r="E1121">
        <v>10</v>
      </c>
      <c r="F1121">
        <v>375000</v>
      </c>
      <c r="G1121">
        <v>3000</v>
      </c>
      <c r="H1121">
        <v>9178</v>
      </c>
      <c r="I1121">
        <v>4</v>
      </c>
      <c r="J1121">
        <v>360180</v>
      </c>
      <c r="K1121">
        <v>320930</v>
      </c>
      <c r="L1121">
        <v>17764</v>
      </c>
      <c r="M1121">
        <v>134061</v>
      </c>
      <c r="N1121">
        <v>25296</v>
      </c>
    </row>
    <row r="1122" spans="1:14" x14ac:dyDescent="0.2">
      <c r="A1122" t="s">
        <v>137</v>
      </c>
      <c r="B1122">
        <v>20</v>
      </c>
      <c r="C1122">
        <v>2</v>
      </c>
      <c r="D1122" s="55">
        <v>338447</v>
      </c>
      <c r="E1122">
        <v>10</v>
      </c>
      <c r="F1122">
        <v>375000</v>
      </c>
      <c r="G1122">
        <v>3000</v>
      </c>
      <c r="H1122">
        <v>5339</v>
      </c>
      <c r="I1122">
        <v>4</v>
      </c>
      <c r="J1122">
        <v>371025</v>
      </c>
      <c r="K1122">
        <v>356710</v>
      </c>
      <c r="L1122">
        <v>10064</v>
      </c>
      <c r="M1122">
        <v>48407</v>
      </c>
      <c r="N1122">
        <v>9411</v>
      </c>
    </row>
    <row r="1123" spans="1:14" x14ac:dyDescent="0.2">
      <c r="A1123" t="s">
        <v>137</v>
      </c>
      <c r="B1123">
        <v>20</v>
      </c>
      <c r="C1123">
        <v>4</v>
      </c>
      <c r="D1123" s="55">
        <v>578500</v>
      </c>
      <c r="E1123">
        <v>10</v>
      </c>
      <c r="F1123">
        <v>375000</v>
      </c>
      <c r="G1123">
        <v>3000</v>
      </c>
      <c r="H1123">
        <v>5691</v>
      </c>
      <c r="I1123">
        <v>4</v>
      </c>
      <c r="J1123">
        <v>367720</v>
      </c>
      <c r="K1123">
        <v>343090</v>
      </c>
      <c r="L1123">
        <v>31475</v>
      </c>
      <c r="M1123">
        <v>77245</v>
      </c>
      <c r="N1123">
        <v>9411</v>
      </c>
    </row>
    <row r="1124" spans="1:14" x14ac:dyDescent="0.2">
      <c r="A1124" t="s">
        <v>137</v>
      </c>
      <c r="B1124">
        <v>20</v>
      </c>
      <c r="C1124">
        <v>8</v>
      </c>
      <c r="D1124" s="55">
        <v>1170333</v>
      </c>
      <c r="E1124">
        <v>10</v>
      </c>
      <c r="F1124">
        <v>375000</v>
      </c>
      <c r="G1124">
        <v>3000</v>
      </c>
      <c r="H1124">
        <v>6917</v>
      </c>
      <c r="I1124">
        <v>4</v>
      </c>
      <c r="J1124">
        <v>362035</v>
      </c>
      <c r="K1124">
        <v>315055</v>
      </c>
      <c r="L1124">
        <v>30057</v>
      </c>
      <c r="M1124">
        <v>162896</v>
      </c>
      <c r="N1124">
        <v>9411</v>
      </c>
    </row>
    <row r="1125" spans="1:14" x14ac:dyDescent="0.2">
      <c r="A1125" t="s">
        <v>137</v>
      </c>
      <c r="B1125">
        <v>20</v>
      </c>
      <c r="C1125">
        <v>16</v>
      </c>
      <c r="D1125" s="55">
        <v>2203780</v>
      </c>
      <c r="E1125">
        <v>10</v>
      </c>
      <c r="F1125">
        <v>375000</v>
      </c>
      <c r="G1125">
        <v>3000</v>
      </c>
      <c r="H1125">
        <v>8959</v>
      </c>
      <c r="I1125">
        <v>4</v>
      </c>
      <c r="J1125">
        <v>347250</v>
      </c>
      <c r="K1125">
        <v>252675</v>
      </c>
      <c r="L1125">
        <v>32704</v>
      </c>
      <c r="M1125">
        <v>269555</v>
      </c>
      <c r="N1125">
        <v>9411</v>
      </c>
    </row>
    <row r="1126" spans="1:14" x14ac:dyDescent="0.2">
      <c r="A1126" t="s">
        <v>138</v>
      </c>
      <c r="B1126">
        <v>20</v>
      </c>
      <c r="C1126">
        <v>2</v>
      </c>
      <c r="D1126" s="55">
        <v>127547</v>
      </c>
      <c r="E1126">
        <v>10</v>
      </c>
      <c r="F1126">
        <v>375000</v>
      </c>
      <c r="G1126">
        <v>3000</v>
      </c>
      <c r="H1126">
        <v>4614</v>
      </c>
      <c r="I1126">
        <v>4</v>
      </c>
      <c r="J1126">
        <v>373130</v>
      </c>
      <c r="K1126">
        <v>365100</v>
      </c>
      <c r="L1126">
        <v>19731</v>
      </c>
      <c r="M1126">
        <v>17826</v>
      </c>
      <c r="N1126">
        <v>24991</v>
      </c>
    </row>
    <row r="1127" spans="1:14" x14ac:dyDescent="0.2">
      <c r="A1127" t="s">
        <v>138</v>
      </c>
      <c r="B1127">
        <v>20</v>
      </c>
      <c r="C1127">
        <v>4</v>
      </c>
      <c r="D1127" s="55">
        <v>250493</v>
      </c>
      <c r="E1127">
        <v>10</v>
      </c>
      <c r="F1127">
        <v>375000</v>
      </c>
      <c r="G1127">
        <v>3000</v>
      </c>
      <c r="H1127">
        <v>5297</v>
      </c>
      <c r="I1127">
        <v>4</v>
      </c>
      <c r="J1127">
        <v>370930</v>
      </c>
      <c r="K1127">
        <v>356700</v>
      </c>
      <c r="L1127">
        <v>17752</v>
      </c>
      <c r="M1127">
        <v>35425</v>
      </c>
      <c r="N1127">
        <v>24991</v>
      </c>
    </row>
    <row r="1128" spans="1:14" x14ac:dyDescent="0.2">
      <c r="A1128" t="s">
        <v>138</v>
      </c>
      <c r="B1128">
        <v>20</v>
      </c>
      <c r="C1128">
        <v>8</v>
      </c>
      <c r="D1128" s="55">
        <v>497073</v>
      </c>
      <c r="E1128">
        <v>10</v>
      </c>
      <c r="F1128">
        <v>375000</v>
      </c>
      <c r="G1128">
        <v>3000</v>
      </c>
      <c r="H1128">
        <v>6514</v>
      </c>
      <c r="I1128">
        <v>4</v>
      </c>
      <c r="J1128">
        <v>366740</v>
      </c>
      <c r="K1128">
        <v>338425</v>
      </c>
      <c r="L1128">
        <v>16873</v>
      </c>
      <c r="M1128">
        <v>70609</v>
      </c>
      <c r="N1128">
        <v>24991</v>
      </c>
    </row>
    <row r="1129" spans="1:14" x14ac:dyDescent="0.2">
      <c r="A1129" t="s">
        <v>138</v>
      </c>
      <c r="B1129">
        <v>20</v>
      </c>
      <c r="C1129">
        <v>16</v>
      </c>
      <c r="D1129" s="55">
        <v>983347</v>
      </c>
      <c r="E1129">
        <v>10</v>
      </c>
      <c r="F1129">
        <v>375000</v>
      </c>
      <c r="G1129">
        <v>3000</v>
      </c>
      <c r="H1129">
        <v>9037</v>
      </c>
      <c r="I1129">
        <v>4</v>
      </c>
      <c r="J1129">
        <v>359615</v>
      </c>
      <c r="K1129">
        <v>297685</v>
      </c>
      <c r="L1129">
        <v>17975</v>
      </c>
      <c r="M1129">
        <v>132552</v>
      </c>
      <c r="N1129">
        <v>24991</v>
      </c>
    </row>
    <row r="1130" spans="1:14" x14ac:dyDescent="0.2">
      <c r="A1130" t="s">
        <v>137</v>
      </c>
      <c r="B1130">
        <v>20</v>
      </c>
      <c r="C1130">
        <v>2</v>
      </c>
      <c r="D1130" s="55">
        <v>327880</v>
      </c>
      <c r="E1130">
        <v>10</v>
      </c>
      <c r="F1130">
        <v>375000</v>
      </c>
      <c r="G1130">
        <v>3000</v>
      </c>
      <c r="H1130">
        <v>4901</v>
      </c>
      <c r="I1130">
        <v>4</v>
      </c>
      <c r="J1130">
        <v>374865</v>
      </c>
      <c r="K1130">
        <v>352455</v>
      </c>
      <c r="L1130">
        <v>8711</v>
      </c>
      <c r="M1130">
        <v>47010</v>
      </c>
      <c r="N1130">
        <v>8535</v>
      </c>
    </row>
    <row r="1131" spans="1:14" x14ac:dyDescent="0.2">
      <c r="A1131" t="s">
        <v>137</v>
      </c>
      <c r="B1131">
        <v>20</v>
      </c>
      <c r="C1131">
        <v>4</v>
      </c>
      <c r="D1131" s="55">
        <v>742093</v>
      </c>
      <c r="E1131">
        <v>10</v>
      </c>
      <c r="F1131">
        <v>375000</v>
      </c>
      <c r="G1131">
        <v>3000</v>
      </c>
      <c r="H1131">
        <v>5734</v>
      </c>
      <c r="I1131">
        <v>4</v>
      </c>
      <c r="J1131">
        <v>363960</v>
      </c>
      <c r="K1131">
        <v>327735</v>
      </c>
      <c r="L1131">
        <v>17733</v>
      </c>
      <c r="M1131">
        <v>73480</v>
      </c>
      <c r="N1131">
        <v>8535</v>
      </c>
    </row>
    <row r="1132" spans="1:14" x14ac:dyDescent="0.2">
      <c r="A1132" t="s">
        <v>137</v>
      </c>
      <c r="B1132">
        <v>20</v>
      </c>
      <c r="C1132">
        <v>8</v>
      </c>
      <c r="D1132" s="55">
        <v>1456133</v>
      </c>
      <c r="E1132">
        <v>10</v>
      </c>
      <c r="F1132">
        <v>375000</v>
      </c>
      <c r="G1132">
        <v>3000</v>
      </c>
      <c r="H1132">
        <v>6857</v>
      </c>
      <c r="I1132">
        <v>4</v>
      </c>
      <c r="J1132">
        <v>353800</v>
      </c>
      <c r="K1132">
        <v>285340</v>
      </c>
      <c r="L1132">
        <v>39837</v>
      </c>
      <c r="M1132">
        <v>184363</v>
      </c>
      <c r="N1132">
        <v>8535</v>
      </c>
    </row>
    <row r="1133" spans="1:14" x14ac:dyDescent="0.2">
      <c r="A1133" t="s">
        <v>137</v>
      </c>
      <c r="B1133">
        <v>20</v>
      </c>
      <c r="C1133">
        <v>16</v>
      </c>
      <c r="D1133" s="55">
        <v>2805753</v>
      </c>
      <c r="E1133">
        <v>10</v>
      </c>
      <c r="F1133">
        <v>375000</v>
      </c>
      <c r="G1133">
        <v>3000</v>
      </c>
      <c r="H1133">
        <v>8868</v>
      </c>
      <c r="I1133">
        <v>4</v>
      </c>
      <c r="J1133">
        <v>321710</v>
      </c>
      <c r="K1133">
        <v>229850</v>
      </c>
      <c r="L1133">
        <v>28740</v>
      </c>
      <c r="M1133">
        <v>375967</v>
      </c>
      <c r="N1133">
        <v>8535</v>
      </c>
    </row>
    <row r="1134" spans="1:14" x14ac:dyDescent="0.2">
      <c r="A1134" t="s">
        <v>138</v>
      </c>
      <c r="B1134">
        <v>20</v>
      </c>
      <c r="C1134">
        <v>2</v>
      </c>
      <c r="D1134" s="55">
        <v>106033</v>
      </c>
      <c r="E1134">
        <v>10</v>
      </c>
      <c r="F1134">
        <v>375000</v>
      </c>
      <c r="G1134">
        <v>3000</v>
      </c>
      <c r="H1134">
        <v>4356</v>
      </c>
      <c r="I1134">
        <v>4</v>
      </c>
      <c r="J1134">
        <v>372340</v>
      </c>
      <c r="K1134">
        <v>370430</v>
      </c>
      <c r="L1134">
        <v>21784</v>
      </c>
      <c r="M1134">
        <v>13598</v>
      </c>
      <c r="N1134">
        <v>27521</v>
      </c>
    </row>
    <row r="1135" spans="1:14" x14ac:dyDescent="0.2">
      <c r="A1135" t="s">
        <v>138</v>
      </c>
      <c r="B1135">
        <v>20</v>
      </c>
      <c r="C1135">
        <v>4</v>
      </c>
      <c r="D1135" s="55">
        <v>210860</v>
      </c>
      <c r="E1135">
        <v>10</v>
      </c>
      <c r="F1135">
        <v>375000</v>
      </c>
      <c r="G1135">
        <v>3000</v>
      </c>
      <c r="H1135">
        <v>5007</v>
      </c>
      <c r="I1135">
        <v>4</v>
      </c>
      <c r="J1135">
        <v>367810</v>
      </c>
      <c r="K1135">
        <v>365980</v>
      </c>
      <c r="L1135">
        <v>18984</v>
      </c>
      <c r="M1135">
        <v>28069</v>
      </c>
      <c r="N1135">
        <v>27521</v>
      </c>
    </row>
    <row r="1136" spans="1:14" x14ac:dyDescent="0.2">
      <c r="A1136" t="s">
        <v>138</v>
      </c>
      <c r="B1136">
        <v>20</v>
      </c>
      <c r="C1136">
        <v>8</v>
      </c>
      <c r="D1136" s="55">
        <v>419333</v>
      </c>
      <c r="E1136">
        <v>10</v>
      </c>
      <c r="F1136">
        <v>375000</v>
      </c>
      <c r="G1136">
        <v>3000</v>
      </c>
      <c r="H1136">
        <v>6175</v>
      </c>
      <c r="I1136">
        <v>4</v>
      </c>
      <c r="J1136">
        <v>360020</v>
      </c>
      <c r="K1136">
        <v>356915</v>
      </c>
      <c r="L1136">
        <v>18803</v>
      </c>
      <c r="M1136">
        <v>55642</v>
      </c>
      <c r="N1136">
        <v>27521</v>
      </c>
    </row>
    <row r="1137" spans="1:14" x14ac:dyDescent="0.2">
      <c r="A1137" t="s">
        <v>138</v>
      </c>
      <c r="B1137">
        <v>20</v>
      </c>
      <c r="C1137">
        <v>16</v>
      </c>
      <c r="D1137" s="55">
        <v>824713</v>
      </c>
      <c r="E1137">
        <v>10</v>
      </c>
      <c r="F1137">
        <v>375000</v>
      </c>
      <c r="G1137">
        <v>3000</v>
      </c>
      <c r="H1137">
        <v>8650</v>
      </c>
      <c r="I1137">
        <v>4</v>
      </c>
      <c r="J1137">
        <v>345295</v>
      </c>
      <c r="K1137">
        <v>342750</v>
      </c>
      <c r="L1137">
        <v>18424</v>
      </c>
      <c r="M1137">
        <v>113547</v>
      </c>
      <c r="N1137">
        <v>27521</v>
      </c>
    </row>
    <row r="1138" spans="1:14" x14ac:dyDescent="0.2">
      <c r="A1138" t="s">
        <v>137</v>
      </c>
      <c r="B1138">
        <v>20</v>
      </c>
      <c r="C1138">
        <v>2</v>
      </c>
      <c r="D1138" s="55">
        <v>380080</v>
      </c>
      <c r="E1138">
        <v>10</v>
      </c>
      <c r="F1138">
        <v>375000</v>
      </c>
      <c r="G1138">
        <v>3000</v>
      </c>
      <c r="H1138">
        <v>5101</v>
      </c>
      <c r="I1138">
        <v>4</v>
      </c>
      <c r="J1138">
        <v>368910</v>
      </c>
      <c r="K1138">
        <v>350695</v>
      </c>
      <c r="L1138">
        <v>6936</v>
      </c>
      <c r="M1138">
        <v>53927</v>
      </c>
      <c r="N1138">
        <v>7714</v>
      </c>
    </row>
    <row r="1139" spans="1:14" x14ac:dyDescent="0.2">
      <c r="A1139" t="s">
        <v>137</v>
      </c>
      <c r="B1139">
        <v>20</v>
      </c>
      <c r="C1139">
        <v>4</v>
      </c>
      <c r="D1139" s="55">
        <v>729573</v>
      </c>
      <c r="E1139">
        <v>10</v>
      </c>
      <c r="F1139">
        <v>375000</v>
      </c>
      <c r="G1139">
        <v>3000</v>
      </c>
      <c r="H1139">
        <v>5754</v>
      </c>
      <c r="I1139">
        <v>4</v>
      </c>
      <c r="J1139">
        <v>365250</v>
      </c>
      <c r="K1139">
        <v>325615</v>
      </c>
      <c r="L1139">
        <v>18749</v>
      </c>
      <c r="M1139">
        <v>98259</v>
      </c>
      <c r="N1139">
        <v>7714</v>
      </c>
    </row>
    <row r="1140" spans="1:14" x14ac:dyDescent="0.2">
      <c r="A1140" t="s">
        <v>137</v>
      </c>
      <c r="B1140">
        <v>20</v>
      </c>
      <c r="C1140">
        <v>8</v>
      </c>
      <c r="D1140" s="55">
        <v>1400467</v>
      </c>
      <c r="E1140">
        <v>10</v>
      </c>
      <c r="F1140">
        <v>375000</v>
      </c>
      <c r="G1140">
        <v>3000</v>
      </c>
      <c r="H1140">
        <v>7176</v>
      </c>
      <c r="I1140">
        <v>4</v>
      </c>
      <c r="J1140">
        <v>357500</v>
      </c>
      <c r="K1140">
        <v>300495</v>
      </c>
      <c r="L1140">
        <v>29903</v>
      </c>
      <c r="M1140">
        <v>182810</v>
      </c>
      <c r="N1140">
        <v>7714</v>
      </c>
    </row>
    <row r="1141" spans="1:14" x14ac:dyDescent="0.2">
      <c r="A1141" t="s">
        <v>137</v>
      </c>
      <c r="B1141">
        <v>20</v>
      </c>
      <c r="C1141">
        <v>16</v>
      </c>
      <c r="D1141" s="55">
        <v>2713060</v>
      </c>
      <c r="E1141">
        <v>10</v>
      </c>
      <c r="F1141">
        <v>375000</v>
      </c>
      <c r="G1141">
        <v>3000</v>
      </c>
      <c r="H1141">
        <v>9142</v>
      </c>
      <c r="I1141">
        <v>4</v>
      </c>
      <c r="J1141">
        <v>337980</v>
      </c>
      <c r="K1141">
        <v>248525</v>
      </c>
      <c r="L1141">
        <v>24835</v>
      </c>
      <c r="M1141">
        <v>346714</v>
      </c>
      <c r="N1141">
        <v>7714</v>
      </c>
    </row>
    <row r="1142" spans="1:14" x14ac:dyDescent="0.2">
      <c r="A1142" t="s">
        <v>138</v>
      </c>
      <c r="B1142">
        <v>20</v>
      </c>
      <c r="C1142">
        <v>2</v>
      </c>
      <c r="D1142" s="55">
        <v>112187</v>
      </c>
      <c r="E1142">
        <v>10</v>
      </c>
      <c r="F1142">
        <v>375000</v>
      </c>
      <c r="G1142">
        <v>3000</v>
      </c>
      <c r="H1142">
        <v>4590</v>
      </c>
      <c r="I1142">
        <v>4</v>
      </c>
      <c r="J1142">
        <v>373550</v>
      </c>
      <c r="K1142">
        <v>369895</v>
      </c>
      <c r="L1142">
        <v>20105</v>
      </c>
      <c r="M1142">
        <v>15426</v>
      </c>
      <c r="N1142">
        <v>25955</v>
      </c>
    </row>
    <row r="1143" spans="1:14" x14ac:dyDescent="0.2">
      <c r="A1143" t="s">
        <v>138</v>
      </c>
      <c r="B1143">
        <v>20</v>
      </c>
      <c r="C1143">
        <v>4</v>
      </c>
      <c r="D1143" s="55">
        <v>223627</v>
      </c>
      <c r="E1143">
        <v>10</v>
      </c>
      <c r="F1143">
        <v>375000</v>
      </c>
      <c r="G1143">
        <v>3000</v>
      </c>
      <c r="H1143">
        <v>5204</v>
      </c>
      <c r="I1143">
        <v>4</v>
      </c>
      <c r="J1143">
        <v>371965</v>
      </c>
      <c r="K1143">
        <v>364950</v>
      </c>
      <c r="L1143">
        <v>18477</v>
      </c>
      <c r="M1143">
        <v>30771</v>
      </c>
      <c r="N1143">
        <v>25955</v>
      </c>
    </row>
    <row r="1144" spans="1:14" x14ac:dyDescent="0.2">
      <c r="A1144" t="s">
        <v>138</v>
      </c>
      <c r="B1144">
        <v>20</v>
      </c>
      <c r="C1144">
        <v>8</v>
      </c>
      <c r="D1144" s="55">
        <v>440300</v>
      </c>
      <c r="E1144">
        <v>10</v>
      </c>
      <c r="F1144">
        <v>375000</v>
      </c>
      <c r="G1144">
        <v>3000</v>
      </c>
      <c r="H1144">
        <v>6439</v>
      </c>
      <c r="I1144">
        <v>4</v>
      </c>
      <c r="J1144">
        <v>363325</v>
      </c>
      <c r="K1144">
        <v>357305</v>
      </c>
      <c r="L1144">
        <v>16931</v>
      </c>
      <c r="M1144">
        <v>61062</v>
      </c>
      <c r="N1144">
        <v>25955</v>
      </c>
    </row>
    <row r="1145" spans="1:14" x14ac:dyDescent="0.2">
      <c r="A1145" t="s">
        <v>138</v>
      </c>
      <c r="B1145">
        <v>20</v>
      </c>
      <c r="C1145">
        <v>16</v>
      </c>
      <c r="D1145" s="55">
        <v>867213</v>
      </c>
      <c r="E1145">
        <v>10</v>
      </c>
      <c r="F1145">
        <v>375000</v>
      </c>
      <c r="G1145">
        <v>3000</v>
      </c>
      <c r="H1145">
        <v>8961</v>
      </c>
      <c r="I1145">
        <v>4</v>
      </c>
      <c r="J1145">
        <v>351150</v>
      </c>
      <c r="K1145">
        <v>339090</v>
      </c>
      <c r="L1145">
        <v>17104</v>
      </c>
      <c r="M1145">
        <v>122245</v>
      </c>
      <c r="N1145">
        <v>25955</v>
      </c>
    </row>
    <row r="1146" spans="1:14" x14ac:dyDescent="0.2">
      <c r="A1146" t="s">
        <v>137</v>
      </c>
      <c r="B1146">
        <v>20</v>
      </c>
      <c r="C1146">
        <v>2</v>
      </c>
      <c r="D1146" s="55">
        <v>307380</v>
      </c>
      <c r="E1146">
        <v>10</v>
      </c>
      <c r="F1146">
        <v>375000</v>
      </c>
      <c r="G1146">
        <v>3000</v>
      </c>
      <c r="H1146">
        <v>5133</v>
      </c>
      <c r="I1146">
        <v>4</v>
      </c>
      <c r="J1146">
        <v>371085</v>
      </c>
      <c r="K1146">
        <v>357875</v>
      </c>
      <c r="L1146">
        <v>9632</v>
      </c>
      <c r="M1146">
        <v>42953</v>
      </c>
      <c r="N1146">
        <v>9102</v>
      </c>
    </row>
    <row r="1147" spans="1:14" x14ac:dyDescent="0.2">
      <c r="A1147" t="s">
        <v>137</v>
      </c>
      <c r="B1147">
        <v>20</v>
      </c>
      <c r="C1147">
        <v>4</v>
      </c>
      <c r="D1147" s="55">
        <v>574660</v>
      </c>
      <c r="E1147">
        <v>10</v>
      </c>
      <c r="F1147">
        <v>375000</v>
      </c>
      <c r="G1147">
        <v>3000</v>
      </c>
      <c r="H1147">
        <v>5756</v>
      </c>
      <c r="I1147">
        <v>4</v>
      </c>
      <c r="J1147">
        <v>367990</v>
      </c>
      <c r="K1147">
        <v>344315</v>
      </c>
      <c r="L1147">
        <v>29495</v>
      </c>
      <c r="M1147">
        <v>78565</v>
      </c>
      <c r="N1147">
        <v>9102</v>
      </c>
    </row>
    <row r="1148" spans="1:14" x14ac:dyDescent="0.2">
      <c r="A1148" t="s">
        <v>137</v>
      </c>
      <c r="B1148">
        <v>20</v>
      </c>
      <c r="C1148">
        <v>8</v>
      </c>
      <c r="D1148" s="55">
        <v>1165320</v>
      </c>
      <c r="E1148">
        <v>10</v>
      </c>
      <c r="F1148">
        <v>375000</v>
      </c>
      <c r="G1148">
        <v>3000</v>
      </c>
      <c r="H1148">
        <v>6899</v>
      </c>
      <c r="I1148">
        <v>4</v>
      </c>
      <c r="J1148">
        <v>361745</v>
      </c>
      <c r="K1148">
        <v>318120</v>
      </c>
      <c r="L1148">
        <v>24866</v>
      </c>
      <c r="M1148">
        <v>165469</v>
      </c>
      <c r="N1148">
        <v>9102</v>
      </c>
    </row>
    <row r="1149" spans="1:14" x14ac:dyDescent="0.2">
      <c r="A1149" t="s">
        <v>137</v>
      </c>
      <c r="B1149">
        <v>20</v>
      </c>
      <c r="C1149">
        <v>16</v>
      </c>
      <c r="D1149" s="55">
        <v>2274827</v>
      </c>
      <c r="E1149">
        <v>10</v>
      </c>
      <c r="F1149">
        <v>375000</v>
      </c>
      <c r="G1149">
        <v>3000</v>
      </c>
      <c r="H1149">
        <v>9263</v>
      </c>
      <c r="I1149">
        <v>4</v>
      </c>
      <c r="J1149">
        <v>335565</v>
      </c>
      <c r="K1149">
        <v>261660</v>
      </c>
      <c r="L1149">
        <v>33478</v>
      </c>
      <c r="M1149">
        <v>303223</v>
      </c>
      <c r="N1149">
        <v>9102</v>
      </c>
    </row>
    <row r="1150" spans="1:14" x14ac:dyDescent="0.2">
      <c r="A1150" t="s">
        <v>138</v>
      </c>
      <c r="B1150">
        <v>20</v>
      </c>
      <c r="C1150">
        <v>2</v>
      </c>
      <c r="D1150" s="55">
        <v>130593</v>
      </c>
      <c r="E1150">
        <v>10</v>
      </c>
      <c r="F1150">
        <v>375000</v>
      </c>
      <c r="G1150">
        <v>3000</v>
      </c>
      <c r="H1150">
        <v>4778</v>
      </c>
      <c r="I1150">
        <v>4</v>
      </c>
      <c r="J1150">
        <v>372965</v>
      </c>
      <c r="K1150">
        <v>367480</v>
      </c>
      <c r="L1150">
        <v>20406</v>
      </c>
      <c r="M1150">
        <v>18509</v>
      </c>
      <c r="N1150">
        <v>25446</v>
      </c>
    </row>
    <row r="1151" spans="1:14" x14ac:dyDescent="0.2">
      <c r="A1151" t="s">
        <v>138</v>
      </c>
      <c r="B1151">
        <v>20</v>
      </c>
      <c r="C1151">
        <v>4</v>
      </c>
      <c r="D1151" s="55">
        <v>257133</v>
      </c>
      <c r="E1151">
        <v>10</v>
      </c>
      <c r="F1151">
        <v>375000</v>
      </c>
      <c r="G1151">
        <v>3000</v>
      </c>
      <c r="H1151">
        <v>5491</v>
      </c>
      <c r="I1151">
        <v>4</v>
      </c>
      <c r="J1151">
        <v>370930</v>
      </c>
      <c r="K1151">
        <v>360120</v>
      </c>
      <c r="L1151">
        <v>18096</v>
      </c>
      <c r="M1151">
        <v>35983</v>
      </c>
      <c r="N1151">
        <v>25446</v>
      </c>
    </row>
    <row r="1152" spans="1:14" x14ac:dyDescent="0.2">
      <c r="A1152" t="s">
        <v>138</v>
      </c>
      <c r="B1152">
        <v>20</v>
      </c>
      <c r="C1152">
        <v>8</v>
      </c>
      <c r="D1152" s="55">
        <v>507533</v>
      </c>
      <c r="E1152">
        <v>10</v>
      </c>
      <c r="F1152">
        <v>375000</v>
      </c>
      <c r="G1152">
        <v>3000</v>
      </c>
      <c r="H1152">
        <v>6440</v>
      </c>
      <c r="I1152">
        <v>4</v>
      </c>
      <c r="J1152">
        <v>367595</v>
      </c>
      <c r="K1152">
        <v>347240</v>
      </c>
      <c r="L1152">
        <v>19714</v>
      </c>
      <c r="M1152">
        <v>71252</v>
      </c>
      <c r="N1152">
        <v>25446</v>
      </c>
    </row>
    <row r="1153" spans="1:14" x14ac:dyDescent="0.2">
      <c r="A1153" t="s">
        <v>138</v>
      </c>
      <c r="B1153">
        <v>20</v>
      </c>
      <c r="C1153">
        <v>16</v>
      </c>
      <c r="D1153" s="55">
        <v>1007807</v>
      </c>
      <c r="E1153">
        <v>10</v>
      </c>
      <c r="F1153">
        <v>375000</v>
      </c>
      <c r="G1153">
        <v>3000</v>
      </c>
      <c r="H1153">
        <v>9297</v>
      </c>
      <c r="I1153">
        <v>4</v>
      </c>
      <c r="J1153">
        <v>359670</v>
      </c>
      <c r="K1153">
        <v>319305</v>
      </c>
      <c r="L1153">
        <v>17264</v>
      </c>
      <c r="M1153">
        <v>138677</v>
      </c>
      <c r="N1153">
        <v>25446</v>
      </c>
    </row>
    <row r="1154" spans="1:14" x14ac:dyDescent="0.2">
      <c r="A1154" t="s">
        <v>137</v>
      </c>
      <c r="B1154">
        <v>20</v>
      </c>
      <c r="C1154">
        <v>2</v>
      </c>
      <c r="D1154" s="55">
        <v>403160</v>
      </c>
      <c r="E1154">
        <v>10</v>
      </c>
      <c r="F1154">
        <v>375000</v>
      </c>
      <c r="G1154">
        <v>3000</v>
      </c>
      <c r="H1154">
        <v>4748</v>
      </c>
      <c r="I1154">
        <v>4</v>
      </c>
      <c r="J1154">
        <v>368295</v>
      </c>
      <c r="K1154">
        <v>346870</v>
      </c>
      <c r="L1154">
        <v>6171</v>
      </c>
      <c r="M1154">
        <v>57051</v>
      </c>
      <c r="N1154">
        <v>7231</v>
      </c>
    </row>
    <row r="1155" spans="1:14" x14ac:dyDescent="0.2">
      <c r="A1155" t="s">
        <v>137</v>
      </c>
      <c r="B1155">
        <v>20</v>
      </c>
      <c r="C1155">
        <v>4</v>
      </c>
      <c r="D1155" s="55">
        <v>809987</v>
      </c>
      <c r="E1155">
        <v>10</v>
      </c>
      <c r="F1155">
        <v>375000</v>
      </c>
      <c r="G1155">
        <v>3000</v>
      </c>
      <c r="H1155">
        <v>5621</v>
      </c>
      <c r="I1155">
        <v>4</v>
      </c>
      <c r="J1155">
        <v>363975</v>
      </c>
      <c r="K1155">
        <v>328295</v>
      </c>
      <c r="L1155">
        <v>11142</v>
      </c>
      <c r="M1155">
        <v>114029</v>
      </c>
      <c r="N1155">
        <v>7231</v>
      </c>
    </row>
    <row r="1156" spans="1:14" x14ac:dyDescent="0.2">
      <c r="A1156" t="s">
        <v>137</v>
      </c>
      <c r="B1156">
        <v>20</v>
      </c>
      <c r="C1156">
        <v>8</v>
      </c>
      <c r="D1156" s="55">
        <v>1600973</v>
      </c>
      <c r="E1156">
        <v>10</v>
      </c>
      <c r="F1156">
        <v>375000</v>
      </c>
      <c r="G1156">
        <v>3000</v>
      </c>
      <c r="H1156">
        <v>7013</v>
      </c>
      <c r="I1156">
        <v>4</v>
      </c>
      <c r="J1156">
        <v>355505</v>
      </c>
      <c r="K1156">
        <v>290695</v>
      </c>
      <c r="L1156">
        <v>23902</v>
      </c>
      <c r="M1156">
        <v>208616</v>
      </c>
      <c r="N1156">
        <v>7231</v>
      </c>
    </row>
    <row r="1157" spans="1:14" x14ac:dyDescent="0.2">
      <c r="A1157" t="s">
        <v>137</v>
      </c>
      <c r="B1157">
        <v>20</v>
      </c>
      <c r="C1157">
        <v>16</v>
      </c>
      <c r="D1157" s="55">
        <v>3173553</v>
      </c>
      <c r="E1157">
        <v>10</v>
      </c>
      <c r="F1157">
        <v>375000</v>
      </c>
      <c r="G1157">
        <v>3000</v>
      </c>
      <c r="H1157">
        <v>9217</v>
      </c>
      <c r="I1157">
        <v>4</v>
      </c>
      <c r="J1157">
        <v>326665</v>
      </c>
      <c r="K1157">
        <v>206520</v>
      </c>
      <c r="L1157">
        <v>34506</v>
      </c>
      <c r="M1157">
        <v>423398</v>
      </c>
      <c r="N1157">
        <v>7231</v>
      </c>
    </row>
    <row r="1158" spans="1:14" x14ac:dyDescent="0.2">
      <c r="A1158" t="s">
        <v>138</v>
      </c>
      <c r="B1158">
        <v>20</v>
      </c>
      <c r="C1158">
        <v>2</v>
      </c>
      <c r="D1158" s="55">
        <v>130893</v>
      </c>
      <c r="E1158">
        <v>10</v>
      </c>
      <c r="F1158">
        <v>375000</v>
      </c>
      <c r="G1158">
        <v>3000</v>
      </c>
      <c r="H1158">
        <v>4328</v>
      </c>
      <c r="I1158">
        <v>4</v>
      </c>
      <c r="J1158">
        <v>372815</v>
      </c>
      <c r="K1158">
        <v>368850</v>
      </c>
      <c r="L1158">
        <v>18022</v>
      </c>
      <c r="M1158">
        <v>18772</v>
      </c>
      <c r="N1158">
        <v>22468</v>
      </c>
    </row>
    <row r="1159" spans="1:14" x14ac:dyDescent="0.2">
      <c r="A1159" t="s">
        <v>138</v>
      </c>
      <c r="B1159">
        <v>20</v>
      </c>
      <c r="C1159">
        <v>4</v>
      </c>
      <c r="D1159" s="55">
        <v>259360</v>
      </c>
      <c r="E1159">
        <v>10</v>
      </c>
      <c r="F1159">
        <v>375000</v>
      </c>
      <c r="G1159">
        <v>3000</v>
      </c>
      <c r="H1159">
        <v>5032</v>
      </c>
      <c r="I1159">
        <v>4</v>
      </c>
      <c r="J1159">
        <v>370510</v>
      </c>
      <c r="K1159">
        <v>362755</v>
      </c>
      <c r="L1159">
        <v>15519</v>
      </c>
      <c r="M1159">
        <v>35368</v>
      </c>
      <c r="N1159">
        <v>22468</v>
      </c>
    </row>
    <row r="1160" spans="1:14" x14ac:dyDescent="0.2">
      <c r="A1160" t="s">
        <v>138</v>
      </c>
      <c r="B1160">
        <v>20</v>
      </c>
      <c r="C1160">
        <v>8</v>
      </c>
      <c r="D1160" s="55">
        <v>514580</v>
      </c>
      <c r="E1160">
        <v>10</v>
      </c>
      <c r="F1160">
        <v>375000</v>
      </c>
      <c r="G1160">
        <v>3000</v>
      </c>
      <c r="H1160">
        <v>6081</v>
      </c>
      <c r="I1160">
        <v>4</v>
      </c>
      <c r="J1160">
        <v>365905</v>
      </c>
      <c r="K1160">
        <v>350855</v>
      </c>
      <c r="L1160">
        <v>15652</v>
      </c>
      <c r="M1160">
        <v>72056</v>
      </c>
      <c r="N1160">
        <v>22468</v>
      </c>
    </row>
    <row r="1161" spans="1:14" x14ac:dyDescent="0.2">
      <c r="A1161" t="s">
        <v>138</v>
      </c>
      <c r="B1161">
        <v>20</v>
      </c>
      <c r="C1161">
        <v>16</v>
      </c>
      <c r="D1161" s="55">
        <v>1014107</v>
      </c>
      <c r="E1161">
        <v>10</v>
      </c>
      <c r="F1161">
        <v>375000</v>
      </c>
      <c r="G1161">
        <v>3000</v>
      </c>
      <c r="H1161">
        <v>9036</v>
      </c>
      <c r="I1161">
        <v>4</v>
      </c>
      <c r="J1161">
        <v>358465</v>
      </c>
      <c r="K1161">
        <v>326195</v>
      </c>
      <c r="L1161">
        <v>16863</v>
      </c>
      <c r="M1161">
        <v>142461</v>
      </c>
      <c r="N1161">
        <v>22468</v>
      </c>
    </row>
    <row r="1162" spans="1:14" x14ac:dyDescent="0.2">
      <c r="A1162" t="s">
        <v>137</v>
      </c>
      <c r="B1162">
        <v>20</v>
      </c>
      <c r="C1162">
        <v>2</v>
      </c>
      <c r="D1162" s="55">
        <v>404913</v>
      </c>
      <c r="E1162">
        <v>10</v>
      </c>
      <c r="F1162">
        <v>375000</v>
      </c>
      <c r="G1162">
        <v>3000</v>
      </c>
      <c r="H1162">
        <v>4975</v>
      </c>
      <c r="I1162">
        <v>4</v>
      </c>
      <c r="J1162">
        <v>367820</v>
      </c>
      <c r="K1162">
        <v>349965</v>
      </c>
      <c r="L1162">
        <v>5831</v>
      </c>
      <c r="M1162">
        <v>57629</v>
      </c>
      <c r="N1162">
        <v>6970</v>
      </c>
    </row>
    <row r="1163" spans="1:14" x14ac:dyDescent="0.2">
      <c r="A1163" t="s">
        <v>137</v>
      </c>
      <c r="B1163">
        <v>20</v>
      </c>
      <c r="C1163">
        <v>4</v>
      </c>
      <c r="D1163" s="55">
        <v>841193</v>
      </c>
      <c r="E1163">
        <v>10</v>
      </c>
      <c r="F1163">
        <v>375000</v>
      </c>
      <c r="G1163">
        <v>3000</v>
      </c>
      <c r="H1163">
        <v>5767</v>
      </c>
      <c r="I1163">
        <v>4</v>
      </c>
      <c r="J1163">
        <v>362570</v>
      </c>
      <c r="K1163">
        <v>327745</v>
      </c>
      <c r="L1163">
        <v>16456</v>
      </c>
      <c r="M1163">
        <v>118314</v>
      </c>
      <c r="N1163">
        <v>6970</v>
      </c>
    </row>
    <row r="1164" spans="1:14" x14ac:dyDescent="0.2">
      <c r="A1164" t="s">
        <v>137</v>
      </c>
      <c r="B1164">
        <v>20</v>
      </c>
      <c r="C1164">
        <v>8</v>
      </c>
      <c r="D1164" s="55">
        <v>1675053</v>
      </c>
      <c r="E1164">
        <v>10</v>
      </c>
      <c r="F1164">
        <v>375000</v>
      </c>
      <c r="G1164">
        <v>3000</v>
      </c>
      <c r="H1164">
        <v>7438</v>
      </c>
      <c r="I1164">
        <v>4</v>
      </c>
      <c r="J1164">
        <v>346790</v>
      </c>
      <c r="K1164">
        <v>283850</v>
      </c>
      <c r="L1164">
        <v>23065</v>
      </c>
      <c r="M1164">
        <v>192614</v>
      </c>
      <c r="N1164">
        <v>6970</v>
      </c>
    </row>
    <row r="1165" spans="1:14" x14ac:dyDescent="0.2">
      <c r="A1165" t="s">
        <v>137</v>
      </c>
      <c r="B1165">
        <v>20</v>
      </c>
      <c r="C1165">
        <v>16</v>
      </c>
      <c r="D1165" s="55">
        <v>3317653</v>
      </c>
      <c r="E1165">
        <v>10</v>
      </c>
      <c r="F1165">
        <v>375000</v>
      </c>
      <c r="G1165">
        <v>3000</v>
      </c>
      <c r="H1165">
        <v>10077</v>
      </c>
      <c r="I1165">
        <v>4</v>
      </c>
      <c r="J1165">
        <v>323090</v>
      </c>
      <c r="K1165">
        <v>188050</v>
      </c>
      <c r="L1165">
        <v>34572</v>
      </c>
      <c r="M1165">
        <v>432797</v>
      </c>
      <c r="N1165">
        <v>6970</v>
      </c>
    </row>
    <row r="1166" spans="1:14" x14ac:dyDescent="0.2">
      <c r="A1166" t="s">
        <v>138</v>
      </c>
      <c r="B1166">
        <v>20</v>
      </c>
      <c r="C1166">
        <v>2</v>
      </c>
      <c r="D1166">
        <v>0.99207000000000001</v>
      </c>
      <c r="E1166">
        <v>10</v>
      </c>
      <c r="F1166">
        <v>375000</v>
      </c>
      <c r="G1166">
        <v>3000</v>
      </c>
      <c r="H1166">
        <v>4451</v>
      </c>
      <c r="I1166">
        <v>4</v>
      </c>
      <c r="J1166">
        <v>373395</v>
      </c>
      <c r="K1166">
        <v>369580</v>
      </c>
      <c r="L1166">
        <v>24934</v>
      </c>
      <c r="M1166">
        <v>14026</v>
      </c>
      <c r="N1166">
        <v>29411</v>
      </c>
    </row>
    <row r="1167" spans="1:14" x14ac:dyDescent="0.2">
      <c r="A1167" t="s">
        <v>138</v>
      </c>
      <c r="B1167">
        <v>20</v>
      </c>
      <c r="C1167">
        <v>4</v>
      </c>
      <c r="D1167" s="55">
        <v>196107</v>
      </c>
      <c r="E1167">
        <v>10</v>
      </c>
      <c r="F1167">
        <v>375000</v>
      </c>
      <c r="G1167">
        <v>3000</v>
      </c>
      <c r="H1167">
        <v>4928</v>
      </c>
      <c r="I1167">
        <v>4</v>
      </c>
      <c r="J1167">
        <v>371655</v>
      </c>
      <c r="K1167">
        <v>364220</v>
      </c>
      <c r="L1167">
        <v>22353</v>
      </c>
      <c r="M1167">
        <v>27215</v>
      </c>
      <c r="N1167">
        <v>29411</v>
      </c>
    </row>
    <row r="1168" spans="1:14" x14ac:dyDescent="0.2">
      <c r="A1168" t="s">
        <v>138</v>
      </c>
      <c r="B1168">
        <v>20</v>
      </c>
      <c r="C1168">
        <v>8</v>
      </c>
      <c r="D1168" s="55">
        <v>390167</v>
      </c>
      <c r="E1168">
        <v>10</v>
      </c>
      <c r="F1168">
        <v>375000</v>
      </c>
      <c r="G1168">
        <v>3000</v>
      </c>
      <c r="H1168">
        <v>6174</v>
      </c>
      <c r="I1168">
        <v>4</v>
      </c>
      <c r="J1168">
        <v>367740</v>
      </c>
      <c r="K1168">
        <v>352925</v>
      </c>
      <c r="L1168">
        <v>19166</v>
      </c>
      <c r="M1168">
        <v>53593</v>
      </c>
      <c r="N1168">
        <v>29411</v>
      </c>
    </row>
    <row r="1169" spans="1:14" x14ac:dyDescent="0.2">
      <c r="A1169" t="s">
        <v>138</v>
      </c>
      <c r="B1169">
        <v>20</v>
      </c>
      <c r="C1169">
        <v>16</v>
      </c>
      <c r="D1169" s="55">
        <v>762887</v>
      </c>
      <c r="E1169">
        <v>10</v>
      </c>
      <c r="F1169">
        <v>375000</v>
      </c>
      <c r="G1169">
        <v>3000</v>
      </c>
      <c r="H1169">
        <v>8786</v>
      </c>
      <c r="I1169">
        <v>4</v>
      </c>
      <c r="J1169">
        <v>363505</v>
      </c>
      <c r="K1169">
        <v>332245</v>
      </c>
      <c r="L1169">
        <v>24368</v>
      </c>
      <c r="M1169">
        <v>105193</v>
      </c>
      <c r="N1169">
        <v>29411</v>
      </c>
    </row>
    <row r="1170" spans="1:14" x14ac:dyDescent="0.2">
      <c r="A1170" t="s">
        <v>137</v>
      </c>
      <c r="B1170">
        <v>20</v>
      </c>
      <c r="C1170">
        <v>2</v>
      </c>
      <c r="D1170" s="55">
        <v>398753</v>
      </c>
      <c r="E1170">
        <v>10</v>
      </c>
      <c r="F1170">
        <v>375000</v>
      </c>
      <c r="G1170">
        <v>3000</v>
      </c>
      <c r="H1170">
        <v>4905</v>
      </c>
      <c r="I1170">
        <v>4</v>
      </c>
      <c r="J1170">
        <v>368145</v>
      </c>
      <c r="K1170">
        <v>347660</v>
      </c>
      <c r="L1170">
        <v>6027</v>
      </c>
      <c r="M1170">
        <v>57239</v>
      </c>
      <c r="N1170">
        <v>6891</v>
      </c>
    </row>
    <row r="1171" spans="1:14" x14ac:dyDescent="0.2">
      <c r="A1171" t="s">
        <v>137</v>
      </c>
      <c r="B1171">
        <v>20</v>
      </c>
      <c r="C1171">
        <v>4</v>
      </c>
      <c r="D1171" s="55">
        <v>813227</v>
      </c>
      <c r="E1171">
        <v>10</v>
      </c>
      <c r="F1171">
        <v>375000</v>
      </c>
      <c r="G1171">
        <v>3000</v>
      </c>
      <c r="H1171">
        <v>5915</v>
      </c>
      <c r="I1171">
        <v>4</v>
      </c>
      <c r="J1171">
        <v>364340</v>
      </c>
      <c r="K1171">
        <v>332655</v>
      </c>
      <c r="L1171">
        <v>20585</v>
      </c>
      <c r="M1171">
        <v>115180</v>
      </c>
      <c r="N1171">
        <v>6891</v>
      </c>
    </row>
    <row r="1172" spans="1:14" x14ac:dyDescent="0.2">
      <c r="A1172" t="s">
        <v>137</v>
      </c>
      <c r="B1172">
        <v>20</v>
      </c>
      <c r="C1172">
        <v>8</v>
      </c>
      <c r="D1172" s="55">
        <v>1614013</v>
      </c>
      <c r="E1172">
        <v>10</v>
      </c>
      <c r="F1172">
        <v>375000</v>
      </c>
      <c r="G1172">
        <v>3000</v>
      </c>
      <c r="H1172">
        <v>7154</v>
      </c>
      <c r="I1172">
        <v>4</v>
      </c>
      <c r="J1172">
        <v>350110</v>
      </c>
      <c r="K1172">
        <v>287805</v>
      </c>
      <c r="L1172">
        <v>27355</v>
      </c>
      <c r="M1172">
        <v>205362</v>
      </c>
      <c r="N1172">
        <v>6891</v>
      </c>
    </row>
    <row r="1173" spans="1:14" x14ac:dyDescent="0.2">
      <c r="A1173" t="s">
        <v>137</v>
      </c>
      <c r="B1173">
        <v>20</v>
      </c>
      <c r="C1173">
        <v>16</v>
      </c>
      <c r="D1173" s="55">
        <v>3212920</v>
      </c>
      <c r="E1173">
        <v>10</v>
      </c>
      <c r="F1173">
        <v>375000</v>
      </c>
      <c r="G1173">
        <v>3000</v>
      </c>
      <c r="H1173">
        <v>9062</v>
      </c>
      <c r="I1173">
        <v>4</v>
      </c>
      <c r="J1173">
        <v>322925</v>
      </c>
      <c r="K1173">
        <v>196555</v>
      </c>
      <c r="L1173">
        <v>31222</v>
      </c>
      <c r="M1173">
        <v>432308</v>
      </c>
      <c r="N1173">
        <v>6891</v>
      </c>
    </row>
    <row r="1174" spans="1:14" x14ac:dyDescent="0.2">
      <c r="A1174" t="s">
        <v>138</v>
      </c>
      <c r="B1174">
        <v>20</v>
      </c>
      <c r="C1174">
        <v>2</v>
      </c>
      <c r="D1174">
        <v>0.95347000000000004</v>
      </c>
      <c r="E1174">
        <v>10</v>
      </c>
      <c r="F1174">
        <v>375000</v>
      </c>
      <c r="G1174">
        <v>3000</v>
      </c>
      <c r="H1174">
        <v>4674</v>
      </c>
      <c r="I1174">
        <v>4</v>
      </c>
      <c r="J1174">
        <v>373485</v>
      </c>
      <c r="K1174">
        <v>370425</v>
      </c>
      <c r="L1174">
        <v>25821</v>
      </c>
      <c r="M1174">
        <v>13266</v>
      </c>
      <c r="N1174">
        <v>29515</v>
      </c>
    </row>
    <row r="1175" spans="1:14" x14ac:dyDescent="0.2">
      <c r="A1175" t="s">
        <v>138</v>
      </c>
      <c r="B1175">
        <v>20</v>
      </c>
      <c r="C1175">
        <v>4</v>
      </c>
      <c r="D1175" s="55">
        <v>191307</v>
      </c>
      <c r="E1175">
        <v>10</v>
      </c>
      <c r="F1175">
        <v>375000</v>
      </c>
      <c r="G1175">
        <v>3000</v>
      </c>
      <c r="H1175">
        <v>5372</v>
      </c>
      <c r="I1175">
        <v>4</v>
      </c>
      <c r="J1175">
        <v>371640</v>
      </c>
      <c r="K1175">
        <v>366565</v>
      </c>
      <c r="L1175">
        <v>24086</v>
      </c>
      <c r="M1175">
        <v>25907</v>
      </c>
      <c r="N1175">
        <v>29515</v>
      </c>
    </row>
    <row r="1176" spans="1:14" x14ac:dyDescent="0.2">
      <c r="A1176" t="s">
        <v>138</v>
      </c>
      <c r="B1176">
        <v>20</v>
      </c>
      <c r="C1176">
        <v>8</v>
      </c>
      <c r="D1176" s="55">
        <v>378300</v>
      </c>
      <c r="E1176">
        <v>10</v>
      </c>
      <c r="F1176">
        <v>375000</v>
      </c>
      <c r="G1176">
        <v>3000</v>
      </c>
      <c r="H1176">
        <v>6228</v>
      </c>
      <c r="I1176">
        <v>4</v>
      </c>
      <c r="J1176">
        <v>368305</v>
      </c>
      <c r="K1176">
        <v>358280</v>
      </c>
      <c r="L1176">
        <v>21079</v>
      </c>
      <c r="M1176">
        <v>52145</v>
      </c>
      <c r="N1176">
        <v>29515</v>
      </c>
    </row>
    <row r="1177" spans="1:14" x14ac:dyDescent="0.2">
      <c r="A1177" t="s">
        <v>138</v>
      </c>
      <c r="B1177">
        <v>20</v>
      </c>
      <c r="C1177">
        <v>16</v>
      </c>
      <c r="D1177" s="55">
        <v>749700</v>
      </c>
      <c r="E1177">
        <v>10</v>
      </c>
      <c r="F1177">
        <v>375000</v>
      </c>
      <c r="G1177">
        <v>3000</v>
      </c>
      <c r="H1177">
        <v>9028</v>
      </c>
      <c r="I1177">
        <v>4</v>
      </c>
      <c r="J1177">
        <v>363640</v>
      </c>
      <c r="K1177">
        <v>343530</v>
      </c>
      <c r="L1177">
        <v>19092</v>
      </c>
      <c r="M1177">
        <v>103157</v>
      </c>
      <c r="N1177">
        <v>29515</v>
      </c>
    </row>
    <row r="1178" spans="1:14" x14ac:dyDescent="0.2">
      <c r="A1178" t="s">
        <v>137</v>
      </c>
      <c r="B1178">
        <v>20</v>
      </c>
      <c r="C1178">
        <v>2</v>
      </c>
      <c r="D1178" s="55">
        <v>419733</v>
      </c>
      <c r="E1178">
        <v>10</v>
      </c>
      <c r="F1178">
        <v>375000</v>
      </c>
      <c r="G1178">
        <v>3000</v>
      </c>
      <c r="H1178">
        <v>5381</v>
      </c>
      <c r="I1178">
        <v>4</v>
      </c>
      <c r="J1178">
        <v>374850</v>
      </c>
      <c r="K1178">
        <v>343570</v>
      </c>
      <c r="L1178">
        <v>5662</v>
      </c>
      <c r="M1178">
        <v>59866</v>
      </c>
      <c r="N1178">
        <v>6548</v>
      </c>
    </row>
    <row r="1179" spans="1:14" x14ac:dyDescent="0.2">
      <c r="A1179" t="s">
        <v>137</v>
      </c>
      <c r="B1179">
        <v>20</v>
      </c>
      <c r="C1179">
        <v>4</v>
      </c>
      <c r="D1179" s="55">
        <v>835267</v>
      </c>
      <c r="E1179">
        <v>10</v>
      </c>
      <c r="F1179">
        <v>375000</v>
      </c>
      <c r="G1179">
        <v>3000</v>
      </c>
      <c r="H1179">
        <v>5721</v>
      </c>
      <c r="I1179">
        <v>4</v>
      </c>
      <c r="J1179">
        <v>360970</v>
      </c>
      <c r="K1179">
        <v>318445</v>
      </c>
      <c r="L1179">
        <v>9086</v>
      </c>
      <c r="M1179">
        <v>118063</v>
      </c>
      <c r="N1179">
        <v>6548</v>
      </c>
    </row>
    <row r="1180" spans="1:14" x14ac:dyDescent="0.2">
      <c r="A1180" t="s">
        <v>137</v>
      </c>
      <c r="B1180">
        <v>20</v>
      </c>
      <c r="C1180">
        <v>8</v>
      </c>
      <c r="D1180" s="55">
        <v>1677960</v>
      </c>
      <c r="E1180">
        <v>10</v>
      </c>
      <c r="F1180">
        <v>375000</v>
      </c>
      <c r="G1180">
        <v>3000</v>
      </c>
      <c r="H1180">
        <v>7042</v>
      </c>
      <c r="I1180">
        <v>4</v>
      </c>
      <c r="J1180">
        <v>353590</v>
      </c>
      <c r="K1180">
        <v>283555</v>
      </c>
      <c r="L1180">
        <v>17167</v>
      </c>
      <c r="M1180">
        <v>208026</v>
      </c>
      <c r="N1180">
        <v>6548</v>
      </c>
    </row>
    <row r="1181" spans="1:14" x14ac:dyDescent="0.2">
      <c r="A1181" t="s">
        <v>137</v>
      </c>
      <c r="B1181">
        <v>20</v>
      </c>
      <c r="C1181">
        <v>16</v>
      </c>
      <c r="D1181" s="55">
        <v>3371887</v>
      </c>
      <c r="E1181">
        <v>10</v>
      </c>
      <c r="F1181">
        <v>375000</v>
      </c>
      <c r="G1181">
        <v>3000</v>
      </c>
      <c r="H1181">
        <v>9459</v>
      </c>
      <c r="I1181">
        <v>4</v>
      </c>
      <c r="J1181">
        <v>324195</v>
      </c>
      <c r="K1181">
        <v>210135</v>
      </c>
      <c r="L1181">
        <v>21283</v>
      </c>
      <c r="M1181">
        <v>467563</v>
      </c>
      <c r="N1181">
        <v>6548</v>
      </c>
    </row>
    <row r="1182" spans="1:14" x14ac:dyDescent="0.2">
      <c r="A1182" t="s">
        <v>138</v>
      </c>
      <c r="B1182">
        <v>20</v>
      </c>
      <c r="C1182">
        <v>2</v>
      </c>
      <c r="D1182" s="55">
        <v>162453</v>
      </c>
      <c r="E1182">
        <v>10</v>
      </c>
      <c r="F1182">
        <v>375000</v>
      </c>
      <c r="G1182">
        <v>3000</v>
      </c>
      <c r="H1182">
        <v>4701</v>
      </c>
      <c r="I1182">
        <v>4</v>
      </c>
      <c r="J1182">
        <v>372255</v>
      </c>
      <c r="K1182">
        <v>365520</v>
      </c>
      <c r="L1182">
        <v>14833</v>
      </c>
      <c r="M1182">
        <v>23118</v>
      </c>
      <c r="N1182">
        <v>18653</v>
      </c>
    </row>
    <row r="1183" spans="1:14" x14ac:dyDescent="0.2">
      <c r="A1183" t="s">
        <v>138</v>
      </c>
      <c r="B1183">
        <v>20</v>
      </c>
      <c r="C1183">
        <v>4</v>
      </c>
      <c r="D1183" s="55">
        <v>321573</v>
      </c>
      <c r="E1183">
        <v>10</v>
      </c>
      <c r="F1183">
        <v>375000</v>
      </c>
      <c r="G1183">
        <v>3000</v>
      </c>
      <c r="H1183">
        <v>5764</v>
      </c>
      <c r="I1183">
        <v>4</v>
      </c>
      <c r="J1183">
        <v>369255</v>
      </c>
      <c r="K1183">
        <v>356290</v>
      </c>
      <c r="L1183">
        <v>13348</v>
      </c>
      <c r="M1183">
        <v>45419</v>
      </c>
      <c r="N1183">
        <v>18653</v>
      </c>
    </row>
    <row r="1184" spans="1:14" x14ac:dyDescent="0.2">
      <c r="A1184" t="s">
        <v>138</v>
      </c>
      <c r="B1184">
        <v>20</v>
      </c>
      <c r="C1184">
        <v>8</v>
      </c>
      <c r="D1184" s="55">
        <v>636620</v>
      </c>
      <c r="E1184">
        <v>10</v>
      </c>
      <c r="F1184">
        <v>375000</v>
      </c>
      <c r="G1184">
        <v>3000</v>
      </c>
      <c r="H1184">
        <v>6907</v>
      </c>
      <c r="I1184">
        <v>4</v>
      </c>
      <c r="J1184">
        <v>364115</v>
      </c>
      <c r="K1184">
        <v>337580</v>
      </c>
      <c r="L1184">
        <v>15228</v>
      </c>
      <c r="M1184">
        <v>88458</v>
      </c>
      <c r="N1184">
        <v>18653</v>
      </c>
    </row>
    <row r="1185" spans="1:14" x14ac:dyDescent="0.2">
      <c r="A1185" t="s">
        <v>138</v>
      </c>
      <c r="B1185">
        <v>20</v>
      </c>
      <c r="C1185">
        <v>16</v>
      </c>
      <c r="D1185" s="55">
        <v>1258960</v>
      </c>
      <c r="E1185">
        <v>10</v>
      </c>
      <c r="F1185">
        <v>375000</v>
      </c>
      <c r="G1185">
        <v>3000</v>
      </c>
      <c r="H1185">
        <v>9272</v>
      </c>
      <c r="I1185">
        <v>4</v>
      </c>
      <c r="J1185">
        <v>353790</v>
      </c>
      <c r="K1185">
        <v>301645</v>
      </c>
      <c r="L1185">
        <v>16112</v>
      </c>
      <c r="M1185">
        <v>176229</v>
      </c>
      <c r="N1185">
        <v>18653</v>
      </c>
    </row>
    <row r="1186" spans="1:14" x14ac:dyDescent="0.2">
      <c r="A1186" t="s">
        <v>137</v>
      </c>
      <c r="B1186">
        <v>20</v>
      </c>
      <c r="C1186">
        <v>2</v>
      </c>
      <c r="D1186" s="55">
        <v>405227</v>
      </c>
      <c r="E1186">
        <v>10</v>
      </c>
      <c r="F1186">
        <v>375000</v>
      </c>
      <c r="G1186">
        <v>3000</v>
      </c>
      <c r="H1186">
        <v>5177</v>
      </c>
      <c r="I1186">
        <v>4</v>
      </c>
      <c r="J1186">
        <v>368915</v>
      </c>
      <c r="K1186">
        <v>349890</v>
      </c>
      <c r="L1186">
        <v>6633</v>
      </c>
      <c r="M1186">
        <v>58185</v>
      </c>
      <c r="N1186">
        <v>7402</v>
      </c>
    </row>
    <row r="1187" spans="1:14" x14ac:dyDescent="0.2">
      <c r="A1187" t="s">
        <v>137</v>
      </c>
      <c r="B1187">
        <v>20</v>
      </c>
      <c r="C1187">
        <v>4</v>
      </c>
      <c r="D1187" s="55">
        <v>747647</v>
      </c>
      <c r="E1187">
        <v>10</v>
      </c>
      <c r="F1187">
        <v>375000</v>
      </c>
      <c r="G1187">
        <v>3000</v>
      </c>
      <c r="H1187">
        <v>5777</v>
      </c>
      <c r="I1187">
        <v>4</v>
      </c>
      <c r="J1187">
        <v>364935</v>
      </c>
      <c r="K1187">
        <v>331550</v>
      </c>
      <c r="L1187">
        <v>21210</v>
      </c>
      <c r="M1187">
        <v>101957</v>
      </c>
      <c r="N1187">
        <v>7402</v>
      </c>
    </row>
    <row r="1188" spans="1:14" x14ac:dyDescent="0.2">
      <c r="A1188" t="s">
        <v>137</v>
      </c>
      <c r="B1188">
        <v>20</v>
      </c>
      <c r="C1188">
        <v>8</v>
      </c>
      <c r="D1188" s="55">
        <v>1490387</v>
      </c>
      <c r="E1188">
        <v>10</v>
      </c>
      <c r="F1188">
        <v>375000</v>
      </c>
      <c r="G1188">
        <v>3000</v>
      </c>
      <c r="H1188">
        <v>7181</v>
      </c>
      <c r="I1188">
        <v>4</v>
      </c>
      <c r="J1188">
        <v>355105</v>
      </c>
      <c r="K1188">
        <v>300545</v>
      </c>
      <c r="L1188">
        <v>20595</v>
      </c>
      <c r="M1188">
        <v>200032</v>
      </c>
      <c r="N1188">
        <v>7402</v>
      </c>
    </row>
    <row r="1189" spans="1:14" x14ac:dyDescent="0.2">
      <c r="A1189" t="s">
        <v>137</v>
      </c>
      <c r="B1189">
        <v>20</v>
      </c>
      <c r="C1189">
        <v>16</v>
      </c>
      <c r="D1189" s="55">
        <v>2910020</v>
      </c>
      <c r="E1189">
        <v>10</v>
      </c>
      <c r="F1189">
        <v>375000</v>
      </c>
      <c r="G1189">
        <v>3000</v>
      </c>
      <c r="H1189">
        <v>9128</v>
      </c>
      <c r="I1189">
        <v>4</v>
      </c>
      <c r="J1189">
        <v>310055</v>
      </c>
      <c r="K1189">
        <v>224565</v>
      </c>
      <c r="L1189">
        <v>26913</v>
      </c>
      <c r="M1189">
        <v>398712</v>
      </c>
      <c r="N1189">
        <v>7402</v>
      </c>
    </row>
    <row r="1190" spans="1:14" x14ac:dyDescent="0.2">
      <c r="A1190" t="s">
        <v>138</v>
      </c>
      <c r="B1190">
        <v>20</v>
      </c>
      <c r="C1190">
        <v>2</v>
      </c>
      <c r="D1190" s="55">
        <v>136327</v>
      </c>
      <c r="E1190">
        <v>10</v>
      </c>
      <c r="F1190">
        <v>375000</v>
      </c>
      <c r="G1190">
        <v>3000</v>
      </c>
      <c r="H1190">
        <v>5222</v>
      </c>
      <c r="I1190">
        <v>4</v>
      </c>
      <c r="J1190">
        <v>372645</v>
      </c>
      <c r="K1190">
        <v>367595</v>
      </c>
      <c r="L1190">
        <v>17426</v>
      </c>
      <c r="M1190">
        <v>18721</v>
      </c>
      <c r="N1190">
        <v>21505</v>
      </c>
    </row>
    <row r="1191" spans="1:14" x14ac:dyDescent="0.2">
      <c r="A1191" t="s">
        <v>138</v>
      </c>
      <c r="B1191">
        <v>20</v>
      </c>
      <c r="C1191">
        <v>4</v>
      </c>
      <c r="D1191" s="55">
        <v>268220</v>
      </c>
      <c r="E1191">
        <v>10</v>
      </c>
      <c r="F1191">
        <v>375000</v>
      </c>
      <c r="G1191">
        <v>3000</v>
      </c>
      <c r="H1191">
        <v>5476</v>
      </c>
      <c r="I1191">
        <v>4</v>
      </c>
      <c r="J1191">
        <v>370170</v>
      </c>
      <c r="K1191">
        <v>360675</v>
      </c>
      <c r="L1191">
        <v>15959</v>
      </c>
      <c r="M1191">
        <v>37079</v>
      </c>
      <c r="N1191">
        <v>21505</v>
      </c>
    </row>
    <row r="1192" spans="1:14" x14ac:dyDescent="0.2">
      <c r="A1192" t="s">
        <v>138</v>
      </c>
      <c r="B1192">
        <v>20</v>
      </c>
      <c r="C1192">
        <v>8</v>
      </c>
      <c r="D1192" s="55">
        <v>536487</v>
      </c>
      <c r="E1192">
        <v>10</v>
      </c>
      <c r="F1192">
        <v>375000</v>
      </c>
      <c r="G1192">
        <v>3000</v>
      </c>
      <c r="H1192">
        <v>6664</v>
      </c>
      <c r="I1192">
        <v>4</v>
      </c>
      <c r="J1192">
        <v>365440</v>
      </c>
      <c r="K1192">
        <v>346320</v>
      </c>
      <c r="L1192">
        <v>14070</v>
      </c>
      <c r="M1192">
        <v>75312</v>
      </c>
      <c r="N1192">
        <v>21505</v>
      </c>
    </row>
    <row r="1193" spans="1:14" x14ac:dyDescent="0.2">
      <c r="A1193" t="s">
        <v>138</v>
      </c>
      <c r="B1193">
        <v>20</v>
      </c>
      <c r="C1193">
        <v>16</v>
      </c>
      <c r="D1193" s="55">
        <v>1054173</v>
      </c>
      <c r="E1193">
        <v>10</v>
      </c>
      <c r="F1193">
        <v>375000</v>
      </c>
      <c r="G1193">
        <v>3000</v>
      </c>
      <c r="H1193">
        <v>8936</v>
      </c>
      <c r="I1193">
        <v>4</v>
      </c>
      <c r="J1193">
        <v>355790</v>
      </c>
      <c r="K1193">
        <v>317680</v>
      </c>
      <c r="L1193">
        <v>15149</v>
      </c>
      <c r="M1193">
        <v>145662</v>
      </c>
      <c r="N1193">
        <v>21505</v>
      </c>
    </row>
    <row r="1194" spans="1:14" x14ac:dyDescent="0.2">
      <c r="A1194" t="s">
        <v>137</v>
      </c>
      <c r="B1194">
        <v>20</v>
      </c>
      <c r="C1194">
        <v>2</v>
      </c>
      <c r="D1194" s="55">
        <v>368280</v>
      </c>
      <c r="E1194">
        <v>10</v>
      </c>
      <c r="F1194">
        <v>375000</v>
      </c>
      <c r="G1194">
        <v>3000</v>
      </c>
      <c r="H1194">
        <v>4604</v>
      </c>
      <c r="I1194">
        <v>4</v>
      </c>
      <c r="J1194">
        <v>369065</v>
      </c>
      <c r="K1194">
        <v>355085</v>
      </c>
      <c r="L1194">
        <v>7691</v>
      </c>
      <c r="M1194">
        <v>51953</v>
      </c>
      <c r="N1194">
        <v>7780</v>
      </c>
    </row>
    <row r="1195" spans="1:14" x14ac:dyDescent="0.2">
      <c r="A1195" t="s">
        <v>137</v>
      </c>
      <c r="B1195">
        <v>20</v>
      </c>
      <c r="C1195">
        <v>4</v>
      </c>
      <c r="D1195" s="55">
        <v>725507</v>
      </c>
      <c r="E1195">
        <v>10</v>
      </c>
      <c r="F1195">
        <v>375000</v>
      </c>
      <c r="G1195">
        <v>3000</v>
      </c>
      <c r="H1195">
        <v>5777</v>
      </c>
      <c r="I1195">
        <v>4</v>
      </c>
      <c r="J1195">
        <v>365480</v>
      </c>
      <c r="K1195">
        <v>336160</v>
      </c>
      <c r="L1195">
        <v>26627</v>
      </c>
      <c r="M1195">
        <v>102600</v>
      </c>
      <c r="N1195">
        <v>7780</v>
      </c>
    </row>
    <row r="1196" spans="1:14" x14ac:dyDescent="0.2">
      <c r="A1196" t="s">
        <v>137</v>
      </c>
      <c r="B1196">
        <v>20</v>
      </c>
      <c r="C1196">
        <v>8</v>
      </c>
      <c r="D1196" s="55">
        <v>1436140</v>
      </c>
      <c r="E1196">
        <v>10</v>
      </c>
      <c r="F1196">
        <v>375000</v>
      </c>
      <c r="G1196">
        <v>3000</v>
      </c>
      <c r="H1196">
        <v>6950</v>
      </c>
      <c r="I1196">
        <v>4</v>
      </c>
      <c r="J1196">
        <v>356750</v>
      </c>
      <c r="K1196">
        <v>303425</v>
      </c>
      <c r="L1196">
        <v>23210</v>
      </c>
      <c r="M1196">
        <v>204563</v>
      </c>
      <c r="N1196">
        <v>7780</v>
      </c>
    </row>
    <row r="1197" spans="1:14" x14ac:dyDescent="0.2">
      <c r="A1197" t="s">
        <v>137</v>
      </c>
      <c r="B1197">
        <v>20</v>
      </c>
      <c r="C1197">
        <v>16</v>
      </c>
      <c r="D1197" s="55">
        <v>2764660</v>
      </c>
      <c r="E1197">
        <v>10</v>
      </c>
      <c r="F1197">
        <v>375000</v>
      </c>
      <c r="G1197">
        <v>3000</v>
      </c>
      <c r="H1197">
        <v>9032</v>
      </c>
      <c r="I1197">
        <v>4</v>
      </c>
      <c r="J1197">
        <v>341005</v>
      </c>
      <c r="K1197">
        <v>231695</v>
      </c>
      <c r="L1197">
        <v>26346</v>
      </c>
      <c r="M1197">
        <v>379540</v>
      </c>
      <c r="N1197">
        <v>7780</v>
      </c>
    </row>
    <row r="1198" spans="1:14" x14ac:dyDescent="0.2">
      <c r="A1198" t="s">
        <v>138</v>
      </c>
      <c r="B1198">
        <v>20</v>
      </c>
      <c r="C1198">
        <v>2</v>
      </c>
      <c r="D1198" s="55">
        <v>127413</v>
      </c>
      <c r="E1198">
        <v>10</v>
      </c>
      <c r="F1198">
        <v>375000</v>
      </c>
      <c r="G1198">
        <v>3000</v>
      </c>
      <c r="H1198">
        <v>4664</v>
      </c>
      <c r="I1198">
        <v>4</v>
      </c>
      <c r="J1198">
        <v>372890</v>
      </c>
      <c r="K1198">
        <v>369410</v>
      </c>
      <c r="L1198">
        <v>18339</v>
      </c>
      <c r="M1198">
        <v>18278</v>
      </c>
      <c r="N1198">
        <v>22486</v>
      </c>
    </row>
    <row r="1199" spans="1:14" x14ac:dyDescent="0.2">
      <c r="A1199" t="s">
        <v>138</v>
      </c>
      <c r="B1199">
        <v>20</v>
      </c>
      <c r="C1199">
        <v>4</v>
      </c>
      <c r="D1199" s="55">
        <v>251933</v>
      </c>
      <c r="E1199">
        <v>10</v>
      </c>
      <c r="F1199">
        <v>375000</v>
      </c>
      <c r="G1199">
        <v>3000</v>
      </c>
      <c r="H1199">
        <v>5140</v>
      </c>
      <c r="I1199">
        <v>4</v>
      </c>
      <c r="J1199">
        <v>370255</v>
      </c>
      <c r="K1199">
        <v>363705</v>
      </c>
      <c r="L1199">
        <v>16226</v>
      </c>
      <c r="M1199">
        <v>35719</v>
      </c>
      <c r="N1199">
        <v>22486</v>
      </c>
    </row>
    <row r="1200" spans="1:14" x14ac:dyDescent="0.2">
      <c r="A1200" t="s">
        <v>138</v>
      </c>
      <c r="B1200">
        <v>20</v>
      </c>
      <c r="C1200">
        <v>8</v>
      </c>
      <c r="D1200" s="55">
        <v>497987</v>
      </c>
      <c r="E1200">
        <v>10</v>
      </c>
      <c r="F1200">
        <v>375000</v>
      </c>
      <c r="G1200">
        <v>3000</v>
      </c>
      <c r="H1200">
        <v>6272</v>
      </c>
      <c r="I1200">
        <v>4</v>
      </c>
      <c r="J1200">
        <v>365785</v>
      </c>
      <c r="K1200">
        <v>352930</v>
      </c>
      <c r="L1200">
        <v>14970</v>
      </c>
      <c r="M1200">
        <v>69828</v>
      </c>
      <c r="N1200">
        <v>22486</v>
      </c>
    </row>
    <row r="1201" spans="1:14" x14ac:dyDescent="0.2">
      <c r="A1201" t="s">
        <v>138</v>
      </c>
      <c r="B1201">
        <v>20</v>
      </c>
      <c r="C1201">
        <v>16</v>
      </c>
      <c r="D1201" s="55">
        <v>983333</v>
      </c>
      <c r="E1201">
        <v>10</v>
      </c>
      <c r="F1201">
        <v>375000</v>
      </c>
      <c r="G1201">
        <v>3000</v>
      </c>
      <c r="H1201">
        <v>8819</v>
      </c>
      <c r="I1201">
        <v>4</v>
      </c>
      <c r="J1201">
        <v>357705</v>
      </c>
      <c r="K1201">
        <v>334295</v>
      </c>
      <c r="L1201">
        <v>16434</v>
      </c>
      <c r="M1201">
        <v>139657</v>
      </c>
      <c r="N1201">
        <v>22486</v>
      </c>
    </row>
    <row r="1202" spans="1:14" x14ac:dyDescent="0.2">
      <c r="A1202" t="s">
        <v>139</v>
      </c>
      <c r="B1202">
        <v>20</v>
      </c>
      <c r="C1202">
        <v>2</v>
      </c>
      <c r="D1202" s="55">
        <v>461287</v>
      </c>
      <c r="E1202">
        <v>10</v>
      </c>
      <c r="F1202">
        <v>375000</v>
      </c>
      <c r="G1202">
        <v>3000</v>
      </c>
      <c r="H1202">
        <v>5347</v>
      </c>
      <c r="I1202">
        <v>4</v>
      </c>
      <c r="J1202">
        <v>366270</v>
      </c>
      <c r="K1202">
        <v>354300</v>
      </c>
      <c r="L1202">
        <v>5110</v>
      </c>
      <c r="M1202">
        <v>65867</v>
      </c>
      <c r="N1202">
        <v>6106</v>
      </c>
    </row>
    <row r="1203" spans="1:14" x14ac:dyDescent="0.2">
      <c r="A1203" t="s">
        <v>139</v>
      </c>
      <c r="B1203">
        <v>20</v>
      </c>
      <c r="C1203">
        <v>4</v>
      </c>
      <c r="D1203" s="55">
        <v>918160</v>
      </c>
      <c r="E1203">
        <v>10</v>
      </c>
      <c r="F1203">
        <v>375000</v>
      </c>
      <c r="G1203">
        <v>3000</v>
      </c>
      <c r="H1203">
        <v>6196</v>
      </c>
      <c r="I1203">
        <v>4</v>
      </c>
      <c r="J1203">
        <v>357465</v>
      </c>
      <c r="K1203">
        <v>333880</v>
      </c>
      <c r="L1203">
        <v>4688</v>
      </c>
      <c r="M1203">
        <v>131092</v>
      </c>
      <c r="N1203">
        <v>6106</v>
      </c>
    </row>
    <row r="1204" spans="1:14" x14ac:dyDescent="0.2">
      <c r="A1204" t="s">
        <v>139</v>
      </c>
      <c r="B1204">
        <v>20</v>
      </c>
      <c r="C1204">
        <v>8</v>
      </c>
      <c r="D1204" s="55">
        <v>1806067</v>
      </c>
      <c r="E1204">
        <v>10</v>
      </c>
      <c r="F1204">
        <v>375000</v>
      </c>
      <c r="G1204">
        <v>3000</v>
      </c>
      <c r="H1204">
        <v>7493</v>
      </c>
      <c r="I1204">
        <v>4</v>
      </c>
      <c r="J1204">
        <v>339555</v>
      </c>
      <c r="K1204">
        <v>297940</v>
      </c>
      <c r="L1204">
        <v>4046</v>
      </c>
      <c r="M1204">
        <v>258530</v>
      </c>
      <c r="N1204">
        <v>6106</v>
      </c>
    </row>
    <row r="1205" spans="1:14" x14ac:dyDescent="0.2">
      <c r="A1205" t="s">
        <v>139</v>
      </c>
      <c r="B1205">
        <v>20</v>
      </c>
      <c r="C1205">
        <v>16</v>
      </c>
      <c r="D1205" s="55">
        <v>3571040</v>
      </c>
      <c r="E1205">
        <v>10</v>
      </c>
      <c r="F1205">
        <v>375000</v>
      </c>
      <c r="G1205">
        <v>3000</v>
      </c>
      <c r="H1205">
        <v>10919</v>
      </c>
      <c r="I1205">
        <v>4</v>
      </c>
      <c r="J1205">
        <v>303970</v>
      </c>
      <c r="K1205">
        <v>228690</v>
      </c>
      <c r="L1205">
        <v>3698</v>
      </c>
      <c r="M1205">
        <v>505133</v>
      </c>
      <c r="N1205">
        <v>6106</v>
      </c>
    </row>
    <row r="1206" spans="1:14" x14ac:dyDescent="0.2">
      <c r="A1206" t="s">
        <v>139</v>
      </c>
      <c r="B1206">
        <v>20</v>
      </c>
      <c r="C1206">
        <v>2</v>
      </c>
      <c r="D1206" s="55">
        <v>392880</v>
      </c>
      <c r="E1206">
        <v>10</v>
      </c>
      <c r="F1206">
        <v>375000</v>
      </c>
      <c r="G1206">
        <v>3000</v>
      </c>
      <c r="H1206">
        <v>5362</v>
      </c>
      <c r="I1206">
        <v>4</v>
      </c>
      <c r="J1206">
        <v>367865</v>
      </c>
      <c r="K1206">
        <v>357335</v>
      </c>
      <c r="L1206">
        <v>6025</v>
      </c>
      <c r="M1206">
        <v>56571</v>
      </c>
      <c r="N1206">
        <v>7168</v>
      </c>
    </row>
    <row r="1207" spans="1:14" x14ac:dyDescent="0.2">
      <c r="A1207" t="s">
        <v>139</v>
      </c>
      <c r="B1207">
        <v>20</v>
      </c>
      <c r="C1207">
        <v>4</v>
      </c>
      <c r="D1207" s="55">
        <v>777713</v>
      </c>
      <c r="E1207">
        <v>10</v>
      </c>
      <c r="F1207">
        <v>375000</v>
      </c>
      <c r="G1207">
        <v>3000</v>
      </c>
      <c r="H1207">
        <v>6206</v>
      </c>
      <c r="I1207">
        <v>4</v>
      </c>
      <c r="J1207">
        <v>360770</v>
      </c>
      <c r="K1207">
        <v>339040</v>
      </c>
      <c r="L1207">
        <v>5398</v>
      </c>
      <c r="M1207">
        <v>111369</v>
      </c>
      <c r="N1207">
        <v>7168</v>
      </c>
    </row>
    <row r="1208" spans="1:14" x14ac:dyDescent="0.2">
      <c r="A1208" t="s">
        <v>139</v>
      </c>
      <c r="B1208">
        <v>20</v>
      </c>
      <c r="C1208">
        <v>8</v>
      </c>
      <c r="D1208" s="55">
        <v>1551000</v>
      </c>
      <c r="E1208">
        <v>10</v>
      </c>
      <c r="F1208">
        <v>375000</v>
      </c>
      <c r="G1208">
        <v>3000</v>
      </c>
      <c r="H1208">
        <v>7039</v>
      </c>
      <c r="I1208">
        <v>4</v>
      </c>
      <c r="J1208">
        <v>345730</v>
      </c>
      <c r="K1208">
        <v>305745</v>
      </c>
      <c r="L1208">
        <v>5086</v>
      </c>
      <c r="M1208">
        <v>215924</v>
      </c>
      <c r="N1208">
        <v>7168</v>
      </c>
    </row>
    <row r="1209" spans="1:14" x14ac:dyDescent="0.2">
      <c r="A1209" t="s">
        <v>139</v>
      </c>
      <c r="B1209">
        <v>20</v>
      </c>
      <c r="C1209">
        <v>16</v>
      </c>
      <c r="D1209" s="55">
        <v>3046540</v>
      </c>
      <c r="E1209">
        <v>10</v>
      </c>
      <c r="F1209">
        <v>375000</v>
      </c>
      <c r="G1209">
        <v>3000</v>
      </c>
      <c r="H1209">
        <v>10628</v>
      </c>
      <c r="I1209">
        <v>4</v>
      </c>
      <c r="J1209">
        <v>316920</v>
      </c>
      <c r="K1209">
        <v>252000</v>
      </c>
      <c r="L1209">
        <v>4464</v>
      </c>
      <c r="M1209">
        <v>429093</v>
      </c>
      <c r="N1209">
        <v>7168</v>
      </c>
    </row>
    <row r="1210" spans="1:14" x14ac:dyDescent="0.2">
      <c r="A1210" t="s">
        <v>139</v>
      </c>
      <c r="B1210">
        <v>20</v>
      </c>
      <c r="C1210">
        <v>2</v>
      </c>
      <c r="D1210" s="55">
        <v>302333</v>
      </c>
      <c r="E1210">
        <v>10</v>
      </c>
      <c r="F1210">
        <v>375000</v>
      </c>
      <c r="G1210">
        <v>3000</v>
      </c>
      <c r="H1210">
        <v>4448</v>
      </c>
      <c r="I1210">
        <v>4</v>
      </c>
      <c r="J1210">
        <v>369425</v>
      </c>
      <c r="K1210">
        <v>361620</v>
      </c>
      <c r="L1210">
        <v>6585</v>
      </c>
      <c r="M1210">
        <v>43101</v>
      </c>
      <c r="N1210">
        <v>9417</v>
      </c>
    </row>
    <row r="1211" spans="1:14" x14ac:dyDescent="0.2">
      <c r="A1211" t="s">
        <v>139</v>
      </c>
      <c r="B1211">
        <v>20</v>
      </c>
      <c r="C1211">
        <v>4</v>
      </c>
      <c r="D1211" s="55">
        <v>598107</v>
      </c>
      <c r="E1211">
        <v>10</v>
      </c>
      <c r="F1211">
        <v>375000</v>
      </c>
      <c r="G1211">
        <v>3000</v>
      </c>
      <c r="H1211">
        <v>5423</v>
      </c>
      <c r="I1211">
        <v>4</v>
      </c>
      <c r="J1211">
        <v>363475</v>
      </c>
      <c r="K1211">
        <v>348300</v>
      </c>
      <c r="L1211">
        <v>5222</v>
      </c>
      <c r="M1211">
        <v>85674</v>
      </c>
      <c r="N1211">
        <v>9417</v>
      </c>
    </row>
    <row r="1212" spans="1:14" x14ac:dyDescent="0.2">
      <c r="A1212" t="s">
        <v>139</v>
      </c>
      <c r="B1212">
        <v>20</v>
      </c>
      <c r="C1212">
        <v>8</v>
      </c>
      <c r="D1212" s="55">
        <v>1195500</v>
      </c>
      <c r="E1212">
        <v>10</v>
      </c>
      <c r="F1212">
        <v>375000</v>
      </c>
      <c r="G1212">
        <v>3000</v>
      </c>
      <c r="H1212">
        <v>6982</v>
      </c>
      <c r="I1212">
        <v>4</v>
      </c>
      <c r="J1212">
        <v>352415</v>
      </c>
      <c r="K1212">
        <v>320905</v>
      </c>
      <c r="L1212">
        <v>4761</v>
      </c>
      <c r="M1212">
        <v>171216</v>
      </c>
      <c r="N1212">
        <v>9417</v>
      </c>
    </row>
    <row r="1213" spans="1:14" x14ac:dyDescent="0.2">
      <c r="A1213" t="s">
        <v>139</v>
      </c>
      <c r="B1213">
        <v>20</v>
      </c>
      <c r="C1213">
        <v>16</v>
      </c>
      <c r="D1213" s="55">
        <v>2372793</v>
      </c>
      <c r="E1213">
        <v>10</v>
      </c>
      <c r="F1213">
        <v>375000</v>
      </c>
      <c r="G1213">
        <v>3000</v>
      </c>
      <c r="H1213">
        <v>9814</v>
      </c>
      <c r="I1213">
        <v>4</v>
      </c>
      <c r="J1213">
        <v>329315</v>
      </c>
      <c r="K1213">
        <v>270060</v>
      </c>
      <c r="L1213">
        <v>5338</v>
      </c>
      <c r="M1213">
        <v>333657</v>
      </c>
      <c r="N1213">
        <v>9417</v>
      </c>
    </row>
    <row r="1214" spans="1:14" x14ac:dyDescent="0.2">
      <c r="A1214" t="s">
        <v>139</v>
      </c>
      <c r="B1214">
        <v>20</v>
      </c>
      <c r="C1214">
        <v>2</v>
      </c>
      <c r="D1214" s="55">
        <v>398087</v>
      </c>
      <c r="E1214">
        <v>10</v>
      </c>
      <c r="F1214">
        <v>375000</v>
      </c>
      <c r="G1214">
        <v>3000</v>
      </c>
      <c r="H1214">
        <v>4820</v>
      </c>
      <c r="I1214">
        <v>4</v>
      </c>
      <c r="J1214">
        <v>367625</v>
      </c>
      <c r="K1214">
        <v>357055</v>
      </c>
      <c r="L1214">
        <v>6284</v>
      </c>
      <c r="M1214">
        <v>56948</v>
      </c>
      <c r="N1214">
        <v>7130</v>
      </c>
    </row>
    <row r="1215" spans="1:14" x14ac:dyDescent="0.2">
      <c r="A1215" t="s">
        <v>139</v>
      </c>
      <c r="B1215">
        <v>20</v>
      </c>
      <c r="C1215">
        <v>4</v>
      </c>
      <c r="D1215" s="55">
        <v>792647</v>
      </c>
      <c r="E1215">
        <v>10</v>
      </c>
      <c r="F1215">
        <v>375000</v>
      </c>
      <c r="G1215">
        <v>3000</v>
      </c>
      <c r="H1215">
        <v>5761</v>
      </c>
      <c r="I1215">
        <v>4</v>
      </c>
      <c r="J1215">
        <v>360525</v>
      </c>
      <c r="K1215">
        <v>338565</v>
      </c>
      <c r="L1215">
        <v>5723</v>
      </c>
      <c r="M1215">
        <v>113580</v>
      </c>
      <c r="N1215">
        <v>7130</v>
      </c>
    </row>
    <row r="1216" spans="1:14" x14ac:dyDescent="0.2">
      <c r="A1216" t="s">
        <v>139</v>
      </c>
      <c r="B1216">
        <v>20</v>
      </c>
      <c r="C1216">
        <v>8</v>
      </c>
      <c r="D1216" s="55">
        <v>1566573</v>
      </c>
      <c r="E1216">
        <v>10</v>
      </c>
      <c r="F1216">
        <v>375000</v>
      </c>
      <c r="G1216">
        <v>3000</v>
      </c>
      <c r="H1216">
        <v>7352</v>
      </c>
      <c r="I1216">
        <v>4</v>
      </c>
      <c r="J1216">
        <v>345830</v>
      </c>
      <c r="K1216">
        <v>304610</v>
      </c>
      <c r="L1216">
        <v>5467</v>
      </c>
      <c r="M1216">
        <v>222005</v>
      </c>
      <c r="N1216">
        <v>7130</v>
      </c>
    </row>
    <row r="1217" spans="1:14" x14ac:dyDescent="0.2">
      <c r="A1217" t="s">
        <v>139</v>
      </c>
      <c r="B1217">
        <v>20</v>
      </c>
      <c r="C1217">
        <v>16</v>
      </c>
      <c r="D1217" s="55">
        <v>3077820</v>
      </c>
      <c r="E1217">
        <v>10</v>
      </c>
      <c r="F1217">
        <v>375000</v>
      </c>
      <c r="G1217">
        <v>3000</v>
      </c>
      <c r="H1217">
        <v>11319</v>
      </c>
      <c r="I1217">
        <v>4</v>
      </c>
      <c r="J1217">
        <v>315395</v>
      </c>
      <c r="K1217">
        <v>239665</v>
      </c>
      <c r="L1217">
        <v>5009</v>
      </c>
      <c r="M1217">
        <v>429351</v>
      </c>
      <c r="N1217">
        <v>7130</v>
      </c>
    </row>
    <row r="1218" spans="1:14" x14ac:dyDescent="0.2">
      <c r="A1218" t="s">
        <v>139</v>
      </c>
      <c r="B1218">
        <v>20</v>
      </c>
      <c r="C1218">
        <v>2</v>
      </c>
      <c r="D1218" s="55">
        <v>328240</v>
      </c>
      <c r="E1218">
        <v>10</v>
      </c>
      <c r="F1218">
        <v>375000</v>
      </c>
      <c r="G1218">
        <v>3000</v>
      </c>
      <c r="H1218">
        <v>5056</v>
      </c>
      <c r="I1218">
        <v>4</v>
      </c>
      <c r="J1218">
        <v>368815</v>
      </c>
      <c r="K1218">
        <v>360295</v>
      </c>
      <c r="L1218">
        <v>6726</v>
      </c>
      <c r="M1218">
        <v>46550</v>
      </c>
      <c r="N1218">
        <v>8656</v>
      </c>
    </row>
    <row r="1219" spans="1:14" x14ac:dyDescent="0.2">
      <c r="A1219" t="s">
        <v>139</v>
      </c>
      <c r="B1219">
        <v>20</v>
      </c>
      <c r="C1219">
        <v>4</v>
      </c>
      <c r="D1219" s="55">
        <v>649500</v>
      </c>
      <c r="E1219">
        <v>10</v>
      </c>
      <c r="F1219">
        <v>375000</v>
      </c>
      <c r="G1219">
        <v>3000</v>
      </c>
      <c r="H1219">
        <v>5349</v>
      </c>
      <c r="I1219">
        <v>4</v>
      </c>
      <c r="J1219">
        <v>362680</v>
      </c>
      <c r="K1219">
        <v>345825</v>
      </c>
      <c r="L1219">
        <v>5654</v>
      </c>
      <c r="M1219">
        <v>92978</v>
      </c>
      <c r="N1219">
        <v>8656</v>
      </c>
    </row>
    <row r="1220" spans="1:14" x14ac:dyDescent="0.2">
      <c r="A1220" t="s">
        <v>139</v>
      </c>
      <c r="B1220">
        <v>20</v>
      </c>
      <c r="C1220">
        <v>8</v>
      </c>
      <c r="D1220" s="55">
        <v>1285493</v>
      </c>
      <c r="E1220">
        <v>10</v>
      </c>
      <c r="F1220">
        <v>375000</v>
      </c>
      <c r="G1220">
        <v>3000</v>
      </c>
      <c r="H1220">
        <v>7177</v>
      </c>
      <c r="I1220">
        <v>4</v>
      </c>
      <c r="J1220">
        <v>350105</v>
      </c>
      <c r="K1220">
        <v>319370</v>
      </c>
      <c r="L1220">
        <v>5157</v>
      </c>
      <c r="M1220">
        <v>184109</v>
      </c>
      <c r="N1220">
        <v>8656</v>
      </c>
    </row>
    <row r="1221" spans="1:14" x14ac:dyDescent="0.2">
      <c r="A1221" t="s">
        <v>139</v>
      </c>
      <c r="B1221">
        <v>20</v>
      </c>
      <c r="C1221">
        <v>16</v>
      </c>
      <c r="D1221" s="55">
        <v>2544687</v>
      </c>
      <c r="E1221">
        <v>10</v>
      </c>
      <c r="F1221">
        <v>375000</v>
      </c>
      <c r="G1221">
        <v>3000</v>
      </c>
      <c r="H1221">
        <v>10460</v>
      </c>
      <c r="I1221">
        <v>4</v>
      </c>
      <c r="J1221">
        <v>325195</v>
      </c>
      <c r="K1221">
        <v>273945</v>
      </c>
      <c r="L1221">
        <v>4932</v>
      </c>
      <c r="M1221">
        <v>359851</v>
      </c>
      <c r="N1221">
        <v>8656</v>
      </c>
    </row>
    <row r="1222" spans="1:14" x14ac:dyDescent="0.2">
      <c r="A1222" t="s">
        <v>139</v>
      </c>
      <c r="B1222">
        <v>20</v>
      </c>
      <c r="C1222">
        <v>2</v>
      </c>
      <c r="D1222" s="55">
        <v>375220</v>
      </c>
      <c r="E1222">
        <v>10</v>
      </c>
      <c r="F1222">
        <v>375000</v>
      </c>
      <c r="G1222">
        <v>3000</v>
      </c>
      <c r="H1222">
        <v>4783</v>
      </c>
      <c r="I1222">
        <v>4</v>
      </c>
      <c r="J1222">
        <v>368295</v>
      </c>
      <c r="K1222">
        <v>355315</v>
      </c>
      <c r="L1222">
        <v>6570</v>
      </c>
      <c r="M1222">
        <v>52967</v>
      </c>
      <c r="N1222">
        <v>7677</v>
      </c>
    </row>
    <row r="1223" spans="1:14" x14ac:dyDescent="0.2">
      <c r="A1223" t="s">
        <v>139</v>
      </c>
      <c r="B1223">
        <v>20</v>
      </c>
      <c r="C1223">
        <v>4</v>
      </c>
      <c r="D1223" s="55">
        <v>751667</v>
      </c>
      <c r="E1223">
        <v>10</v>
      </c>
      <c r="F1223">
        <v>375000</v>
      </c>
      <c r="G1223">
        <v>3000</v>
      </c>
      <c r="H1223">
        <v>6269</v>
      </c>
      <c r="I1223">
        <v>4</v>
      </c>
      <c r="J1223">
        <v>361150</v>
      </c>
      <c r="K1223">
        <v>335310</v>
      </c>
      <c r="L1223">
        <v>5957</v>
      </c>
      <c r="M1223">
        <v>106305</v>
      </c>
      <c r="N1223">
        <v>7677</v>
      </c>
    </row>
    <row r="1224" spans="1:14" x14ac:dyDescent="0.2">
      <c r="A1224" t="s">
        <v>139</v>
      </c>
      <c r="B1224">
        <v>20</v>
      </c>
      <c r="C1224">
        <v>8</v>
      </c>
      <c r="D1224" s="55">
        <v>1473307</v>
      </c>
      <c r="E1224">
        <v>10</v>
      </c>
      <c r="F1224">
        <v>375000</v>
      </c>
      <c r="G1224">
        <v>3000</v>
      </c>
      <c r="H1224">
        <v>7173</v>
      </c>
      <c r="I1224">
        <v>4</v>
      </c>
      <c r="J1224">
        <v>347670</v>
      </c>
      <c r="K1224">
        <v>297925</v>
      </c>
      <c r="L1224">
        <v>5762</v>
      </c>
      <c r="M1224">
        <v>207384</v>
      </c>
      <c r="N1224">
        <v>7677</v>
      </c>
    </row>
    <row r="1225" spans="1:14" x14ac:dyDescent="0.2">
      <c r="A1225" t="s">
        <v>139</v>
      </c>
      <c r="B1225">
        <v>20</v>
      </c>
      <c r="C1225">
        <v>16</v>
      </c>
      <c r="D1225" s="55">
        <v>2910360</v>
      </c>
      <c r="E1225">
        <v>10</v>
      </c>
      <c r="F1225">
        <v>375000</v>
      </c>
      <c r="G1225">
        <v>3000</v>
      </c>
      <c r="H1225">
        <v>10698</v>
      </c>
      <c r="I1225">
        <v>4</v>
      </c>
      <c r="J1225">
        <v>321010</v>
      </c>
      <c r="K1225">
        <v>217850</v>
      </c>
      <c r="L1225">
        <v>5305</v>
      </c>
      <c r="M1225">
        <v>413540</v>
      </c>
      <c r="N1225">
        <v>7677</v>
      </c>
    </row>
    <row r="1226" spans="1:14" x14ac:dyDescent="0.2">
      <c r="A1226" t="s">
        <v>139</v>
      </c>
      <c r="B1226">
        <v>20</v>
      </c>
      <c r="C1226">
        <v>2</v>
      </c>
      <c r="D1226" s="55">
        <v>338147</v>
      </c>
      <c r="E1226">
        <v>10</v>
      </c>
      <c r="F1226">
        <v>375000</v>
      </c>
      <c r="G1226">
        <v>3000</v>
      </c>
      <c r="H1226">
        <v>5158</v>
      </c>
      <c r="I1226">
        <v>4</v>
      </c>
      <c r="J1226">
        <v>368560</v>
      </c>
      <c r="K1226">
        <v>359950</v>
      </c>
      <c r="L1226">
        <v>6347</v>
      </c>
      <c r="M1226">
        <v>47921</v>
      </c>
      <c r="N1226">
        <v>8436</v>
      </c>
    </row>
    <row r="1227" spans="1:14" x14ac:dyDescent="0.2">
      <c r="A1227" t="s">
        <v>139</v>
      </c>
      <c r="B1227">
        <v>20</v>
      </c>
      <c r="C1227">
        <v>4</v>
      </c>
      <c r="D1227" s="55">
        <v>670167</v>
      </c>
      <c r="E1227">
        <v>10</v>
      </c>
      <c r="F1227">
        <v>375000</v>
      </c>
      <c r="G1227">
        <v>3000</v>
      </c>
      <c r="H1227">
        <v>5722</v>
      </c>
      <c r="I1227">
        <v>4</v>
      </c>
      <c r="J1227">
        <v>362310</v>
      </c>
      <c r="K1227">
        <v>344405</v>
      </c>
      <c r="L1227">
        <v>5314</v>
      </c>
      <c r="M1227">
        <v>94658</v>
      </c>
      <c r="N1227">
        <v>8436</v>
      </c>
    </row>
    <row r="1228" spans="1:14" x14ac:dyDescent="0.2">
      <c r="A1228" t="s">
        <v>139</v>
      </c>
      <c r="B1228">
        <v>20</v>
      </c>
      <c r="C1228">
        <v>8</v>
      </c>
      <c r="D1228" s="55">
        <v>1319427</v>
      </c>
      <c r="E1228">
        <v>10</v>
      </c>
      <c r="F1228">
        <v>375000</v>
      </c>
      <c r="G1228">
        <v>3000</v>
      </c>
      <c r="H1228">
        <v>6966</v>
      </c>
      <c r="I1228">
        <v>4</v>
      </c>
      <c r="J1228">
        <v>349375</v>
      </c>
      <c r="K1228">
        <v>318785</v>
      </c>
      <c r="L1228">
        <v>5046</v>
      </c>
      <c r="M1228">
        <v>184065</v>
      </c>
      <c r="N1228">
        <v>8436</v>
      </c>
    </row>
    <row r="1229" spans="1:14" x14ac:dyDescent="0.2">
      <c r="A1229" t="s">
        <v>139</v>
      </c>
      <c r="B1229">
        <v>20</v>
      </c>
      <c r="C1229">
        <v>16</v>
      </c>
      <c r="D1229" s="55">
        <v>2608680</v>
      </c>
      <c r="E1229">
        <v>10</v>
      </c>
      <c r="F1229">
        <v>375000</v>
      </c>
      <c r="G1229">
        <v>3000</v>
      </c>
      <c r="H1229">
        <v>10095</v>
      </c>
      <c r="I1229">
        <v>4</v>
      </c>
      <c r="J1229">
        <v>324130</v>
      </c>
      <c r="K1229">
        <v>268245</v>
      </c>
      <c r="L1229">
        <v>4817</v>
      </c>
      <c r="M1229">
        <v>367360</v>
      </c>
      <c r="N1229">
        <v>8436</v>
      </c>
    </row>
    <row r="1230" spans="1:14" x14ac:dyDescent="0.2">
      <c r="A1230" t="s">
        <v>139</v>
      </c>
      <c r="B1230">
        <v>20</v>
      </c>
      <c r="C1230">
        <v>2</v>
      </c>
      <c r="D1230" s="55">
        <v>417193</v>
      </c>
      <c r="E1230">
        <v>10</v>
      </c>
      <c r="F1230">
        <v>375000</v>
      </c>
      <c r="G1230">
        <v>3000</v>
      </c>
      <c r="H1230">
        <v>5020</v>
      </c>
      <c r="I1230">
        <v>4</v>
      </c>
      <c r="J1230">
        <v>367770</v>
      </c>
      <c r="K1230">
        <v>351750</v>
      </c>
      <c r="L1230">
        <v>5783</v>
      </c>
      <c r="M1230">
        <v>59550</v>
      </c>
      <c r="N1230">
        <v>7123</v>
      </c>
    </row>
    <row r="1231" spans="1:14" x14ac:dyDescent="0.2">
      <c r="A1231" t="s">
        <v>139</v>
      </c>
      <c r="B1231">
        <v>20</v>
      </c>
      <c r="C1231">
        <v>4</v>
      </c>
      <c r="D1231" s="55">
        <v>828647</v>
      </c>
      <c r="E1231">
        <v>10</v>
      </c>
      <c r="F1231">
        <v>375000</v>
      </c>
      <c r="G1231">
        <v>3000</v>
      </c>
      <c r="H1231">
        <v>5893</v>
      </c>
      <c r="I1231">
        <v>4</v>
      </c>
      <c r="J1231">
        <v>360645</v>
      </c>
      <c r="K1231">
        <v>327930</v>
      </c>
      <c r="L1231">
        <v>5177</v>
      </c>
      <c r="M1231">
        <v>118518</v>
      </c>
      <c r="N1231">
        <v>7123</v>
      </c>
    </row>
    <row r="1232" spans="1:14" x14ac:dyDescent="0.2">
      <c r="A1232" t="s">
        <v>139</v>
      </c>
      <c r="B1232">
        <v>20</v>
      </c>
      <c r="C1232">
        <v>8</v>
      </c>
      <c r="D1232" s="55">
        <v>1637653</v>
      </c>
      <c r="E1232">
        <v>10</v>
      </c>
      <c r="F1232">
        <v>375000</v>
      </c>
      <c r="G1232">
        <v>3000</v>
      </c>
      <c r="H1232">
        <v>7530</v>
      </c>
      <c r="I1232">
        <v>4</v>
      </c>
      <c r="J1232">
        <v>345595</v>
      </c>
      <c r="K1232">
        <v>281620</v>
      </c>
      <c r="L1232">
        <v>4871</v>
      </c>
      <c r="M1232">
        <v>232717</v>
      </c>
      <c r="N1232">
        <v>7123</v>
      </c>
    </row>
    <row r="1233" spans="1:14" x14ac:dyDescent="0.2">
      <c r="A1233" t="s">
        <v>139</v>
      </c>
      <c r="B1233">
        <v>20</v>
      </c>
      <c r="C1233">
        <v>16</v>
      </c>
      <c r="D1233" s="55">
        <v>3216600</v>
      </c>
      <c r="E1233">
        <v>10</v>
      </c>
      <c r="F1233">
        <v>375000</v>
      </c>
      <c r="G1233">
        <v>3000</v>
      </c>
      <c r="H1233">
        <v>10682</v>
      </c>
      <c r="I1233">
        <v>4</v>
      </c>
      <c r="J1233">
        <v>317425</v>
      </c>
      <c r="K1233">
        <v>190710</v>
      </c>
      <c r="L1233">
        <v>4516</v>
      </c>
      <c r="M1233">
        <v>450621</v>
      </c>
      <c r="N1233">
        <v>7123</v>
      </c>
    </row>
    <row r="1234" spans="1:14" x14ac:dyDescent="0.2">
      <c r="A1234" t="s">
        <v>139</v>
      </c>
      <c r="B1234">
        <v>20</v>
      </c>
      <c r="C1234">
        <v>2</v>
      </c>
      <c r="D1234" s="55">
        <v>349107</v>
      </c>
      <c r="E1234">
        <v>10</v>
      </c>
      <c r="F1234">
        <v>375000</v>
      </c>
      <c r="G1234">
        <v>3000</v>
      </c>
      <c r="H1234">
        <v>4814</v>
      </c>
      <c r="I1234">
        <v>4</v>
      </c>
      <c r="J1234">
        <v>368745</v>
      </c>
      <c r="K1234">
        <v>359005</v>
      </c>
      <c r="L1234">
        <v>6481</v>
      </c>
      <c r="M1234">
        <v>50126</v>
      </c>
      <c r="N1234">
        <v>8145</v>
      </c>
    </row>
    <row r="1235" spans="1:14" x14ac:dyDescent="0.2">
      <c r="A1235" t="s">
        <v>139</v>
      </c>
      <c r="B1235">
        <v>20</v>
      </c>
      <c r="C1235">
        <v>4</v>
      </c>
      <c r="D1235" s="55">
        <v>692160</v>
      </c>
      <c r="E1235">
        <v>10</v>
      </c>
      <c r="F1235">
        <v>375000</v>
      </c>
      <c r="G1235">
        <v>3000</v>
      </c>
      <c r="H1235">
        <v>5620</v>
      </c>
      <c r="I1235">
        <v>4</v>
      </c>
      <c r="J1235">
        <v>362255</v>
      </c>
      <c r="K1235">
        <v>343075</v>
      </c>
      <c r="L1235">
        <v>5463</v>
      </c>
      <c r="M1235">
        <v>99574</v>
      </c>
      <c r="N1235">
        <v>8145</v>
      </c>
    </row>
    <row r="1236" spans="1:14" x14ac:dyDescent="0.2">
      <c r="A1236" t="s">
        <v>139</v>
      </c>
      <c r="B1236">
        <v>20</v>
      </c>
      <c r="C1236">
        <v>8</v>
      </c>
      <c r="D1236" s="55">
        <v>1369267</v>
      </c>
      <c r="E1236">
        <v>10</v>
      </c>
      <c r="F1236">
        <v>375000</v>
      </c>
      <c r="G1236">
        <v>3000</v>
      </c>
      <c r="H1236">
        <v>6959</v>
      </c>
      <c r="I1236">
        <v>4</v>
      </c>
      <c r="J1236">
        <v>349500</v>
      </c>
      <c r="K1236">
        <v>314795</v>
      </c>
      <c r="L1236">
        <v>4859</v>
      </c>
      <c r="M1236">
        <v>196298</v>
      </c>
      <c r="N1236">
        <v>8145</v>
      </c>
    </row>
    <row r="1237" spans="1:14" x14ac:dyDescent="0.2">
      <c r="A1237" t="s">
        <v>139</v>
      </c>
      <c r="B1237">
        <v>20</v>
      </c>
      <c r="C1237">
        <v>16</v>
      </c>
      <c r="D1237" s="55">
        <v>2699880</v>
      </c>
      <c r="E1237">
        <v>10</v>
      </c>
      <c r="F1237">
        <v>375000</v>
      </c>
      <c r="G1237">
        <v>3000</v>
      </c>
      <c r="H1237">
        <v>10237</v>
      </c>
      <c r="I1237">
        <v>4</v>
      </c>
      <c r="J1237">
        <v>322725</v>
      </c>
      <c r="K1237">
        <v>263825</v>
      </c>
      <c r="L1237">
        <v>4480</v>
      </c>
      <c r="M1237">
        <v>377991</v>
      </c>
      <c r="N1237">
        <v>8145</v>
      </c>
    </row>
    <row r="1238" spans="1:14" x14ac:dyDescent="0.2">
      <c r="A1238" t="s">
        <v>139</v>
      </c>
      <c r="B1238">
        <v>20</v>
      </c>
      <c r="C1238">
        <v>2</v>
      </c>
      <c r="D1238" s="55">
        <v>372600</v>
      </c>
      <c r="E1238">
        <v>10</v>
      </c>
      <c r="F1238">
        <v>375000</v>
      </c>
      <c r="G1238">
        <v>3000</v>
      </c>
      <c r="H1238">
        <v>4872</v>
      </c>
      <c r="I1238">
        <v>4</v>
      </c>
      <c r="J1238">
        <v>368505</v>
      </c>
      <c r="K1238">
        <v>352705</v>
      </c>
      <c r="L1238">
        <v>5947</v>
      </c>
      <c r="M1238">
        <v>53682</v>
      </c>
      <c r="N1238">
        <v>7832</v>
      </c>
    </row>
    <row r="1239" spans="1:14" x14ac:dyDescent="0.2">
      <c r="A1239" t="s">
        <v>139</v>
      </c>
      <c r="B1239">
        <v>20</v>
      </c>
      <c r="C1239">
        <v>4</v>
      </c>
      <c r="D1239" s="55">
        <v>741067</v>
      </c>
      <c r="E1239">
        <v>10</v>
      </c>
      <c r="F1239">
        <v>375000</v>
      </c>
      <c r="G1239">
        <v>3000</v>
      </c>
      <c r="H1239">
        <v>5879</v>
      </c>
      <c r="I1239">
        <v>4</v>
      </c>
      <c r="J1239">
        <v>361945</v>
      </c>
      <c r="K1239">
        <v>332160</v>
      </c>
      <c r="L1239">
        <v>4990</v>
      </c>
      <c r="M1239">
        <v>106864</v>
      </c>
      <c r="N1239">
        <v>7832</v>
      </c>
    </row>
    <row r="1240" spans="1:14" x14ac:dyDescent="0.2">
      <c r="A1240" t="s">
        <v>139</v>
      </c>
      <c r="B1240">
        <v>20</v>
      </c>
      <c r="C1240">
        <v>8</v>
      </c>
      <c r="D1240" s="55">
        <v>1466040</v>
      </c>
      <c r="E1240">
        <v>10</v>
      </c>
      <c r="F1240">
        <v>375000</v>
      </c>
      <c r="G1240">
        <v>3000</v>
      </c>
      <c r="H1240">
        <v>7245</v>
      </c>
      <c r="I1240">
        <v>4</v>
      </c>
      <c r="J1240">
        <v>349085</v>
      </c>
      <c r="K1240">
        <v>286965</v>
      </c>
      <c r="L1240">
        <v>6408</v>
      </c>
      <c r="M1240">
        <v>207777</v>
      </c>
      <c r="N1240">
        <v>7832</v>
      </c>
    </row>
    <row r="1241" spans="1:14" x14ac:dyDescent="0.2">
      <c r="A1241" t="s">
        <v>139</v>
      </c>
      <c r="B1241">
        <v>20</v>
      </c>
      <c r="C1241">
        <v>16</v>
      </c>
      <c r="D1241" s="55">
        <v>2918513</v>
      </c>
      <c r="E1241">
        <v>10</v>
      </c>
      <c r="F1241">
        <v>375000</v>
      </c>
      <c r="G1241">
        <v>3000</v>
      </c>
      <c r="H1241">
        <v>9623</v>
      </c>
      <c r="I1241">
        <v>4</v>
      </c>
      <c r="J1241">
        <v>321340</v>
      </c>
      <c r="K1241">
        <v>201135</v>
      </c>
      <c r="L1241">
        <v>3898</v>
      </c>
      <c r="M1241">
        <v>406616</v>
      </c>
      <c r="N1241">
        <v>7832</v>
      </c>
    </row>
    <row r="1242" spans="1:14" x14ac:dyDescent="0.2">
      <c r="A1242" t="s">
        <v>139</v>
      </c>
      <c r="B1242">
        <v>20</v>
      </c>
      <c r="C1242">
        <v>2</v>
      </c>
      <c r="D1242" s="55">
        <v>391560</v>
      </c>
      <c r="E1242">
        <v>10</v>
      </c>
      <c r="F1242">
        <v>375000</v>
      </c>
      <c r="G1242">
        <v>3000</v>
      </c>
      <c r="H1242">
        <v>5329</v>
      </c>
      <c r="I1242">
        <v>4</v>
      </c>
      <c r="J1242">
        <v>367935</v>
      </c>
      <c r="K1242">
        <v>352080</v>
      </c>
      <c r="L1242">
        <v>5892</v>
      </c>
      <c r="M1242">
        <v>55608</v>
      </c>
      <c r="N1242">
        <v>7734</v>
      </c>
    </row>
    <row r="1243" spans="1:14" x14ac:dyDescent="0.2">
      <c r="A1243" t="s">
        <v>139</v>
      </c>
      <c r="B1243">
        <v>20</v>
      </c>
      <c r="C1243">
        <v>4</v>
      </c>
      <c r="D1243" s="55">
        <v>776967</v>
      </c>
      <c r="E1243">
        <v>10</v>
      </c>
      <c r="F1243">
        <v>375000</v>
      </c>
      <c r="G1243">
        <v>3000</v>
      </c>
      <c r="H1243">
        <v>5975</v>
      </c>
      <c r="I1243">
        <v>4</v>
      </c>
      <c r="J1243">
        <v>361225</v>
      </c>
      <c r="K1243">
        <v>329725</v>
      </c>
      <c r="L1243">
        <v>4905</v>
      </c>
      <c r="M1243">
        <v>110717</v>
      </c>
      <c r="N1243">
        <v>7734</v>
      </c>
    </row>
    <row r="1244" spans="1:14" x14ac:dyDescent="0.2">
      <c r="A1244" t="s">
        <v>139</v>
      </c>
      <c r="B1244">
        <v>20</v>
      </c>
      <c r="C1244">
        <v>8</v>
      </c>
      <c r="D1244" s="55">
        <v>1541780</v>
      </c>
      <c r="E1244">
        <v>10</v>
      </c>
      <c r="F1244">
        <v>375000</v>
      </c>
      <c r="G1244">
        <v>3000</v>
      </c>
      <c r="H1244">
        <v>7277</v>
      </c>
      <c r="I1244">
        <v>4</v>
      </c>
      <c r="J1244">
        <v>346905</v>
      </c>
      <c r="K1244">
        <v>283130</v>
      </c>
      <c r="L1244">
        <v>4589</v>
      </c>
      <c r="M1244">
        <v>218733</v>
      </c>
      <c r="N1244">
        <v>7734</v>
      </c>
    </row>
    <row r="1245" spans="1:14" x14ac:dyDescent="0.2">
      <c r="A1245" t="s">
        <v>139</v>
      </c>
      <c r="B1245">
        <v>20</v>
      </c>
      <c r="C1245">
        <v>16</v>
      </c>
      <c r="D1245" s="55">
        <v>3061327</v>
      </c>
      <c r="E1245">
        <v>10</v>
      </c>
      <c r="F1245">
        <v>375000</v>
      </c>
      <c r="G1245">
        <v>3000</v>
      </c>
      <c r="H1245">
        <v>10298</v>
      </c>
      <c r="I1245">
        <v>4</v>
      </c>
      <c r="J1245">
        <v>320105</v>
      </c>
      <c r="K1245">
        <v>194175</v>
      </c>
      <c r="L1245">
        <v>4736</v>
      </c>
      <c r="M1245">
        <v>428773</v>
      </c>
      <c r="N1245">
        <v>7734</v>
      </c>
    </row>
    <row r="1246" spans="1:14" x14ac:dyDescent="0.2">
      <c r="A1246" t="s">
        <v>139</v>
      </c>
      <c r="B1246">
        <v>20</v>
      </c>
      <c r="C1246">
        <v>2</v>
      </c>
      <c r="D1246" s="55">
        <v>400800</v>
      </c>
      <c r="E1246">
        <v>10</v>
      </c>
      <c r="F1246">
        <v>375000</v>
      </c>
      <c r="G1246">
        <v>3000</v>
      </c>
      <c r="H1246">
        <v>5053</v>
      </c>
      <c r="I1246">
        <v>4</v>
      </c>
      <c r="J1246">
        <v>368050</v>
      </c>
      <c r="K1246">
        <v>354480</v>
      </c>
      <c r="L1246">
        <v>5771</v>
      </c>
      <c r="M1246">
        <v>57584</v>
      </c>
      <c r="N1246">
        <v>7163</v>
      </c>
    </row>
    <row r="1247" spans="1:14" x14ac:dyDescent="0.2">
      <c r="A1247" t="s">
        <v>139</v>
      </c>
      <c r="B1247">
        <v>20</v>
      </c>
      <c r="C1247">
        <v>4</v>
      </c>
      <c r="D1247" s="55">
        <v>802973</v>
      </c>
      <c r="E1247">
        <v>10</v>
      </c>
      <c r="F1247">
        <v>375000</v>
      </c>
      <c r="G1247">
        <v>3000</v>
      </c>
      <c r="H1247">
        <v>5564</v>
      </c>
      <c r="I1247">
        <v>4</v>
      </c>
      <c r="J1247">
        <v>360735</v>
      </c>
      <c r="K1247">
        <v>334350</v>
      </c>
      <c r="L1247">
        <v>4983</v>
      </c>
      <c r="M1247">
        <v>115612</v>
      </c>
      <c r="N1247">
        <v>7163</v>
      </c>
    </row>
    <row r="1248" spans="1:14" x14ac:dyDescent="0.2">
      <c r="A1248" t="s">
        <v>139</v>
      </c>
      <c r="B1248">
        <v>20</v>
      </c>
      <c r="C1248">
        <v>8</v>
      </c>
      <c r="D1248" s="55">
        <v>1594720</v>
      </c>
      <c r="E1248">
        <v>10</v>
      </c>
      <c r="F1248">
        <v>375000</v>
      </c>
      <c r="G1248">
        <v>3000</v>
      </c>
      <c r="H1248">
        <v>7114</v>
      </c>
      <c r="I1248">
        <v>4</v>
      </c>
      <c r="J1248">
        <v>346255</v>
      </c>
      <c r="K1248">
        <v>295040</v>
      </c>
      <c r="L1248">
        <v>4615</v>
      </c>
      <c r="M1248">
        <v>225876</v>
      </c>
      <c r="N1248">
        <v>7163</v>
      </c>
    </row>
    <row r="1249" spans="1:14" x14ac:dyDescent="0.2">
      <c r="A1249" t="s">
        <v>139</v>
      </c>
      <c r="B1249">
        <v>20</v>
      </c>
      <c r="C1249">
        <v>16</v>
      </c>
      <c r="D1249" s="55">
        <v>3130460</v>
      </c>
      <c r="E1249">
        <v>10</v>
      </c>
      <c r="F1249">
        <v>375000</v>
      </c>
      <c r="G1249">
        <v>3000</v>
      </c>
      <c r="H1249">
        <v>10294</v>
      </c>
      <c r="I1249">
        <v>4</v>
      </c>
      <c r="J1249">
        <v>316600</v>
      </c>
      <c r="K1249">
        <v>213220</v>
      </c>
      <c r="L1249">
        <v>4122</v>
      </c>
      <c r="M1249">
        <v>434840</v>
      </c>
      <c r="N1249">
        <v>7163</v>
      </c>
    </row>
    <row r="1250" spans="1:14" x14ac:dyDescent="0.2">
      <c r="A1250" t="s">
        <v>139</v>
      </c>
      <c r="B1250">
        <v>20</v>
      </c>
      <c r="C1250">
        <v>2</v>
      </c>
      <c r="D1250" s="55">
        <v>387687</v>
      </c>
      <c r="E1250">
        <v>10</v>
      </c>
      <c r="F1250">
        <v>375000</v>
      </c>
      <c r="G1250">
        <v>3000</v>
      </c>
      <c r="H1250">
        <v>5558</v>
      </c>
      <c r="I1250">
        <v>4</v>
      </c>
      <c r="J1250">
        <v>367955</v>
      </c>
      <c r="K1250">
        <v>357760</v>
      </c>
      <c r="L1250">
        <v>5997</v>
      </c>
      <c r="M1250">
        <v>55852</v>
      </c>
      <c r="N1250">
        <v>7181</v>
      </c>
    </row>
    <row r="1251" spans="1:14" x14ac:dyDescent="0.2">
      <c r="A1251" t="s">
        <v>139</v>
      </c>
      <c r="B1251">
        <v>20</v>
      </c>
      <c r="C1251">
        <v>4</v>
      </c>
      <c r="D1251" s="55">
        <v>773180</v>
      </c>
      <c r="E1251">
        <v>10</v>
      </c>
      <c r="F1251">
        <v>375000</v>
      </c>
      <c r="G1251">
        <v>3000</v>
      </c>
      <c r="H1251">
        <v>5851</v>
      </c>
      <c r="I1251">
        <v>4</v>
      </c>
      <c r="J1251">
        <v>360450</v>
      </c>
      <c r="K1251">
        <v>340445</v>
      </c>
      <c r="L1251">
        <v>5369</v>
      </c>
      <c r="M1251">
        <v>111471</v>
      </c>
      <c r="N1251">
        <v>7181</v>
      </c>
    </row>
    <row r="1252" spans="1:14" x14ac:dyDescent="0.2">
      <c r="A1252" t="s">
        <v>139</v>
      </c>
      <c r="B1252">
        <v>20</v>
      </c>
      <c r="C1252">
        <v>8</v>
      </c>
      <c r="D1252" s="55">
        <v>1529807</v>
      </c>
      <c r="E1252">
        <v>10</v>
      </c>
      <c r="F1252">
        <v>375000</v>
      </c>
      <c r="G1252">
        <v>3000</v>
      </c>
      <c r="H1252">
        <v>7445</v>
      </c>
      <c r="I1252">
        <v>4</v>
      </c>
      <c r="J1252">
        <v>346695</v>
      </c>
      <c r="K1252">
        <v>306720</v>
      </c>
      <c r="L1252">
        <v>5112</v>
      </c>
      <c r="M1252">
        <v>218251</v>
      </c>
      <c r="N1252">
        <v>7181</v>
      </c>
    </row>
    <row r="1253" spans="1:14" x14ac:dyDescent="0.2">
      <c r="A1253" t="s">
        <v>139</v>
      </c>
      <c r="B1253">
        <v>20</v>
      </c>
      <c r="C1253">
        <v>16</v>
      </c>
      <c r="D1253" s="55">
        <v>3034827</v>
      </c>
      <c r="E1253">
        <v>10</v>
      </c>
      <c r="F1253">
        <v>375000</v>
      </c>
      <c r="G1253">
        <v>3000</v>
      </c>
      <c r="H1253">
        <v>10277</v>
      </c>
      <c r="I1253">
        <v>4</v>
      </c>
      <c r="J1253">
        <v>316970</v>
      </c>
      <c r="K1253">
        <v>254465</v>
      </c>
      <c r="L1253">
        <v>4572</v>
      </c>
      <c r="M1253">
        <v>430566</v>
      </c>
      <c r="N1253">
        <v>7181</v>
      </c>
    </row>
    <row r="1254" spans="1:14" x14ac:dyDescent="0.2">
      <c r="A1254" t="s">
        <v>139</v>
      </c>
      <c r="B1254">
        <v>20</v>
      </c>
      <c r="C1254">
        <v>2</v>
      </c>
      <c r="D1254" s="55">
        <v>426567</v>
      </c>
      <c r="E1254">
        <v>10</v>
      </c>
      <c r="F1254">
        <v>375000</v>
      </c>
      <c r="G1254">
        <v>3000</v>
      </c>
      <c r="H1254">
        <v>5404</v>
      </c>
      <c r="I1254">
        <v>4</v>
      </c>
      <c r="J1254">
        <v>367025</v>
      </c>
      <c r="K1254">
        <v>352300</v>
      </c>
      <c r="L1254">
        <v>5231</v>
      </c>
      <c r="M1254">
        <v>61459</v>
      </c>
      <c r="N1254">
        <v>6748</v>
      </c>
    </row>
    <row r="1255" spans="1:14" x14ac:dyDescent="0.2">
      <c r="A1255" t="s">
        <v>139</v>
      </c>
      <c r="B1255">
        <v>20</v>
      </c>
      <c r="C1255">
        <v>4</v>
      </c>
      <c r="D1255" s="55">
        <v>846407</v>
      </c>
      <c r="E1255">
        <v>10</v>
      </c>
      <c r="F1255">
        <v>375000</v>
      </c>
      <c r="G1255">
        <v>3000</v>
      </c>
      <c r="H1255">
        <v>5790</v>
      </c>
      <c r="I1255">
        <v>4</v>
      </c>
      <c r="J1255">
        <v>358990</v>
      </c>
      <c r="K1255">
        <v>329630</v>
      </c>
      <c r="L1255">
        <v>4693</v>
      </c>
      <c r="M1255">
        <v>121244</v>
      </c>
      <c r="N1255">
        <v>6748</v>
      </c>
    </row>
    <row r="1256" spans="1:14" x14ac:dyDescent="0.2">
      <c r="A1256" t="s">
        <v>139</v>
      </c>
      <c r="B1256">
        <v>20</v>
      </c>
      <c r="C1256">
        <v>8</v>
      </c>
      <c r="D1256" s="55">
        <v>1682607</v>
      </c>
      <c r="E1256">
        <v>10</v>
      </c>
      <c r="F1256">
        <v>375000</v>
      </c>
      <c r="G1256">
        <v>3000</v>
      </c>
      <c r="H1256">
        <v>7274</v>
      </c>
      <c r="I1256">
        <v>4</v>
      </c>
      <c r="J1256">
        <v>343305</v>
      </c>
      <c r="K1256">
        <v>285400</v>
      </c>
      <c r="L1256">
        <v>4424</v>
      </c>
      <c r="M1256">
        <v>241141</v>
      </c>
      <c r="N1256">
        <v>6748</v>
      </c>
    </row>
    <row r="1257" spans="1:14" x14ac:dyDescent="0.2">
      <c r="A1257" t="s">
        <v>139</v>
      </c>
      <c r="B1257">
        <v>20</v>
      </c>
      <c r="C1257">
        <v>16</v>
      </c>
      <c r="D1257" s="55">
        <v>3321360</v>
      </c>
      <c r="E1257">
        <v>10</v>
      </c>
      <c r="F1257">
        <v>375000</v>
      </c>
      <c r="G1257">
        <v>3000</v>
      </c>
      <c r="H1257">
        <v>10595</v>
      </c>
      <c r="I1257">
        <v>4</v>
      </c>
      <c r="J1257">
        <v>312485</v>
      </c>
      <c r="K1257">
        <v>194000</v>
      </c>
      <c r="L1257">
        <v>4192</v>
      </c>
      <c r="M1257">
        <v>471624</v>
      </c>
      <c r="N1257">
        <v>6748</v>
      </c>
    </row>
    <row r="1258" spans="1:14" x14ac:dyDescent="0.2">
      <c r="A1258" t="s">
        <v>139</v>
      </c>
      <c r="B1258">
        <v>20</v>
      </c>
      <c r="C1258">
        <v>2</v>
      </c>
      <c r="D1258" s="55">
        <v>346020</v>
      </c>
      <c r="E1258">
        <v>10</v>
      </c>
      <c r="F1258">
        <v>375000</v>
      </c>
      <c r="G1258">
        <v>3000</v>
      </c>
      <c r="H1258">
        <v>5145</v>
      </c>
      <c r="I1258">
        <v>4</v>
      </c>
      <c r="J1258">
        <v>368700</v>
      </c>
      <c r="K1258">
        <v>359120</v>
      </c>
      <c r="L1258">
        <v>6239</v>
      </c>
      <c r="M1258">
        <v>49802</v>
      </c>
      <c r="N1258">
        <v>8190</v>
      </c>
    </row>
    <row r="1259" spans="1:14" x14ac:dyDescent="0.2">
      <c r="A1259" t="s">
        <v>139</v>
      </c>
      <c r="B1259">
        <v>20</v>
      </c>
      <c r="C1259">
        <v>4</v>
      </c>
      <c r="D1259" s="55">
        <v>682940</v>
      </c>
      <c r="E1259">
        <v>10</v>
      </c>
      <c r="F1259">
        <v>375000</v>
      </c>
      <c r="G1259">
        <v>3000</v>
      </c>
      <c r="H1259">
        <v>5643</v>
      </c>
      <c r="I1259">
        <v>4</v>
      </c>
      <c r="J1259">
        <v>362260</v>
      </c>
      <c r="K1259">
        <v>344180</v>
      </c>
      <c r="L1259">
        <v>5091</v>
      </c>
      <c r="M1259">
        <v>97763</v>
      </c>
      <c r="N1259">
        <v>8190</v>
      </c>
    </row>
    <row r="1260" spans="1:14" x14ac:dyDescent="0.2">
      <c r="A1260" t="s">
        <v>139</v>
      </c>
      <c r="B1260">
        <v>20</v>
      </c>
      <c r="C1260">
        <v>8</v>
      </c>
      <c r="D1260" s="55">
        <v>1354727</v>
      </c>
      <c r="E1260">
        <v>10</v>
      </c>
      <c r="F1260">
        <v>375000</v>
      </c>
      <c r="G1260">
        <v>3000</v>
      </c>
      <c r="H1260">
        <v>6938</v>
      </c>
      <c r="I1260">
        <v>4</v>
      </c>
      <c r="J1260">
        <v>350280</v>
      </c>
      <c r="K1260">
        <v>317930</v>
      </c>
      <c r="L1260">
        <v>4466</v>
      </c>
      <c r="M1260">
        <v>192925</v>
      </c>
      <c r="N1260">
        <v>8190</v>
      </c>
    </row>
    <row r="1261" spans="1:14" x14ac:dyDescent="0.2">
      <c r="A1261" t="s">
        <v>139</v>
      </c>
      <c r="B1261">
        <v>20</v>
      </c>
      <c r="C1261">
        <v>16</v>
      </c>
      <c r="D1261" s="55">
        <v>2691593</v>
      </c>
      <c r="E1261">
        <v>10</v>
      </c>
      <c r="F1261">
        <v>375000</v>
      </c>
      <c r="G1261">
        <v>3000</v>
      </c>
      <c r="H1261">
        <v>10605</v>
      </c>
      <c r="I1261">
        <v>4</v>
      </c>
      <c r="J1261">
        <v>324465</v>
      </c>
      <c r="K1261">
        <v>264640</v>
      </c>
      <c r="L1261">
        <v>4265</v>
      </c>
      <c r="M1261">
        <v>380267</v>
      </c>
      <c r="N1261">
        <v>8190</v>
      </c>
    </row>
    <row r="1262" spans="1:14" x14ac:dyDescent="0.2">
      <c r="A1262" t="s">
        <v>139</v>
      </c>
      <c r="B1262">
        <v>20</v>
      </c>
      <c r="C1262">
        <v>2</v>
      </c>
      <c r="D1262" s="55">
        <v>315227</v>
      </c>
      <c r="E1262">
        <v>10</v>
      </c>
      <c r="F1262">
        <v>375000</v>
      </c>
      <c r="G1262">
        <v>3000</v>
      </c>
      <c r="H1262">
        <v>4828</v>
      </c>
      <c r="I1262">
        <v>4</v>
      </c>
      <c r="J1262">
        <v>369130</v>
      </c>
      <c r="K1262">
        <v>360620</v>
      </c>
      <c r="L1262">
        <v>7332</v>
      </c>
      <c r="M1262">
        <v>45540</v>
      </c>
      <c r="N1262">
        <v>9026</v>
      </c>
    </row>
    <row r="1263" spans="1:14" x14ac:dyDescent="0.2">
      <c r="A1263" t="s">
        <v>139</v>
      </c>
      <c r="B1263">
        <v>20</v>
      </c>
      <c r="C1263">
        <v>4</v>
      </c>
      <c r="D1263" s="55">
        <v>624360</v>
      </c>
      <c r="E1263">
        <v>10</v>
      </c>
      <c r="F1263">
        <v>375000</v>
      </c>
      <c r="G1263">
        <v>3000</v>
      </c>
      <c r="H1263">
        <v>5359</v>
      </c>
      <c r="I1263">
        <v>4</v>
      </c>
      <c r="J1263">
        <v>362965</v>
      </c>
      <c r="K1263">
        <v>346510</v>
      </c>
      <c r="L1263">
        <v>6479</v>
      </c>
      <c r="M1263">
        <v>89555</v>
      </c>
      <c r="N1263">
        <v>9026</v>
      </c>
    </row>
    <row r="1264" spans="1:14" x14ac:dyDescent="0.2">
      <c r="A1264" t="s">
        <v>139</v>
      </c>
      <c r="B1264">
        <v>20</v>
      </c>
      <c r="C1264">
        <v>8</v>
      </c>
      <c r="D1264" s="55">
        <v>1250247</v>
      </c>
      <c r="E1264">
        <v>10</v>
      </c>
      <c r="F1264">
        <v>375000</v>
      </c>
      <c r="G1264">
        <v>3000</v>
      </c>
      <c r="H1264">
        <v>6905</v>
      </c>
      <c r="I1264">
        <v>4</v>
      </c>
      <c r="J1264">
        <v>351410</v>
      </c>
      <c r="K1264">
        <v>317555</v>
      </c>
      <c r="L1264">
        <v>6029</v>
      </c>
      <c r="M1264">
        <v>178709</v>
      </c>
      <c r="N1264">
        <v>9026</v>
      </c>
    </row>
    <row r="1265" spans="1:14" x14ac:dyDescent="0.2">
      <c r="A1265" t="s">
        <v>139</v>
      </c>
      <c r="B1265">
        <v>20</v>
      </c>
      <c r="C1265">
        <v>16</v>
      </c>
      <c r="D1265" s="55">
        <v>2414707</v>
      </c>
      <c r="E1265">
        <v>10</v>
      </c>
      <c r="F1265">
        <v>375000</v>
      </c>
      <c r="G1265">
        <v>3000</v>
      </c>
      <c r="H1265">
        <v>10392</v>
      </c>
      <c r="I1265">
        <v>4</v>
      </c>
      <c r="J1265">
        <v>327885</v>
      </c>
      <c r="K1265">
        <v>277820</v>
      </c>
      <c r="L1265">
        <v>7056</v>
      </c>
      <c r="M1265">
        <v>342644</v>
      </c>
      <c r="N1265">
        <v>9026</v>
      </c>
    </row>
    <row r="1266" spans="1:14" x14ac:dyDescent="0.2">
      <c r="A1266" t="s">
        <v>139</v>
      </c>
      <c r="B1266">
        <v>20</v>
      </c>
      <c r="C1266">
        <v>2</v>
      </c>
      <c r="D1266" s="55">
        <v>323467</v>
      </c>
      <c r="E1266">
        <v>10</v>
      </c>
      <c r="F1266">
        <v>375000</v>
      </c>
      <c r="G1266">
        <v>3000</v>
      </c>
      <c r="H1266">
        <v>4774</v>
      </c>
      <c r="I1266">
        <v>4</v>
      </c>
      <c r="J1266">
        <v>368645</v>
      </c>
      <c r="K1266">
        <v>360145</v>
      </c>
      <c r="L1266">
        <v>5951</v>
      </c>
      <c r="M1266">
        <v>46415</v>
      </c>
      <c r="N1266">
        <v>8717</v>
      </c>
    </row>
    <row r="1267" spans="1:14" x14ac:dyDescent="0.2">
      <c r="A1267" t="s">
        <v>139</v>
      </c>
      <c r="B1267">
        <v>20</v>
      </c>
      <c r="C1267">
        <v>4</v>
      </c>
      <c r="D1267" s="55">
        <v>637307</v>
      </c>
      <c r="E1267">
        <v>10</v>
      </c>
      <c r="F1267">
        <v>375000</v>
      </c>
      <c r="G1267">
        <v>3000</v>
      </c>
      <c r="H1267">
        <v>5792</v>
      </c>
      <c r="I1267">
        <v>4</v>
      </c>
      <c r="J1267">
        <v>362945</v>
      </c>
      <c r="K1267">
        <v>346465</v>
      </c>
      <c r="L1267">
        <v>5089</v>
      </c>
      <c r="M1267">
        <v>91325</v>
      </c>
      <c r="N1267">
        <v>8717</v>
      </c>
    </row>
    <row r="1268" spans="1:14" x14ac:dyDescent="0.2">
      <c r="A1268" t="s">
        <v>139</v>
      </c>
      <c r="B1268">
        <v>20</v>
      </c>
      <c r="C1268">
        <v>8</v>
      </c>
      <c r="D1268" s="55">
        <v>1288147</v>
      </c>
      <c r="E1268">
        <v>10</v>
      </c>
      <c r="F1268">
        <v>375000</v>
      </c>
      <c r="G1268">
        <v>3000</v>
      </c>
      <c r="H1268">
        <v>6923</v>
      </c>
      <c r="I1268">
        <v>4</v>
      </c>
      <c r="J1268">
        <v>350955</v>
      </c>
      <c r="K1268">
        <v>320465</v>
      </c>
      <c r="L1268">
        <v>4900</v>
      </c>
      <c r="M1268">
        <v>185135</v>
      </c>
      <c r="N1268">
        <v>8717</v>
      </c>
    </row>
    <row r="1269" spans="1:14" x14ac:dyDescent="0.2">
      <c r="A1269" t="s">
        <v>139</v>
      </c>
      <c r="B1269">
        <v>20</v>
      </c>
      <c r="C1269">
        <v>16</v>
      </c>
      <c r="D1269" s="55">
        <v>2547947</v>
      </c>
      <c r="E1269">
        <v>10</v>
      </c>
      <c r="F1269">
        <v>375000</v>
      </c>
      <c r="G1269">
        <v>3000</v>
      </c>
      <c r="H1269">
        <v>9690</v>
      </c>
      <c r="I1269">
        <v>4</v>
      </c>
      <c r="J1269">
        <v>326375</v>
      </c>
      <c r="K1269">
        <v>272040</v>
      </c>
      <c r="L1269">
        <v>4515</v>
      </c>
      <c r="M1269">
        <v>361804</v>
      </c>
      <c r="N1269">
        <v>8717</v>
      </c>
    </row>
    <row r="1270" spans="1:14" x14ac:dyDescent="0.2">
      <c r="A1270" t="s">
        <v>139</v>
      </c>
      <c r="B1270">
        <v>20</v>
      </c>
      <c r="C1270">
        <v>2</v>
      </c>
      <c r="D1270" s="55">
        <v>323587</v>
      </c>
      <c r="E1270">
        <v>10</v>
      </c>
      <c r="F1270">
        <v>375000</v>
      </c>
      <c r="G1270">
        <v>3000</v>
      </c>
      <c r="H1270">
        <v>4983</v>
      </c>
      <c r="I1270">
        <v>4</v>
      </c>
      <c r="J1270">
        <v>368950</v>
      </c>
      <c r="K1270">
        <v>360600</v>
      </c>
      <c r="L1270">
        <v>6233</v>
      </c>
      <c r="M1270">
        <v>45473</v>
      </c>
      <c r="N1270">
        <v>8780</v>
      </c>
    </row>
    <row r="1271" spans="1:14" x14ac:dyDescent="0.2">
      <c r="A1271" t="s">
        <v>139</v>
      </c>
      <c r="B1271">
        <v>20</v>
      </c>
      <c r="C1271">
        <v>4</v>
      </c>
      <c r="D1271" s="55">
        <v>640587</v>
      </c>
      <c r="E1271">
        <v>10</v>
      </c>
      <c r="F1271">
        <v>375000</v>
      </c>
      <c r="G1271">
        <v>3000</v>
      </c>
      <c r="H1271">
        <v>5680</v>
      </c>
      <c r="I1271">
        <v>4</v>
      </c>
      <c r="J1271">
        <v>362860</v>
      </c>
      <c r="K1271">
        <v>345760</v>
      </c>
      <c r="L1271">
        <v>5373</v>
      </c>
      <c r="M1271">
        <v>92178</v>
      </c>
      <c r="N1271">
        <v>8780</v>
      </c>
    </row>
    <row r="1272" spans="1:14" x14ac:dyDescent="0.2">
      <c r="A1272" t="s">
        <v>139</v>
      </c>
      <c r="B1272">
        <v>20</v>
      </c>
      <c r="C1272">
        <v>8</v>
      </c>
      <c r="D1272" s="55">
        <v>1266440</v>
      </c>
      <c r="E1272">
        <v>10</v>
      </c>
      <c r="F1272">
        <v>375000</v>
      </c>
      <c r="G1272">
        <v>3000</v>
      </c>
      <c r="H1272">
        <v>6718</v>
      </c>
      <c r="I1272">
        <v>4</v>
      </c>
      <c r="J1272">
        <v>350350</v>
      </c>
      <c r="K1272">
        <v>320350</v>
      </c>
      <c r="L1272">
        <v>4857</v>
      </c>
      <c r="M1272">
        <v>181491</v>
      </c>
      <c r="N1272">
        <v>8780</v>
      </c>
    </row>
    <row r="1273" spans="1:14" x14ac:dyDescent="0.2">
      <c r="A1273" t="s">
        <v>139</v>
      </c>
      <c r="B1273">
        <v>20</v>
      </c>
      <c r="C1273">
        <v>16</v>
      </c>
      <c r="D1273" s="55">
        <v>2515587</v>
      </c>
      <c r="E1273">
        <v>10</v>
      </c>
      <c r="F1273">
        <v>375000</v>
      </c>
      <c r="G1273">
        <v>3000</v>
      </c>
      <c r="H1273">
        <v>10108</v>
      </c>
      <c r="I1273">
        <v>4</v>
      </c>
      <c r="J1273">
        <v>326495</v>
      </c>
      <c r="K1273">
        <v>271275</v>
      </c>
      <c r="L1273">
        <v>4574</v>
      </c>
      <c r="M1273">
        <v>356626</v>
      </c>
      <c r="N1273">
        <v>8780</v>
      </c>
    </row>
    <row r="1274" spans="1:14" x14ac:dyDescent="0.2">
      <c r="A1274" t="s">
        <v>139</v>
      </c>
      <c r="B1274">
        <v>20</v>
      </c>
      <c r="C1274">
        <v>2</v>
      </c>
      <c r="D1274" s="55">
        <v>367747</v>
      </c>
      <c r="E1274">
        <v>10</v>
      </c>
      <c r="F1274">
        <v>375000</v>
      </c>
      <c r="G1274">
        <v>3000</v>
      </c>
      <c r="H1274">
        <v>5272</v>
      </c>
      <c r="I1274">
        <v>4</v>
      </c>
      <c r="J1274">
        <v>368300</v>
      </c>
      <c r="K1274">
        <v>358565</v>
      </c>
      <c r="L1274">
        <v>6108</v>
      </c>
      <c r="M1274">
        <v>51870</v>
      </c>
      <c r="N1274">
        <v>7670</v>
      </c>
    </row>
    <row r="1275" spans="1:14" x14ac:dyDescent="0.2">
      <c r="A1275" t="s">
        <v>139</v>
      </c>
      <c r="B1275">
        <v>20</v>
      </c>
      <c r="C1275">
        <v>4</v>
      </c>
      <c r="D1275" s="55">
        <v>734647</v>
      </c>
      <c r="E1275">
        <v>10</v>
      </c>
      <c r="F1275">
        <v>375000</v>
      </c>
      <c r="G1275">
        <v>3000</v>
      </c>
      <c r="H1275">
        <v>5818</v>
      </c>
      <c r="I1275">
        <v>4</v>
      </c>
      <c r="J1275">
        <v>361485</v>
      </c>
      <c r="K1275">
        <v>342315</v>
      </c>
      <c r="L1275">
        <v>5401</v>
      </c>
      <c r="M1275">
        <v>103947</v>
      </c>
      <c r="N1275">
        <v>7670</v>
      </c>
    </row>
    <row r="1276" spans="1:14" x14ac:dyDescent="0.2">
      <c r="A1276" t="s">
        <v>139</v>
      </c>
      <c r="B1276">
        <v>20</v>
      </c>
      <c r="C1276">
        <v>8</v>
      </c>
      <c r="D1276" s="55">
        <v>1461180</v>
      </c>
      <c r="E1276">
        <v>10</v>
      </c>
      <c r="F1276">
        <v>375000</v>
      </c>
      <c r="G1276">
        <v>3000</v>
      </c>
      <c r="H1276">
        <v>7056</v>
      </c>
      <c r="I1276">
        <v>4</v>
      </c>
      <c r="J1276">
        <v>347985</v>
      </c>
      <c r="K1276">
        <v>312765</v>
      </c>
      <c r="L1276">
        <v>4991</v>
      </c>
      <c r="M1276">
        <v>208969</v>
      </c>
      <c r="N1276">
        <v>7670</v>
      </c>
    </row>
    <row r="1277" spans="1:14" x14ac:dyDescent="0.2">
      <c r="A1277" t="s">
        <v>139</v>
      </c>
      <c r="B1277">
        <v>20</v>
      </c>
      <c r="C1277">
        <v>16</v>
      </c>
      <c r="D1277" s="55">
        <v>2899620</v>
      </c>
      <c r="E1277">
        <v>10</v>
      </c>
      <c r="F1277">
        <v>375000</v>
      </c>
      <c r="G1277">
        <v>3000</v>
      </c>
      <c r="H1277">
        <v>10381</v>
      </c>
      <c r="I1277">
        <v>4</v>
      </c>
      <c r="J1277">
        <v>320650</v>
      </c>
      <c r="K1277">
        <v>259945</v>
      </c>
      <c r="L1277">
        <v>5884</v>
      </c>
      <c r="M1277">
        <v>414520</v>
      </c>
      <c r="N1277">
        <v>7670</v>
      </c>
    </row>
    <row r="1278" spans="1:14" x14ac:dyDescent="0.2">
      <c r="A1278" t="s">
        <v>139</v>
      </c>
      <c r="B1278">
        <v>20</v>
      </c>
      <c r="C1278">
        <v>2</v>
      </c>
      <c r="D1278" s="55">
        <v>372200</v>
      </c>
      <c r="E1278">
        <v>10</v>
      </c>
      <c r="F1278">
        <v>375000</v>
      </c>
      <c r="G1278">
        <v>3000</v>
      </c>
      <c r="H1278">
        <v>5225</v>
      </c>
      <c r="I1278">
        <v>4</v>
      </c>
      <c r="J1278">
        <v>367870</v>
      </c>
      <c r="K1278">
        <v>357850</v>
      </c>
      <c r="L1278">
        <v>6154</v>
      </c>
      <c r="M1278">
        <v>52432</v>
      </c>
      <c r="N1278">
        <v>7644</v>
      </c>
    </row>
    <row r="1279" spans="1:14" x14ac:dyDescent="0.2">
      <c r="A1279" t="s">
        <v>139</v>
      </c>
      <c r="B1279">
        <v>20</v>
      </c>
      <c r="C1279">
        <v>4</v>
      </c>
      <c r="D1279" s="55">
        <v>740447</v>
      </c>
      <c r="E1279">
        <v>10</v>
      </c>
      <c r="F1279">
        <v>375000</v>
      </c>
      <c r="G1279">
        <v>3000</v>
      </c>
      <c r="H1279">
        <v>5412</v>
      </c>
      <c r="I1279">
        <v>4</v>
      </c>
      <c r="J1279">
        <v>360440</v>
      </c>
      <c r="K1279">
        <v>342065</v>
      </c>
      <c r="L1279">
        <v>5343</v>
      </c>
      <c r="M1279">
        <v>104513</v>
      </c>
      <c r="N1279">
        <v>7644</v>
      </c>
    </row>
    <row r="1280" spans="1:14" x14ac:dyDescent="0.2">
      <c r="A1280" t="s">
        <v>139</v>
      </c>
      <c r="B1280">
        <v>20</v>
      </c>
      <c r="C1280">
        <v>8</v>
      </c>
      <c r="D1280" s="55">
        <v>1459127</v>
      </c>
      <c r="E1280">
        <v>10</v>
      </c>
      <c r="F1280">
        <v>375000</v>
      </c>
      <c r="G1280">
        <v>3000</v>
      </c>
      <c r="H1280">
        <v>7004</v>
      </c>
      <c r="I1280">
        <v>4</v>
      </c>
      <c r="J1280">
        <v>346025</v>
      </c>
      <c r="K1280">
        <v>313685</v>
      </c>
      <c r="L1280">
        <v>4776</v>
      </c>
      <c r="M1280">
        <v>208590</v>
      </c>
      <c r="N1280">
        <v>7644</v>
      </c>
    </row>
    <row r="1281" spans="1:14" x14ac:dyDescent="0.2">
      <c r="A1281" t="s">
        <v>139</v>
      </c>
      <c r="B1281">
        <v>20</v>
      </c>
      <c r="C1281">
        <v>16</v>
      </c>
      <c r="D1281" s="55">
        <v>2890180</v>
      </c>
      <c r="E1281">
        <v>10</v>
      </c>
      <c r="F1281">
        <v>375000</v>
      </c>
      <c r="G1281">
        <v>3000</v>
      </c>
      <c r="H1281">
        <v>10494</v>
      </c>
      <c r="I1281">
        <v>4</v>
      </c>
      <c r="J1281">
        <v>319670</v>
      </c>
      <c r="K1281">
        <v>260350</v>
      </c>
      <c r="L1281">
        <v>4585</v>
      </c>
      <c r="M1281">
        <v>406931</v>
      </c>
      <c r="N1281">
        <v>7644</v>
      </c>
    </row>
    <row r="1282" spans="1:14" x14ac:dyDescent="0.2">
      <c r="A1282" t="s">
        <v>139</v>
      </c>
      <c r="B1282">
        <v>20</v>
      </c>
      <c r="C1282">
        <v>2</v>
      </c>
      <c r="D1282" s="55">
        <v>323553</v>
      </c>
      <c r="E1282">
        <v>10</v>
      </c>
      <c r="F1282">
        <v>375000</v>
      </c>
      <c r="G1282">
        <v>3000</v>
      </c>
      <c r="H1282">
        <v>4752</v>
      </c>
      <c r="I1282">
        <v>4</v>
      </c>
      <c r="J1282">
        <v>368770</v>
      </c>
      <c r="K1282">
        <v>360540</v>
      </c>
      <c r="L1282">
        <v>5996</v>
      </c>
      <c r="M1282">
        <v>46575</v>
      </c>
      <c r="N1282">
        <v>8720</v>
      </c>
    </row>
    <row r="1283" spans="1:14" x14ac:dyDescent="0.2">
      <c r="A1283" t="s">
        <v>139</v>
      </c>
      <c r="B1283">
        <v>20</v>
      </c>
      <c r="C1283">
        <v>4</v>
      </c>
      <c r="D1283" s="55">
        <v>643853</v>
      </c>
      <c r="E1283">
        <v>10</v>
      </c>
      <c r="F1283">
        <v>375000</v>
      </c>
      <c r="G1283">
        <v>3000</v>
      </c>
      <c r="H1283">
        <v>5581</v>
      </c>
      <c r="I1283">
        <v>4</v>
      </c>
      <c r="J1283">
        <v>363030</v>
      </c>
      <c r="K1283">
        <v>345735</v>
      </c>
      <c r="L1283">
        <v>5016</v>
      </c>
      <c r="M1283">
        <v>92627</v>
      </c>
      <c r="N1283">
        <v>8720</v>
      </c>
    </row>
    <row r="1284" spans="1:14" x14ac:dyDescent="0.2">
      <c r="A1284" t="s">
        <v>139</v>
      </c>
      <c r="B1284">
        <v>20</v>
      </c>
      <c r="C1284">
        <v>8</v>
      </c>
      <c r="D1284" s="55">
        <v>1272027</v>
      </c>
      <c r="E1284">
        <v>10</v>
      </c>
      <c r="F1284">
        <v>375000</v>
      </c>
      <c r="G1284">
        <v>3000</v>
      </c>
      <c r="H1284">
        <v>6889</v>
      </c>
      <c r="I1284">
        <v>4</v>
      </c>
      <c r="J1284">
        <v>350705</v>
      </c>
      <c r="K1284">
        <v>324795</v>
      </c>
      <c r="L1284">
        <v>6654</v>
      </c>
      <c r="M1284">
        <v>182789</v>
      </c>
      <c r="N1284">
        <v>8720</v>
      </c>
    </row>
    <row r="1285" spans="1:14" x14ac:dyDescent="0.2">
      <c r="A1285" t="s">
        <v>139</v>
      </c>
      <c r="B1285">
        <v>20</v>
      </c>
      <c r="C1285">
        <v>16</v>
      </c>
      <c r="D1285" s="55">
        <v>2524020</v>
      </c>
      <c r="E1285">
        <v>10</v>
      </c>
      <c r="F1285">
        <v>375000</v>
      </c>
      <c r="G1285">
        <v>3000</v>
      </c>
      <c r="H1285">
        <v>9651</v>
      </c>
      <c r="I1285">
        <v>4</v>
      </c>
      <c r="J1285">
        <v>326240</v>
      </c>
      <c r="K1285">
        <v>275125</v>
      </c>
      <c r="L1285">
        <v>4072</v>
      </c>
      <c r="M1285">
        <v>360378</v>
      </c>
      <c r="N1285">
        <v>8720</v>
      </c>
    </row>
    <row r="1286" spans="1:14" x14ac:dyDescent="0.2">
      <c r="A1286" t="s">
        <v>139</v>
      </c>
      <c r="B1286">
        <v>20</v>
      </c>
      <c r="C1286">
        <v>2</v>
      </c>
      <c r="D1286" s="55">
        <v>431020</v>
      </c>
      <c r="E1286">
        <v>10</v>
      </c>
      <c r="F1286">
        <v>375000</v>
      </c>
      <c r="G1286">
        <v>3000</v>
      </c>
      <c r="H1286">
        <v>5055</v>
      </c>
      <c r="I1286">
        <v>4</v>
      </c>
      <c r="J1286">
        <v>366520</v>
      </c>
      <c r="K1286">
        <v>355660</v>
      </c>
      <c r="L1286">
        <v>5120</v>
      </c>
      <c r="M1286">
        <v>61143</v>
      </c>
      <c r="N1286">
        <v>6529</v>
      </c>
    </row>
    <row r="1287" spans="1:14" x14ac:dyDescent="0.2">
      <c r="A1287" t="s">
        <v>139</v>
      </c>
      <c r="B1287">
        <v>20</v>
      </c>
      <c r="C1287">
        <v>4</v>
      </c>
      <c r="D1287" s="55">
        <v>858740</v>
      </c>
      <c r="E1287">
        <v>10</v>
      </c>
      <c r="F1287">
        <v>375000</v>
      </c>
      <c r="G1287">
        <v>3000</v>
      </c>
      <c r="H1287">
        <v>5744</v>
      </c>
      <c r="I1287">
        <v>4</v>
      </c>
      <c r="J1287">
        <v>358475</v>
      </c>
      <c r="K1287">
        <v>336665</v>
      </c>
      <c r="L1287">
        <v>4456</v>
      </c>
      <c r="M1287">
        <v>122107</v>
      </c>
      <c r="N1287">
        <v>6529</v>
      </c>
    </row>
    <row r="1288" spans="1:14" x14ac:dyDescent="0.2">
      <c r="A1288" t="s">
        <v>139</v>
      </c>
      <c r="B1288">
        <v>20</v>
      </c>
      <c r="C1288">
        <v>8</v>
      </c>
      <c r="D1288" s="55">
        <v>1701560</v>
      </c>
      <c r="E1288">
        <v>10</v>
      </c>
      <c r="F1288">
        <v>375000</v>
      </c>
      <c r="G1288">
        <v>3000</v>
      </c>
      <c r="H1288">
        <v>7390</v>
      </c>
      <c r="I1288">
        <v>4</v>
      </c>
      <c r="J1288">
        <v>342060</v>
      </c>
      <c r="K1288">
        <v>300640</v>
      </c>
      <c r="L1288">
        <v>4159</v>
      </c>
      <c r="M1288">
        <v>242518</v>
      </c>
      <c r="N1288">
        <v>6529</v>
      </c>
    </row>
    <row r="1289" spans="1:14" x14ac:dyDescent="0.2">
      <c r="A1289" t="s">
        <v>139</v>
      </c>
      <c r="B1289">
        <v>20</v>
      </c>
      <c r="C1289">
        <v>16</v>
      </c>
      <c r="D1289" s="55">
        <v>3351300</v>
      </c>
      <c r="E1289">
        <v>10</v>
      </c>
      <c r="F1289">
        <v>375000</v>
      </c>
      <c r="G1289">
        <v>3000</v>
      </c>
      <c r="H1289">
        <v>11065</v>
      </c>
      <c r="I1289">
        <v>4</v>
      </c>
      <c r="J1289">
        <v>309945</v>
      </c>
      <c r="K1289">
        <v>241515</v>
      </c>
      <c r="L1289">
        <v>3816</v>
      </c>
      <c r="M1289">
        <v>474606</v>
      </c>
      <c r="N1289">
        <v>6529</v>
      </c>
    </row>
    <row r="1290" spans="1:14" x14ac:dyDescent="0.2">
      <c r="A1290" t="s">
        <v>139</v>
      </c>
      <c r="B1290">
        <v>20</v>
      </c>
      <c r="C1290">
        <v>2</v>
      </c>
      <c r="D1290" s="55">
        <v>385900</v>
      </c>
      <c r="E1290">
        <v>10</v>
      </c>
      <c r="F1290">
        <v>375000</v>
      </c>
      <c r="G1290">
        <v>3000</v>
      </c>
      <c r="H1290">
        <v>4878</v>
      </c>
      <c r="I1290">
        <v>4</v>
      </c>
      <c r="J1290">
        <v>367715</v>
      </c>
      <c r="K1290">
        <v>357725</v>
      </c>
      <c r="L1290">
        <v>5598</v>
      </c>
      <c r="M1290">
        <v>55083</v>
      </c>
      <c r="N1290">
        <v>7402</v>
      </c>
    </row>
    <row r="1291" spans="1:14" x14ac:dyDescent="0.2">
      <c r="A1291" t="s">
        <v>139</v>
      </c>
      <c r="B1291">
        <v>20</v>
      </c>
      <c r="C1291">
        <v>4</v>
      </c>
      <c r="D1291" s="55">
        <v>764647</v>
      </c>
      <c r="E1291">
        <v>10</v>
      </c>
      <c r="F1291">
        <v>375000</v>
      </c>
      <c r="G1291">
        <v>3000</v>
      </c>
      <c r="H1291">
        <v>5526</v>
      </c>
      <c r="I1291">
        <v>4</v>
      </c>
      <c r="J1291">
        <v>360620</v>
      </c>
      <c r="K1291">
        <v>340140</v>
      </c>
      <c r="L1291">
        <v>4748</v>
      </c>
      <c r="M1291">
        <v>109415</v>
      </c>
      <c r="N1291">
        <v>7402</v>
      </c>
    </row>
    <row r="1292" spans="1:14" x14ac:dyDescent="0.2">
      <c r="A1292" t="s">
        <v>139</v>
      </c>
      <c r="B1292">
        <v>20</v>
      </c>
      <c r="C1292">
        <v>8</v>
      </c>
      <c r="D1292" s="55">
        <v>1522053</v>
      </c>
      <c r="E1292">
        <v>10</v>
      </c>
      <c r="F1292">
        <v>375000</v>
      </c>
      <c r="G1292">
        <v>3000</v>
      </c>
      <c r="H1292">
        <v>7016</v>
      </c>
      <c r="I1292">
        <v>4</v>
      </c>
      <c r="J1292">
        <v>346110</v>
      </c>
      <c r="K1292">
        <v>307820</v>
      </c>
      <c r="L1292">
        <v>5397</v>
      </c>
      <c r="M1292">
        <v>214733</v>
      </c>
      <c r="N1292">
        <v>7402</v>
      </c>
    </row>
    <row r="1293" spans="1:14" x14ac:dyDescent="0.2">
      <c r="A1293" t="s">
        <v>139</v>
      </c>
      <c r="B1293">
        <v>20</v>
      </c>
      <c r="C1293">
        <v>16</v>
      </c>
      <c r="D1293" s="55">
        <v>2991527</v>
      </c>
      <c r="E1293">
        <v>10</v>
      </c>
      <c r="F1293">
        <v>375000</v>
      </c>
      <c r="G1293">
        <v>3000</v>
      </c>
      <c r="H1293">
        <v>9889</v>
      </c>
      <c r="I1293">
        <v>4</v>
      </c>
      <c r="J1293">
        <v>315980</v>
      </c>
      <c r="K1293">
        <v>247455</v>
      </c>
      <c r="L1293">
        <v>3548</v>
      </c>
      <c r="M1293">
        <v>424429</v>
      </c>
      <c r="N1293">
        <v>7402</v>
      </c>
    </row>
    <row r="1294" spans="1:14" x14ac:dyDescent="0.2">
      <c r="A1294" t="s">
        <v>139</v>
      </c>
      <c r="B1294">
        <v>20</v>
      </c>
      <c r="C1294">
        <v>2</v>
      </c>
      <c r="D1294" s="55">
        <v>382520</v>
      </c>
      <c r="E1294">
        <v>10</v>
      </c>
      <c r="F1294">
        <v>375000</v>
      </c>
      <c r="G1294">
        <v>3000</v>
      </c>
      <c r="H1294">
        <v>4937</v>
      </c>
      <c r="I1294">
        <v>4</v>
      </c>
      <c r="J1294">
        <v>368025</v>
      </c>
      <c r="K1294">
        <v>357510</v>
      </c>
      <c r="L1294">
        <v>5474</v>
      </c>
      <c r="M1294">
        <v>54423</v>
      </c>
      <c r="N1294">
        <v>7385</v>
      </c>
    </row>
    <row r="1295" spans="1:14" x14ac:dyDescent="0.2">
      <c r="A1295" t="s">
        <v>139</v>
      </c>
      <c r="B1295">
        <v>20</v>
      </c>
      <c r="C1295">
        <v>4</v>
      </c>
      <c r="D1295" s="55">
        <v>761367</v>
      </c>
      <c r="E1295">
        <v>10</v>
      </c>
      <c r="F1295">
        <v>375000</v>
      </c>
      <c r="G1295">
        <v>3000</v>
      </c>
      <c r="H1295">
        <v>5717</v>
      </c>
      <c r="I1295">
        <v>4</v>
      </c>
      <c r="J1295">
        <v>360950</v>
      </c>
      <c r="K1295">
        <v>340425</v>
      </c>
      <c r="L1295">
        <v>4771</v>
      </c>
      <c r="M1295">
        <v>108385</v>
      </c>
      <c r="N1295">
        <v>7385</v>
      </c>
    </row>
    <row r="1296" spans="1:14" x14ac:dyDescent="0.2">
      <c r="A1296" t="s">
        <v>139</v>
      </c>
      <c r="B1296">
        <v>20</v>
      </c>
      <c r="C1296">
        <v>8</v>
      </c>
      <c r="D1296" s="55">
        <v>1511280</v>
      </c>
      <c r="E1296">
        <v>10</v>
      </c>
      <c r="F1296">
        <v>375000</v>
      </c>
      <c r="G1296">
        <v>3000</v>
      </c>
      <c r="H1296">
        <v>7224</v>
      </c>
      <c r="I1296">
        <v>4</v>
      </c>
      <c r="J1296">
        <v>346985</v>
      </c>
      <c r="K1296">
        <v>309365</v>
      </c>
      <c r="L1296">
        <v>4529</v>
      </c>
      <c r="M1296">
        <v>212003</v>
      </c>
      <c r="N1296">
        <v>7385</v>
      </c>
    </row>
    <row r="1297" spans="1:14" x14ac:dyDescent="0.2">
      <c r="A1297" t="s">
        <v>139</v>
      </c>
      <c r="B1297">
        <v>20</v>
      </c>
      <c r="C1297">
        <v>16</v>
      </c>
      <c r="D1297" s="55">
        <v>2999193</v>
      </c>
      <c r="E1297">
        <v>10</v>
      </c>
      <c r="F1297">
        <v>375000</v>
      </c>
      <c r="G1297">
        <v>3000</v>
      </c>
      <c r="H1297">
        <v>10371</v>
      </c>
      <c r="I1297">
        <v>4</v>
      </c>
      <c r="J1297">
        <v>318290</v>
      </c>
      <c r="K1297">
        <v>249600</v>
      </c>
      <c r="L1297">
        <v>3889</v>
      </c>
      <c r="M1297">
        <v>423068</v>
      </c>
      <c r="N1297">
        <v>7385</v>
      </c>
    </row>
    <row r="1298" spans="1:14" x14ac:dyDescent="0.2">
      <c r="A1298" t="s">
        <v>139</v>
      </c>
      <c r="B1298">
        <v>20</v>
      </c>
      <c r="C1298">
        <v>2</v>
      </c>
      <c r="D1298" s="55">
        <v>299780</v>
      </c>
      <c r="E1298">
        <v>10</v>
      </c>
      <c r="F1298">
        <v>375000</v>
      </c>
      <c r="G1298">
        <v>3000</v>
      </c>
      <c r="H1298">
        <v>4935</v>
      </c>
      <c r="I1298">
        <v>4</v>
      </c>
      <c r="J1298">
        <v>369815</v>
      </c>
      <c r="K1298">
        <v>357335</v>
      </c>
      <c r="L1298">
        <v>6612</v>
      </c>
      <c r="M1298">
        <v>42285</v>
      </c>
      <c r="N1298">
        <v>9831</v>
      </c>
    </row>
    <row r="1299" spans="1:14" x14ac:dyDescent="0.2">
      <c r="A1299" t="s">
        <v>139</v>
      </c>
      <c r="B1299">
        <v>20</v>
      </c>
      <c r="C1299">
        <v>4</v>
      </c>
      <c r="D1299" s="55">
        <v>588607</v>
      </c>
      <c r="E1299">
        <v>10</v>
      </c>
      <c r="F1299">
        <v>375000</v>
      </c>
      <c r="G1299">
        <v>3000</v>
      </c>
      <c r="H1299">
        <v>5668</v>
      </c>
      <c r="I1299">
        <v>4</v>
      </c>
      <c r="J1299">
        <v>364470</v>
      </c>
      <c r="K1299">
        <v>339550</v>
      </c>
      <c r="L1299">
        <v>5700</v>
      </c>
      <c r="M1299">
        <v>83282</v>
      </c>
      <c r="N1299">
        <v>9831</v>
      </c>
    </row>
    <row r="1300" spans="1:14" x14ac:dyDescent="0.2">
      <c r="A1300" t="s">
        <v>139</v>
      </c>
      <c r="B1300">
        <v>20</v>
      </c>
      <c r="C1300">
        <v>8</v>
      </c>
      <c r="D1300" s="55">
        <v>1171413</v>
      </c>
      <c r="E1300">
        <v>10</v>
      </c>
      <c r="F1300">
        <v>375000</v>
      </c>
      <c r="G1300">
        <v>3000</v>
      </c>
      <c r="H1300">
        <v>6747</v>
      </c>
      <c r="I1300">
        <v>4</v>
      </c>
      <c r="J1300">
        <v>353755</v>
      </c>
      <c r="K1300">
        <v>303775</v>
      </c>
      <c r="L1300">
        <v>4990</v>
      </c>
      <c r="M1300">
        <v>165077</v>
      </c>
      <c r="N1300">
        <v>9831</v>
      </c>
    </row>
    <row r="1301" spans="1:14" x14ac:dyDescent="0.2">
      <c r="A1301" t="s">
        <v>139</v>
      </c>
      <c r="B1301">
        <v>20</v>
      </c>
      <c r="C1301">
        <v>16</v>
      </c>
      <c r="D1301" s="55">
        <v>2336447</v>
      </c>
      <c r="E1301">
        <v>10</v>
      </c>
      <c r="F1301">
        <v>375000</v>
      </c>
      <c r="G1301">
        <v>3000</v>
      </c>
      <c r="H1301">
        <v>9421</v>
      </c>
      <c r="I1301">
        <v>4</v>
      </c>
      <c r="J1301">
        <v>332925</v>
      </c>
      <c r="K1301">
        <v>232560</v>
      </c>
      <c r="L1301">
        <v>6217</v>
      </c>
      <c r="M1301">
        <v>323405</v>
      </c>
      <c r="N1301">
        <v>9831</v>
      </c>
    </row>
    <row r="1302" spans="1:14" x14ac:dyDescent="0.2">
      <c r="A1302" t="s">
        <v>139</v>
      </c>
      <c r="B1302">
        <v>20</v>
      </c>
      <c r="C1302">
        <v>2</v>
      </c>
      <c r="D1302" s="55">
        <v>482433</v>
      </c>
      <c r="E1302">
        <v>10</v>
      </c>
      <c r="F1302">
        <v>375000</v>
      </c>
      <c r="G1302">
        <v>3000</v>
      </c>
      <c r="H1302">
        <v>5071</v>
      </c>
      <c r="I1302">
        <v>4</v>
      </c>
      <c r="J1302">
        <v>366280</v>
      </c>
      <c r="K1302">
        <v>353440</v>
      </c>
      <c r="L1302">
        <v>4287</v>
      </c>
      <c r="M1302">
        <v>69470</v>
      </c>
      <c r="N1302">
        <v>5825</v>
      </c>
    </row>
    <row r="1303" spans="1:14" x14ac:dyDescent="0.2">
      <c r="A1303" t="s">
        <v>139</v>
      </c>
      <c r="B1303">
        <v>20</v>
      </c>
      <c r="C1303">
        <v>4</v>
      </c>
      <c r="D1303" s="55">
        <v>957793</v>
      </c>
      <c r="E1303">
        <v>10</v>
      </c>
      <c r="F1303">
        <v>375000</v>
      </c>
      <c r="G1303">
        <v>3000</v>
      </c>
      <c r="H1303">
        <v>5851</v>
      </c>
      <c r="I1303">
        <v>4</v>
      </c>
      <c r="J1303">
        <v>356780</v>
      </c>
      <c r="K1303">
        <v>332875</v>
      </c>
      <c r="L1303">
        <v>3661</v>
      </c>
      <c r="M1303">
        <v>137112</v>
      </c>
      <c r="N1303">
        <v>5825</v>
      </c>
    </row>
    <row r="1304" spans="1:14" x14ac:dyDescent="0.2">
      <c r="A1304" t="s">
        <v>139</v>
      </c>
      <c r="B1304">
        <v>20</v>
      </c>
      <c r="C1304">
        <v>8</v>
      </c>
      <c r="D1304" s="55">
        <v>1883153</v>
      </c>
      <c r="E1304">
        <v>10</v>
      </c>
      <c r="F1304">
        <v>375000</v>
      </c>
      <c r="G1304">
        <v>3000</v>
      </c>
      <c r="H1304">
        <v>7452</v>
      </c>
      <c r="I1304">
        <v>4</v>
      </c>
      <c r="J1304">
        <v>338955</v>
      </c>
      <c r="K1304">
        <v>300130</v>
      </c>
      <c r="L1304">
        <v>4060</v>
      </c>
      <c r="M1304">
        <v>271661</v>
      </c>
      <c r="N1304">
        <v>5825</v>
      </c>
    </row>
    <row r="1305" spans="1:14" x14ac:dyDescent="0.2">
      <c r="A1305" t="s">
        <v>139</v>
      </c>
      <c r="B1305">
        <v>20</v>
      </c>
      <c r="C1305">
        <v>16</v>
      </c>
      <c r="D1305" s="55">
        <v>3726493</v>
      </c>
      <c r="E1305">
        <v>10</v>
      </c>
      <c r="F1305">
        <v>375000</v>
      </c>
      <c r="G1305">
        <v>3000</v>
      </c>
      <c r="H1305">
        <v>10802</v>
      </c>
      <c r="I1305">
        <v>4</v>
      </c>
      <c r="J1305">
        <v>302870</v>
      </c>
      <c r="K1305">
        <v>226625</v>
      </c>
      <c r="L1305">
        <v>2873</v>
      </c>
      <c r="M1305">
        <v>527875</v>
      </c>
      <c r="N1305">
        <v>5825</v>
      </c>
    </row>
    <row r="1306" spans="1:14" x14ac:dyDescent="0.2">
      <c r="A1306" t="s">
        <v>139</v>
      </c>
      <c r="B1306">
        <v>20</v>
      </c>
      <c r="C1306">
        <v>2</v>
      </c>
      <c r="D1306" s="55">
        <v>426260</v>
      </c>
      <c r="E1306">
        <v>10</v>
      </c>
      <c r="F1306">
        <v>375000</v>
      </c>
      <c r="G1306">
        <v>3000</v>
      </c>
      <c r="H1306">
        <v>4939</v>
      </c>
      <c r="I1306">
        <v>4</v>
      </c>
      <c r="J1306">
        <v>367120</v>
      </c>
      <c r="K1306">
        <v>355830</v>
      </c>
      <c r="L1306">
        <v>5270</v>
      </c>
      <c r="M1306">
        <v>61346</v>
      </c>
      <c r="N1306">
        <v>6637</v>
      </c>
    </row>
    <row r="1307" spans="1:14" x14ac:dyDescent="0.2">
      <c r="A1307" t="s">
        <v>139</v>
      </c>
      <c r="B1307">
        <v>20</v>
      </c>
      <c r="C1307">
        <v>4</v>
      </c>
      <c r="D1307" s="55">
        <v>850100</v>
      </c>
      <c r="E1307">
        <v>10</v>
      </c>
      <c r="F1307">
        <v>375000</v>
      </c>
      <c r="G1307">
        <v>3000</v>
      </c>
      <c r="H1307">
        <v>5741</v>
      </c>
      <c r="I1307">
        <v>4</v>
      </c>
      <c r="J1307">
        <v>358840</v>
      </c>
      <c r="K1307">
        <v>336215</v>
      </c>
      <c r="L1307">
        <v>4476</v>
      </c>
      <c r="M1307">
        <v>122683</v>
      </c>
      <c r="N1307">
        <v>6637</v>
      </c>
    </row>
    <row r="1308" spans="1:14" x14ac:dyDescent="0.2">
      <c r="A1308" t="s">
        <v>139</v>
      </c>
      <c r="B1308">
        <v>20</v>
      </c>
      <c r="C1308">
        <v>8</v>
      </c>
      <c r="D1308" s="55">
        <v>1680740</v>
      </c>
      <c r="E1308">
        <v>10</v>
      </c>
      <c r="F1308">
        <v>375000</v>
      </c>
      <c r="G1308">
        <v>3000</v>
      </c>
      <c r="H1308">
        <v>6881</v>
      </c>
      <c r="I1308">
        <v>4</v>
      </c>
      <c r="J1308">
        <v>342690</v>
      </c>
      <c r="K1308">
        <v>299170</v>
      </c>
      <c r="L1308">
        <v>3898</v>
      </c>
      <c r="M1308">
        <v>239193</v>
      </c>
      <c r="N1308">
        <v>6637</v>
      </c>
    </row>
    <row r="1309" spans="1:14" x14ac:dyDescent="0.2">
      <c r="A1309" t="s">
        <v>139</v>
      </c>
      <c r="B1309">
        <v>20</v>
      </c>
      <c r="C1309">
        <v>16</v>
      </c>
      <c r="D1309" s="55">
        <v>3313513</v>
      </c>
      <c r="E1309">
        <v>10</v>
      </c>
      <c r="F1309">
        <v>375000</v>
      </c>
      <c r="G1309">
        <v>3000</v>
      </c>
      <c r="H1309">
        <v>10729</v>
      </c>
      <c r="I1309">
        <v>4</v>
      </c>
      <c r="J1309">
        <v>310675</v>
      </c>
      <c r="K1309">
        <v>243230</v>
      </c>
      <c r="L1309">
        <v>4101</v>
      </c>
      <c r="M1309">
        <v>466687</v>
      </c>
      <c r="N1309">
        <v>6637</v>
      </c>
    </row>
    <row r="1310" spans="1:14" x14ac:dyDescent="0.2">
      <c r="A1310" t="s">
        <v>139</v>
      </c>
      <c r="B1310">
        <v>20</v>
      </c>
      <c r="C1310">
        <v>2</v>
      </c>
      <c r="D1310" s="55">
        <v>285180</v>
      </c>
      <c r="E1310">
        <v>10</v>
      </c>
      <c r="F1310">
        <v>375000</v>
      </c>
      <c r="G1310">
        <v>3000</v>
      </c>
      <c r="H1310">
        <v>4847</v>
      </c>
      <c r="I1310">
        <v>4</v>
      </c>
      <c r="J1310">
        <v>369900</v>
      </c>
      <c r="K1310">
        <v>361830</v>
      </c>
      <c r="L1310">
        <v>7294</v>
      </c>
      <c r="M1310">
        <v>40766</v>
      </c>
      <c r="N1310">
        <v>10050</v>
      </c>
    </row>
    <row r="1311" spans="1:14" x14ac:dyDescent="0.2">
      <c r="A1311" t="s">
        <v>139</v>
      </c>
      <c r="B1311">
        <v>20</v>
      </c>
      <c r="C1311">
        <v>4</v>
      </c>
      <c r="D1311" s="55">
        <v>565747</v>
      </c>
      <c r="E1311">
        <v>10</v>
      </c>
      <c r="F1311">
        <v>375000</v>
      </c>
      <c r="G1311">
        <v>3000</v>
      </c>
      <c r="H1311">
        <v>5394</v>
      </c>
      <c r="I1311">
        <v>4</v>
      </c>
      <c r="J1311">
        <v>364905</v>
      </c>
      <c r="K1311">
        <v>349330</v>
      </c>
      <c r="L1311">
        <v>6148</v>
      </c>
      <c r="M1311">
        <v>79974</v>
      </c>
      <c r="N1311">
        <v>10050</v>
      </c>
    </row>
    <row r="1312" spans="1:14" x14ac:dyDescent="0.2">
      <c r="A1312" t="s">
        <v>139</v>
      </c>
      <c r="B1312">
        <v>20</v>
      </c>
      <c r="C1312">
        <v>8</v>
      </c>
      <c r="D1312" s="55">
        <v>1119973</v>
      </c>
      <c r="E1312">
        <v>10</v>
      </c>
      <c r="F1312">
        <v>375000</v>
      </c>
      <c r="G1312">
        <v>3000</v>
      </c>
      <c r="H1312">
        <v>6833</v>
      </c>
      <c r="I1312">
        <v>4</v>
      </c>
      <c r="J1312">
        <v>355045</v>
      </c>
      <c r="K1312">
        <v>329690</v>
      </c>
      <c r="L1312">
        <v>6486</v>
      </c>
      <c r="M1312">
        <v>159475</v>
      </c>
      <c r="N1312">
        <v>10050</v>
      </c>
    </row>
    <row r="1313" spans="1:14" x14ac:dyDescent="0.2">
      <c r="A1313" t="s">
        <v>139</v>
      </c>
      <c r="B1313">
        <v>20</v>
      </c>
      <c r="C1313">
        <v>16</v>
      </c>
      <c r="D1313" s="55">
        <v>2229987</v>
      </c>
      <c r="E1313">
        <v>10</v>
      </c>
      <c r="F1313">
        <v>375000</v>
      </c>
      <c r="G1313">
        <v>3000</v>
      </c>
      <c r="H1313">
        <v>9781</v>
      </c>
      <c r="I1313">
        <v>4</v>
      </c>
      <c r="J1313">
        <v>334445</v>
      </c>
      <c r="K1313">
        <v>286705</v>
      </c>
      <c r="L1313">
        <v>4978</v>
      </c>
      <c r="M1313">
        <v>316475</v>
      </c>
      <c r="N1313">
        <v>10050</v>
      </c>
    </row>
    <row r="1314" spans="1:14" x14ac:dyDescent="0.2">
      <c r="A1314" t="s">
        <v>139</v>
      </c>
      <c r="B1314">
        <v>20</v>
      </c>
      <c r="C1314">
        <v>2</v>
      </c>
      <c r="D1314" s="55">
        <v>343780</v>
      </c>
      <c r="E1314">
        <v>10</v>
      </c>
      <c r="F1314">
        <v>375000</v>
      </c>
      <c r="G1314">
        <v>3000</v>
      </c>
      <c r="H1314">
        <v>4673</v>
      </c>
      <c r="I1314">
        <v>4</v>
      </c>
      <c r="J1314">
        <v>368475</v>
      </c>
      <c r="K1314">
        <v>359510</v>
      </c>
      <c r="L1314">
        <v>6274</v>
      </c>
      <c r="M1314">
        <v>49152</v>
      </c>
      <c r="N1314">
        <v>8263</v>
      </c>
    </row>
    <row r="1315" spans="1:14" x14ac:dyDescent="0.2">
      <c r="A1315" t="s">
        <v>139</v>
      </c>
      <c r="B1315">
        <v>20</v>
      </c>
      <c r="C1315">
        <v>4</v>
      </c>
      <c r="D1315" s="55">
        <v>684940</v>
      </c>
      <c r="E1315">
        <v>10</v>
      </c>
      <c r="F1315">
        <v>375000</v>
      </c>
      <c r="G1315">
        <v>3000</v>
      </c>
      <c r="H1315">
        <v>5608</v>
      </c>
      <c r="I1315">
        <v>4</v>
      </c>
      <c r="J1315">
        <v>361930</v>
      </c>
      <c r="K1315">
        <v>343705</v>
      </c>
      <c r="L1315">
        <v>5516</v>
      </c>
      <c r="M1315">
        <v>98280</v>
      </c>
      <c r="N1315">
        <v>8263</v>
      </c>
    </row>
    <row r="1316" spans="1:14" x14ac:dyDescent="0.2">
      <c r="A1316" t="s">
        <v>139</v>
      </c>
      <c r="B1316">
        <v>20</v>
      </c>
      <c r="C1316">
        <v>8</v>
      </c>
      <c r="D1316" s="55">
        <v>1361453</v>
      </c>
      <c r="E1316">
        <v>10</v>
      </c>
      <c r="F1316">
        <v>375000</v>
      </c>
      <c r="G1316">
        <v>3000</v>
      </c>
      <c r="H1316">
        <v>7036</v>
      </c>
      <c r="I1316">
        <v>4</v>
      </c>
      <c r="J1316">
        <v>349440</v>
      </c>
      <c r="K1316">
        <v>312725</v>
      </c>
      <c r="L1316">
        <v>5137</v>
      </c>
      <c r="M1316">
        <v>195491</v>
      </c>
      <c r="N1316">
        <v>8263</v>
      </c>
    </row>
    <row r="1317" spans="1:14" x14ac:dyDescent="0.2">
      <c r="A1317" t="s">
        <v>139</v>
      </c>
      <c r="B1317">
        <v>20</v>
      </c>
      <c r="C1317">
        <v>16</v>
      </c>
      <c r="D1317" s="55">
        <v>2675487</v>
      </c>
      <c r="E1317">
        <v>10</v>
      </c>
      <c r="F1317">
        <v>375000</v>
      </c>
      <c r="G1317">
        <v>3000</v>
      </c>
      <c r="H1317">
        <v>10058</v>
      </c>
      <c r="I1317">
        <v>4</v>
      </c>
      <c r="J1317">
        <v>323615</v>
      </c>
      <c r="K1317">
        <v>267575</v>
      </c>
      <c r="L1317">
        <v>4733</v>
      </c>
      <c r="M1317">
        <v>375872</v>
      </c>
      <c r="N1317">
        <v>8263</v>
      </c>
    </row>
    <row r="1318" spans="1:14" x14ac:dyDescent="0.2">
      <c r="A1318" t="s">
        <v>139</v>
      </c>
      <c r="B1318">
        <v>20</v>
      </c>
      <c r="C1318">
        <v>2</v>
      </c>
      <c r="D1318" s="55">
        <v>313807</v>
      </c>
      <c r="E1318">
        <v>10</v>
      </c>
      <c r="F1318">
        <v>375000</v>
      </c>
      <c r="G1318">
        <v>3000</v>
      </c>
      <c r="H1318">
        <v>4830</v>
      </c>
      <c r="I1318">
        <v>4</v>
      </c>
      <c r="J1318">
        <v>369335</v>
      </c>
      <c r="K1318">
        <v>361205</v>
      </c>
      <c r="L1318">
        <v>6967</v>
      </c>
      <c r="M1318">
        <v>44566</v>
      </c>
      <c r="N1318">
        <v>9062</v>
      </c>
    </row>
    <row r="1319" spans="1:14" x14ac:dyDescent="0.2">
      <c r="A1319" t="s">
        <v>139</v>
      </c>
      <c r="B1319">
        <v>20</v>
      </c>
      <c r="C1319">
        <v>4</v>
      </c>
      <c r="D1319" s="55">
        <v>626033</v>
      </c>
      <c r="E1319">
        <v>10</v>
      </c>
      <c r="F1319">
        <v>375000</v>
      </c>
      <c r="G1319">
        <v>3000</v>
      </c>
      <c r="H1319">
        <v>5340</v>
      </c>
      <c r="I1319">
        <v>4</v>
      </c>
      <c r="J1319">
        <v>363285</v>
      </c>
      <c r="K1319">
        <v>347190</v>
      </c>
      <c r="L1319">
        <v>5797</v>
      </c>
      <c r="M1319">
        <v>88832</v>
      </c>
      <c r="N1319">
        <v>9062</v>
      </c>
    </row>
    <row r="1320" spans="1:14" x14ac:dyDescent="0.2">
      <c r="A1320" t="s">
        <v>139</v>
      </c>
      <c r="B1320">
        <v>20</v>
      </c>
      <c r="C1320">
        <v>8</v>
      </c>
      <c r="D1320" s="55">
        <v>1235640</v>
      </c>
      <c r="E1320">
        <v>10</v>
      </c>
      <c r="F1320">
        <v>375000</v>
      </c>
      <c r="G1320">
        <v>3000</v>
      </c>
      <c r="H1320">
        <v>6732</v>
      </c>
      <c r="I1320">
        <v>4</v>
      </c>
      <c r="J1320">
        <v>352650</v>
      </c>
      <c r="K1320">
        <v>317475</v>
      </c>
      <c r="L1320">
        <v>6476</v>
      </c>
      <c r="M1320">
        <v>178108</v>
      </c>
      <c r="N1320">
        <v>9062</v>
      </c>
    </row>
    <row r="1321" spans="1:14" x14ac:dyDescent="0.2">
      <c r="A1321" t="s">
        <v>139</v>
      </c>
      <c r="B1321">
        <v>20</v>
      </c>
      <c r="C1321">
        <v>16</v>
      </c>
      <c r="D1321" s="55">
        <v>2449427</v>
      </c>
      <c r="E1321">
        <v>10</v>
      </c>
      <c r="F1321">
        <v>375000</v>
      </c>
      <c r="G1321">
        <v>3000</v>
      </c>
      <c r="H1321">
        <v>10007</v>
      </c>
      <c r="I1321">
        <v>4</v>
      </c>
      <c r="J1321">
        <v>329950</v>
      </c>
      <c r="K1321">
        <v>275455</v>
      </c>
      <c r="L1321">
        <v>4916</v>
      </c>
      <c r="M1321">
        <v>350247</v>
      </c>
      <c r="N1321">
        <v>9062</v>
      </c>
    </row>
    <row r="1322" spans="1:14" x14ac:dyDescent="0.2">
      <c r="A1322" t="s">
        <v>139</v>
      </c>
      <c r="B1322">
        <v>20</v>
      </c>
      <c r="C1322">
        <v>2</v>
      </c>
      <c r="D1322" s="55">
        <v>390713</v>
      </c>
      <c r="E1322">
        <v>10</v>
      </c>
      <c r="F1322">
        <v>375000</v>
      </c>
      <c r="G1322">
        <v>3000</v>
      </c>
      <c r="H1322">
        <v>4627</v>
      </c>
      <c r="I1322">
        <v>4</v>
      </c>
      <c r="J1322">
        <v>367760</v>
      </c>
      <c r="K1322">
        <v>357315</v>
      </c>
      <c r="L1322">
        <v>5805</v>
      </c>
      <c r="M1322">
        <v>55595</v>
      </c>
      <c r="N1322">
        <v>7221</v>
      </c>
    </row>
    <row r="1323" spans="1:14" x14ac:dyDescent="0.2">
      <c r="A1323" t="s">
        <v>139</v>
      </c>
      <c r="B1323">
        <v>20</v>
      </c>
      <c r="C1323">
        <v>4</v>
      </c>
      <c r="D1323" s="55">
        <v>768667</v>
      </c>
      <c r="E1323">
        <v>10</v>
      </c>
      <c r="F1323">
        <v>375000</v>
      </c>
      <c r="G1323">
        <v>3000</v>
      </c>
      <c r="H1323">
        <v>5839</v>
      </c>
      <c r="I1323">
        <v>4</v>
      </c>
      <c r="J1323">
        <v>360060</v>
      </c>
      <c r="K1323">
        <v>339645</v>
      </c>
      <c r="L1323">
        <v>5109</v>
      </c>
      <c r="M1323">
        <v>110643</v>
      </c>
      <c r="N1323">
        <v>7221</v>
      </c>
    </row>
    <row r="1324" spans="1:14" x14ac:dyDescent="0.2">
      <c r="A1324" t="s">
        <v>139</v>
      </c>
      <c r="B1324">
        <v>20</v>
      </c>
      <c r="C1324">
        <v>8</v>
      </c>
      <c r="D1324" s="55">
        <v>1521873</v>
      </c>
      <c r="E1324">
        <v>10</v>
      </c>
      <c r="F1324">
        <v>375000</v>
      </c>
      <c r="G1324">
        <v>3000</v>
      </c>
      <c r="H1324">
        <v>7319</v>
      </c>
      <c r="I1324">
        <v>4</v>
      </c>
      <c r="J1324">
        <v>344760</v>
      </c>
      <c r="K1324">
        <v>314530</v>
      </c>
      <c r="L1324">
        <v>5191</v>
      </c>
      <c r="M1324">
        <v>215832</v>
      </c>
      <c r="N1324">
        <v>7221</v>
      </c>
    </row>
    <row r="1325" spans="1:14" x14ac:dyDescent="0.2">
      <c r="A1325" t="s">
        <v>139</v>
      </c>
      <c r="B1325">
        <v>20</v>
      </c>
      <c r="C1325">
        <v>16</v>
      </c>
      <c r="D1325" s="55">
        <v>3019640</v>
      </c>
      <c r="E1325">
        <v>10</v>
      </c>
      <c r="F1325">
        <v>375000</v>
      </c>
      <c r="G1325">
        <v>3000</v>
      </c>
      <c r="H1325">
        <v>10662</v>
      </c>
      <c r="I1325">
        <v>4</v>
      </c>
      <c r="J1325">
        <v>316260</v>
      </c>
      <c r="K1325">
        <v>255330</v>
      </c>
      <c r="L1325">
        <v>4168</v>
      </c>
      <c r="M1325">
        <v>422846</v>
      </c>
      <c r="N1325">
        <v>7221</v>
      </c>
    </row>
    <row r="1326" spans="1:14" x14ac:dyDescent="0.2">
      <c r="A1326" t="s">
        <v>139</v>
      </c>
      <c r="B1326">
        <v>20</v>
      </c>
      <c r="C1326">
        <v>2</v>
      </c>
      <c r="D1326" s="55">
        <v>320167</v>
      </c>
      <c r="E1326">
        <v>10</v>
      </c>
      <c r="F1326">
        <v>375000</v>
      </c>
      <c r="G1326">
        <v>3000</v>
      </c>
      <c r="H1326">
        <v>5094</v>
      </c>
      <c r="I1326">
        <v>4</v>
      </c>
      <c r="J1326">
        <v>369240</v>
      </c>
      <c r="K1326">
        <v>360400</v>
      </c>
      <c r="L1326">
        <v>6670</v>
      </c>
      <c r="M1326">
        <v>45476</v>
      </c>
      <c r="N1326">
        <v>8878</v>
      </c>
    </row>
    <row r="1327" spans="1:14" x14ac:dyDescent="0.2">
      <c r="A1327" t="s">
        <v>139</v>
      </c>
      <c r="B1327">
        <v>20</v>
      </c>
      <c r="C1327">
        <v>4</v>
      </c>
      <c r="D1327" s="55">
        <v>640380</v>
      </c>
      <c r="E1327">
        <v>10</v>
      </c>
      <c r="F1327">
        <v>375000</v>
      </c>
      <c r="G1327">
        <v>3000</v>
      </c>
      <c r="H1327">
        <v>5285</v>
      </c>
      <c r="I1327">
        <v>4</v>
      </c>
      <c r="J1327">
        <v>363260</v>
      </c>
      <c r="K1327">
        <v>346040</v>
      </c>
      <c r="L1327">
        <v>5867</v>
      </c>
      <c r="M1327">
        <v>91308</v>
      </c>
      <c r="N1327">
        <v>8878</v>
      </c>
    </row>
    <row r="1328" spans="1:14" x14ac:dyDescent="0.2">
      <c r="A1328" t="s">
        <v>139</v>
      </c>
      <c r="B1328">
        <v>20</v>
      </c>
      <c r="C1328">
        <v>8</v>
      </c>
      <c r="D1328" s="55">
        <v>1266973</v>
      </c>
      <c r="E1328">
        <v>10</v>
      </c>
      <c r="F1328">
        <v>375000</v>
      </c>
      <c r="G1328">
        <v>3000</v>
      </c>
      <c r="H1328">
        <v>6960</v>
      </c>
      <c r="I1328">
        <v>4</v>
      </c>
      <c r="J1328">
        <v>352055</v>
      </c>
      <c r="K1328">
        <v>317220</v>
      </c>
      <c r="L1328">
        <v>5470</v>
      </c>
      <c r="M1328">
        <v>179419</v>
      </c>
      <c r="N1328">
        <v>8878</v>
      </c>
    </row>
    <row r="1329" spans="1:14" x14ac:dyDescent="0.2">
      <c r="A1329" t="s">
        <v>139</v>
      </c>
      <c r="B1329">
        <v>20</v>
      </c>
      <c r="C1329">
        <v>16</v>
      </c>
      <c r="D1329" s="55">
        <v>2508507</v>
      </c>
      <c r="E1329">
        <v>10</v>
      </c>
      <c r="F1329">
        <v>375000</v>
      </c>
      <c r="G1329">
        <v>3000</v>
      </c>
      <c r="H1329">
        <v>10057</v>
      </c>
      <c r="I1329">
        <v>4</v>
      </c>
      <c r="J1329">
        <v>328090</v>
      </c>
      <c r="K1329">
        <v>270770</v>
      </c>
      <c r="L1329">
        <v>4749</v>
      </c>
      <c r="M1329">
        <v>354910</v>
      </c>
      <c r="N1329">
        <v>8878</v>
      </c>
    </row>
    <row r="1330" spans="1:14" x14ac:dyDescent="0.2">
      <c r="A1330" t="s">
        <v>139</v>
      </c>
      <c r="B1330">
        <v>20</v>
      </c>
      <c r="C1330">
        <v>2</v>
      </c>
      <c r="D1330" s="55">
        <v>340860</v>
      </c>
      <c r="E1330">
        <v>10</v>
      </c>
      <c r="F1330">
        <v>375000</v>
      </c>
      <c r="G1330">
        <v>3000</v>
      </c>
      <c r="H1330">
        <v>5201</v>
      </c>
      <c r="I1330">
        <v>4</v>
      </c>
      <c r="J1330">
        <v>368745</v>
      </c>
      <c r="K1330">
        <v>359790</v>
      </c>
      <c r="L1330">
        <v>6369</v>
      </c>
      <c r="M1330">
        <v>48962</v>
      </c>
      <c r="N1330">
        <v>8316</v>
      </c>
    </row>
    <row r="1331" spans="1:14" x14ac:dyDescent="0.2">
      <c r="A1331" t="s">
        <v>139</v>
      </c>
      <c r="B1331">
        <v>20</v>
      </c>
      <c r="C1331">
        <v>4</v>
      </c>
      <c r="D1331" s="55">
        <v>672873</v>
      </c>
      <c r="E1331">
        <v>10</v>
      </c>
      <c r="F1331">
        <v>375000</v>
      </c>
      <c r="G1331">
        <v>3000</v>
      </c>
      <c r="H1331">
        <v>6040</v>
      </c>
      <c r="I1331">
        <v>4</v>
      </c>
      <c r="J1331">
        <v>362155</v>
      </c>
      <c r="K1331">
        <v>344985</v>
      </c>
      <c r="L1331">
        <v>5440</v>
      </c>
      <c r="M1331">
        <v>96107</v>
      </c>
      <c r="N1331">
        <v>8316</v>
      </c>
    </row>
    <row r="1332" spans="1:14" x14ac:dyDescent="0.2">
      <c r="A1332" t="s">
        <v>139</v>
      </c>
      <c r="B1332">
        <v>20</v>
      </c>
      <c r="C1332">
        <v>8</v>
      </c>
      <c r="D1332" s="55">
        <v>1332980</v>
      </c>
      <c r="E1332">
        <v>10</v>
      </c>
      <c r="F1332">
        <v>375000</v>
      </c>
      <c r="G1332">
        <v>3000</v>
      </c>
      <c r="H1332">
        <v>6932</v>
      </c>
      <c r="I1332">
        <v>4</v>
      </c>
      <c r="J1332">
        <v>350285</v>
      </c>
      <c r="K1332">
        <v>320245</v>
      </c>
      <c r="L1332">
        <v>5170</v>
      </c>
      <c r="M1332">
        <v>191278</v>
      </c>
      <c r="N1332">
        <v>8316</v>
      </c>
    </row>
    <row r="1333" spans="1:14" x14ac:dyDescent="0.2">
      <c r="A1333" t="s">
        <v>139</v>
      </c>
      <c r="B1333">
        <v>20</v>
      </c>
      <c r="C1333">
        <v>16</v>
      </c>
      <c r="D1333" s="55">
        <v>2652300</v>
      </c>
      <c r="E1333">
        <v>10</v>
      </c>
      <c r="F1333">
        <v>375000</v>
      </c>
      <c r="G1333">
        <v>3000</v>
      </c>
      <c r="H1333">
        <v>10026</v>
      </c>
      <c r="I1333">
        <v>4</v>
      </c>
      <c r="J1333">
        <v>325775</v>
      </c>
      <c r="K1333">
        <v>270395</v>
      </c>
      <c r="L1333">
        <v>4705</v>
      </c>
      <c r="M1333">
        <v>375479</v>
      </c>
      <c r="N1333">
        <v>8316</v>
      </c>
    </row>
    <row r="1334" spans="1:14" x14ac:dyDescent="0.2">
      <c r="A1334" t="s">
        <v>139</v>
      </c>
      <c r="B1334">
        <v>20</v>
      </c>
      <c r="C1334">
        <v>2</v>
      </c>
      <c r="D1334" s="55">
        <v>379753</v>
      </c>
      <c r="E1334">
        <v>10</v>
      </c>
      <c r="F1334">
        <v>375000</v>
      </c>
      <c r="G1334">
        <v>3000</v>
      </c>
      <c r="H1334">
        <v>5320</v>
      </c>
      <c r="I1334">
        <v>4</v>
      </c>
      <c r="J1334">
        <v>367940</v>
      </c>
      <c r="K1334">
        <v>357820</v>
      </c>
      <c r="L1334">
        <v>6009</v>
      </c>
      <c r="M1334">
        <v>54185</v>
      </c>
      <c r="N1334">
        <v>7417</v>
      </c>
    </row>
    <row r="1335" spans="1:14" x14ac:dyDescent="0.2">
      <c r="A1335" t="s">
        <v>139</v>
      </c>
      <c r="B1335">
        <v>20</v>
      </c>
      <c r="C1335">
        <v>4</v>
      </c>
      <c r="D1335" s="55">
        <v>760773</v>
      </c>
      <c r="E1335">
        <v>10</v>
      </c>
      <c r="F1335">
        <v>375000</v>
      </c>
      <c r="G1335">
        <v>3000</v>
      </c>
      <c r="H1335">
        <v>5705</v>
      </c>
      <c r="I1335">
        <v>4</v>
      </c>
      <c r="J1335">
        <v>360525</v>
      </c>
      <c r="K1335">
        <v>341155</v>
      </c>
      <c r="L1335">
        <v>5207</v>
      </c>
      <c r="M1335">
        <v>108879</v>
      </c>
      <c r="N1335">
        <v>7417</v>
      </c>
    </row>
    <row r="1336" spans="1:14" x14ac:dyDescent="0.2">
      <c r="A1336" t="s">
        <v>139</v>
      </c>
      <c r="B1336">
        <v>20</v>
      </c>
      <c r="C1336">
        <v>8</v>
      </c>
      <c r="D1336" s="55">
        <v>1498133</v>
      </c>
      <c r="E1336">
        <v>10</v>
      </c>
      <c r="F1336">
        <v>375000</v>
      </c>
      <c r="G1336">
        <v>3000</v>
      </c>
      <c r="H1336">
        <v>7085</v>
      </c>
      <c r="I1336">
        <v>4</v>
      </c>
      <c r="J1336">
        <v>346005</v>
      </c>
      <c r="K1336">
        <v>309705</v>
      </c>
      <c r="L1336">
        <v>4597</v>
      </c>
      <c r="M1336">
        <v>212151</v>
      </c>
      <c r="N1336">
        <v>7417</v>
      </c>
    </row>
    <row r="1337" spans="1:14" x14ac:dyDescent="0.2">
      <c r="A1337" t="s">
        <v>139</v>
      </c>
      <c r="B1337">
        <v>20</v>
      </c>
      <c r="C1337">
        <v>16</v>
      </c>
      <c r="D1337" s="55">
        <v>2575807</v>
      </c>
      <c r="E1337">
        <v>10</v>
      </c>
      <c r="F1337">
        <v>375000</v>
      </c>
      <c r="G1337">
        <v>3000</v>
      </c>
      <c r="H1337">
        <v>11334</v>
      </c>
      <c r="I1337">
        <v>4</v>
      </c>
      <c r="J1337">
        <v>349785</v>
      </c>
      <c r="K1337">
        <v>244880</v>
      </c>
      <c r="L1337">
        <v>12404</v>
      </c>
      <c r="M1337">
        <v>87145</v>
      </c>
      <c r="N1337">
        <v>7417</v>
      </c>
    </row>
    <row r="1338" spans="1:14" x14ac:dyDescent="0.2">
      <c r="A1338" t="s">
        <v>139</v>
      </c>
      <c r="B1338">
        <v>20</v>
      </c>
      <c r="C1338">
        <v>2</v>
      </c>
      <c r="D1338" s="55">
        <v>275353</v>
      </c>
      <c r="E1338">
        <v>10</v>
      </c>
      <c r="F1338">
        <v>375000</v>
      </c>
      <c r="G1338">
        <v>3000</v>
      </c>
      <c r="H1338">
        <v>5223</v>
      </c>
      <c r="I1338">
        <v>4</v>
      </c>
      <c r="J1338">
        <v>369765</v>
      </c>
      <c r="K1338">
        <v>362600</v>
      </c>
      <c r="L1338">
        <v>7658</v>
      </c>
      <c r="M1338">
        <v>38433</v>
      </c>
      <c r="N1338">
        <v>10247</v>
      </c>
    </row>
    <row r="1339" spans="1:14" x14ac:dyDescent="0.2">
      <c r="A1339" t="s">
        <v>139</v>
      </c>
      <c r="B1339">
        <v>20</v>
      </c>
      <c r="C1339">
        <v>4</v>
      </c>
      <c r="D1339" s="55">
        <v>552693</v>
      </c>
      <c r="E1339">
        <v>10</v>
      </c>
      <c r="F1339">
        <v>375000</v>
      </c>
      <c r="G1339">
        <v>3000</v>
      </c>
      <c r="H1339">
        <v>5350</v>
      </c>
      <c r="I1339">
        <v>4</v>
      </c>
      <c r="J1339">
        <v>364760</v>
      </c>
      <c r="K1339">
        <v>350610</v>
      </c>
      <c r="L1339">
        <v>6600</v>
      </c>
      <c r="M1339">
        <v>77459</v>
      </c>
      <c r="N1339">
        <v>10247</v>
      </c>
    </row>
    <row r="1340" spans="1:14" x14ac:dyDescent="0.2">
      <c r="A1340" t="s">
        <v>139</v>
      </c>
      <c r="B1340">
        <v>20</v>
      </c>
      <c r="C1340">
        <v>8</v>
      </c>
      <c r="D1340" s="55">
        <v>1086987</v>
      </c>
      <c r="E1340">
        <v>10</v>
      </c>
      <c r="F1340">
        <v>375000</v>
      </c>
      <c r="G1340">
        <v>3000</v>
      </c>
      <c r="H1340">
        <v>6732</v>
      </c>
      <c r="I1340">
        <v>4</v>
      </c>
      <c r="J1340">
        <v>354965</v>
      </c>
      <c r="K1340">
        <v>330025</v>
      </c>
      <c r="L1340">
        <v>7878</v>
      </c>
      <c r="M1340">
        <v>154476</v>
      </c>
      <c r="N1340">
        <v>10247</v>
      </c>
    </row>
    <row r="1341" spans="1:14" x14ac:dyDescent="0.2">
      <c r="A1341" t="s">
        <v>139</v>
      </c>
      <c r="B1341">
        <v>20</v>
      </c>
      <c r="C1341">
        <v>16</v>
      </c>
      <c r="D1341" s="55">
        <v>2151720</v>
      </c>
      <c r="E1341">
        <v>10</v>
      </c>
      <c r="F1341">
        <v>375000</v>
      </c>
      <c r="G1341">
        <v>3000</v>
      </c>
      <c r="H1341">
        <v>9807</v>
      </c>
      <c r="I1341">
        <v>4</v>
      </c>
      <c r="J1341">
        <v>334765</v>
      </c>
      <c r="K1341">
        <v>288120</v>
      </c>
      <c r="L1341">
        <v>6339</v>
      </c>
      <c r="M1341">
        <v>306912</v>
      </c>
      <c r="N1341">
        <v>10247</v>
      </c>
    </row>
    <row r="1342" spans="1:14" x14ac:dyDescent="0.2">
      <c r="A1342" t="s">
        <v>139</v>
      </c>
      <c r="B1342">
        <v>20</v>
      </c>
      <c r="C1342">
        <v>2</v>
      </c>
      <c r="D1342" s="55">
        <v>347087</v>
      </c>
      <c r="E1342">
        <v>10</v>
      </c>
      <c r="F1342">
        <v>375000</v>
      </c>
      <c r="G1342">
        <v>3000</v>
      </c>
      <c r="H1342">
        <v>4826</v>
      </c>
      <c r="I1342">
        <v>4</v>
      </c>
      <c r="J1342">
        <v>368825</v>
      </c>
      <c r="K1342">
        <v>359390</v>
      </c>
      <c r="L1342">
        <v>6466</v>
      </c>
      <c r="M1342">
        <v>50053</v>
      </c>
      <c r="N1342">
        <v>8188</v>
      </c>
    </row>
    <row r="1343" spans="1:14" x14ac:dyDescent="0.2">
      <c r="A1343" t="s">
        <v>139</v>
      </c>
      <c r="B1343">
        <v>20</v>
      </c>
      <c r="C1343">
        <v>4</v>
      </c>
      <c r="D1343" s="55">
        <v>690133</v>
      </c>
      <c r="E1343">
        <v>10</v>
      </c>
      <c r="F1343">
        <v>375000</v>
      </c>
      <c r="G1343">
        <v>3000</v>
      </c>
      <c r="H1343">
        <v>5776</v>
      </c>
      <c r="I1343">
        <v>4</v>
      </c>
      <c r="J1343">
        <v>362015</v>
      </c>
      <c r="K1343">
        <v>343485</v>
      </c>
      <c r="L1343">
        <v>5890</v>
      </c>
      <c r="M1343">
        <v>99028</v>
      </c>
      <c r="N1343">
        <v>8188</v>
      </c>
    </row>
    <row r="1344" spans="1:14" x14ac:dyDescent="0.2">
      <c r="A1344" t="s">
        <v>139</v>
      </c>
      <c r="B1344">
        <v>20</v>
      </c>
      <c r="C1344">
        <v>8</v>
      </c>
      <c r="D1344" s="55">
        <v>1359660</v>
      </c>
      <c r="E1344">
        <v>10</v>
      </c>
      <c r="F1344">
        <v>375000</v>
      </c>
      <c r="G1344">
        <v>3000</v>
      </c>
      <c r="H1344">
        <v>7300</v>
      </c>
      <c r="I1344">
        <v>4</v>
      </c>
      <c r="J1344">
        <v>348705</v>
      </c>
      <c r="K1344">
        <v>314075</v>
      </c>
      <c r="L1344">
        <v>5150</v>
      </c>
      <c r="M1344">
        <v>194492</v>
      </c>
      <c r="N1344">
        <v>8188</v>
      </c>
    </row>
    <row r="1345" spans="1:14" x14ac:dyDescent="0.2">
      <c r="A1345" t="s">
        <v>139</v>
      </c>
      <c r="B1345">
        <v>20</v>
      </c>
      <c r="C1345">
        <v>16</v>
      </c>
      <c r="D1345" s="55">
        <v>2703167</v>
      </c>
      <c r="E1345">
        <v>10</v>
      </c>
      <c r="F1345">
        <v>375000</v>
      </c>
      <c r="G1345">
        <v>3000</v>
      </c>
      <c r="H1345">
        <v>10150</v>
      </c>
      <c r="I1345">
        <v>4</v>
      </c>
      <c r="J1345">
        <v>322120</v>
      </c>
      <c r="K1345">
        <v>265835</v>
      </c>
      <c r="L1345">
        <v>4717</v>
      </c>
      <c r="M1345">
        <v>375589</v>
      </c>
      <c r="N1345">
        <v>8188</v>
      </c>
    </row>
    <row r="1346" spans="1:14" x14ac:dyDescent="0.2">
      <c r="A1346" t="s">
        <v>139</v>
      </c>
      <c r="B1346">
        <v>20</v>
      </c>
      <c r="C1346">
        <v>2</v>
      </c>
      <c r="D1346" s="55">
        <v>339147</v>
      </c>
      <c r="E1346">
        <v>10</v>
      </c>
      <c r="F1346">
        <v>375000</v>
      </c>
      <c r="G1346">
        <v>3000</v>
      </c>
      <c r="H1346">
        <v>4723</v>
      </c>
      <c r="I1346">
        <v>4</v>
      </c>
      <c r="J1346">
        <v>368855</v>
      </c>
      <c r="K1346">
        <v>359785</v>
      </c>
      <c r="L1346">
        <v>6289</v>
      </c>
      <c r="M1346">
        <v>47776</v>
      </c>
      <c r="N1346">
        <v>8394</v>
      </c>
    </row>
    <row r="1347" spans="1:14" x14ac:dyDescent="0.2">
      <c r="A1347" t="s">
        <v>139</v>
      </c>
      <c r="B1347">
        <v>20</v>
      </c>
      <c r="C1347">
        <v>4</v>
      </c>
      <c r="D1347" s="55">
        <v>674573</v>
      </c>
      <c r="E1347">
        <v>10</v>
      </c>
      <c r="F1347">
        <v>375000</v>
      </c>
      <c r="G1347">
        <v>3000</v>
      </c>
      <c r="H1347">
        <v>5954</v>
      </c>
      <c r="I1347">
        <v>4</v>
      </c>
      <c r="J1347">
        <v>362655</v>
      </c>
      <c r="K1347">
        <v>344755</v>
      </c>
      <c r="L1347">
        <v>5290</v>
      </c>
      <c r="M1347">
        <v>94831</v>
      </c>
      <c r="N1347">
        <v>8394</v>
      </c>
    </row>
    <row r="1348" spans="1:14" x14ac:dyDescent="0.2">
      <c r="A1348" t="s">
        <v>139</v>
      </c>
      <c r="B1348">
        <v>20</v>
      </c>
      <c r="C1348">
        <v>8</v>
      </c>
      <c r="D1348" s="55">
        <v>1339527</v>
      </c>
      <c r="E1348">
        <v>10</v>
      </c>
      <c r="F1348">
        <v>375000</v>
      </c>
      <c r="G1348">
        <v>3000</v>
      </c>
      <c r="H1348">
        <v>6945</v>
      </c>
      <c r="I1348">
        <v>4</v>
      </c>
      <c r="J1348">
        <v>349760</v>
      </c>
      <c r="K1348">
        <v>321445</v>
      </c>
      <c r="L1348">
        <v>4895</v>
      </c>
      <c r="M1348">
        <v>188699</v>
      </c>
      <c r="N1348">
        <v>8394</v>
      </c>
    </row>
    <row r="1349" spans="1:14" x14ac:dyDescent="0.2">
      <c r="A1349" t="s">
        <v>139</v>
      </c>
      <c r="B1349">
        <v>20</v>
      </c>
      <c r="C1349">
        <v>16</v>
      </c>
      <c r="D1349" s="55">
        <v>2655380</v>
      </c>
      <c r="E1349">
        <v>10</v>
      </c>
      <c r="F1349">
        <v>375000</v>
      </c>
      <c r="G1349">
        <v>3000</v>
      </c>
      <c r="H1349">
        <v>9606</v>
      </c>
      <c r="I1349">
        <v>4</v>
      </c>
      <c r="J1349">
        <v>325685</v>
      </c>
      <c r="K1349">
        <v>269610</v>
      </c>
      <c r="L1349">
        <v>4896</v>
      </c>
      <c r="M1349">
        <v>377537</v>
      </c>
      <c r="N1349">
        <v>8394</v>
      </c>
    </row>
    <row r="1350" spans="1:14" x14ac:dyDescent="0.2">
      <c r="A1350" t="s">
        <v>139</v>
      </c>
      <c r="B1350">
        <v>20</v>
      </c>
      <c r="C1350">
        <v>2</v>
      </c>
      <c r="D1350" s="55">
        <v>327193</v>
      </c>
      <c r="E1350">
        <v>10</v>
      </c>
      <c r="F1350">
        <v>375000</v>
      </c>
      <c r="G1350">
        <v>3000</v>
      </c>
      <c r="H1350">
        <v>4605</v>
      </c>
      <c r="I1350">
        <v>4</v>
      </c>
      <c r="J1350">
        <v>369110</v>
      </c>
      <c r="K1350">
        <v>355890</v>
      </c>
      <c r="L1350">
        <v>6962</v>
      </c>
      <c r="M1350">
        <v>47185</v>
      </c>
      <c r="N1350">
        <v>9025</v>
      </c>
    </row>
    <row r="1351" spans="1:14" x14ac:dyDescent="0.2">
      <c r="A1351" t="s">
        <v>139</v>
      </c>
      <c r="B1351">
        <v>20</v>
      </c>
      <c r="C1351">
        <v>4</v>
      </c>
      <c r="D1351" s="55">
        <v>645980</v>
      </c>
      <c r="E1351">
        <v>10</v>
      </c>
      <c r="F1351">
        <v>375000</v>
      </c>
      <c r="G1351">
        <v>3000</v>
      </c>
      <c r="H1351">
        <v>5575</v>
      </c>
      <c r="I1351">
        <v>4</v>
      </c>
      <c r="J1351">
        <v>362960</v>
      </c>
      <c r="K1351">
        <v>336045</v>
      </c>
      <c r="L1351">
        <v>6192</v>
      </c>
      <c r="M1351">
        <v>92490</v>
      </c>
      <c r="N1351">
        <v>9025</v>
      </c>
    </row>
    <row r="1352" spans="1:14" x14ac:dyDescent="0.2">
      <c r="A1352" t="s">
        <v>139</v>
      </c>
      <c r="B1352">
        <v>20</v>
      </c>
      <c r="C1352">
        <v>8</v>
      </c>
      <c r="D1352" s="55">
        <v>1279987</v>
      </c>
      <c r="E1352">
        <v>10</v>
      </c>
      <c r="F1352">
        <v>375000</v>
      </c>
      <c r="G1352">
        <v>3000</v>
      </c>
      <c r="H1352">
        <v>6750</v>
      </c>
      <c r="I1352">
        <v>4</v>
      </c>
      <c r="J1352">
        <v>350690</v>
      </c>
      <c r="K1352">
        <v>297695</v>
      </c>
      <c r="L1352">
        <v>5742</v>
      </c>
      <c r="M1352">
        <v>183741</v>
      </c>
      <c r="N1352">
        <v>9025</v>
      </c>
    </row>
    <row r="1353" spans="1:14" x14ac:dyDescent="0.2">
      <c r="A1353" t="s">
        <v>139</v>
      </c>
      <c r="B1353">
        <v>20</v>
      </c>
      <c r="C1353">
        <v>16</v>
      </c>
      <c r="D1353" s="55">
        <v>2555353</v>
      </c>
      <c r="E1353">
        <v>10</v>
      </c>
      <c r="F1353">
        <v>375000</v>
      </c>
      <c r="G1353">
        <v>3000</v>
      </c>
      <c r="H1353">
        <v>10101</v>
      </c>
      <c r="I1353">
        <v>4</v>
      </c>
      <c r="J1353">
        <v>327185</v>
      </c>
      <c r="K1353">
        <v>220970</v>
      </c>
      <c r="L1353">
        <v>5495</v>
      </c>
      <c r="M1353">
        <v>360701</v>
      </c>
      <c r="N1353">
        <v>9025</v>
      </c>
    </row>
    <row r="1354" spans="1:14" x14ac:dyDescent="0.2">
      <c r="A1354" t="s">
        <v>139</v>
      </c>
      <c r="B1354">
        <v>20</v>
      </c>
      <c r="C1354">
        <v>2</v>
      </c>
      <c r="D1354" s="55">
        <v>307387</v>
      </c>
      <c r="E1354">
        <v>10</v>
      </c>
      <c r="F1354">
        <v>375000</v>
      </c>
      <c r="G1354">
        <v>3000</v>
      </c>
      <c r="H1354">
        <v>4959</v>
      </c>
      <c r="I1354">
        <v>4</v>
      </c>
      <c r="J1354">
        <v>369250</v>
      </c>
      <c r="K1354">
        <v>361010</v>
      </c>
      <c r="L1354">
        <v>6653</v>
      </c>
      <c r="M1354">
        <v>43480</v>
      </c>
      <c r="N1354">
        <v>9344</v>
      </c>
    </row>
    <row r="1355" spans="1:14" x14ac:dyDescent="0.2">
      <c r="A1355" t="s">
        <v>139</v>
      </c>
      <c r="B1355">
        <v>20</v>
      </c>
      <c r="C1355">
        <v>4</v>
      </c>
      <c r="D1355" s="55">
        <v>606887</v>
      </c>
      <c r="E1355">
        <v>10</v>
      </c>
      <c r="F1355">
        <v>375000</v>
      </c>
      <c r="G1355">
        <v>3000</v>
      </c>
      <c r="H1355">
        <v>5560</v>
      </c>
      <c r="I1355">
        <v>4</v>
      </c>
      <c r="J1355">
        <v>363395</v>
      </c>
      <c r="K1355">
        <v>347020</v>
      </c>
      <c r="L1355">
        <v>5504</v>
      </c>
      <c r="M1355">
        <v>86260</v>
      </c>
      <c r="N1355">
        <v>9344</v>
      </c>
    </row>
    <row r="1356" spans="1:14" x14ac:dyDescent="0.2">
      <c r="A1356" t="s">
        <v>139</v>
      </c>
      <c r="B1356">
        <v>20</v>
      </c>
      <c r="C1356">
        <v>8</v>
      </c>
      <c r="D1356" s="55">
        <v>1200993</v>
      </c>
      <c r="E1356">
        <v>10</v>
      </c>
      <c r="F1356">
        <v>375000</v>
      </c>
      <c r="G1356">
        <v>3000</v>
      </c>
      <c r="H1356">
        <v>7411</v>
      </c>
      <c r="I1356">
        <v>4</v>
      </c>
      <c r="J1356">
        <v>351940</v>
      </c>
      <c r="K1356">
        <v>320525</v>
      </c>
      <c r="L1356">
        <v>4972</v>
      </c>
      <c r="M1356">
        <v>169751</v>
      </c>
      <c r="N1356">
        <v>9344</v>
      </c>
    </row>
    <row r="1357" spans="1:14" x14ac:dyDescent="0.2">
      <c r="A1357" t="s">
        <v>139</v>
      </c>
      <c r="B1357">
        <v>20</v>
      </c>
      <c r="C1357">
        <v>16</v>
      </c>
      <c r="D1357" s="55">
        <v>2379107</v>
      </c>
      <c r="E1357">
        <v>10</v>
      </c>
      <c r="F1357">
        <v>375000</v>
      </c>
      <c r="G1357">
        <v>3000</v>
      </c>
      <c r="H1357">
        <v>10146</v>
      </c>
      <c r="I1357">
        <v>4</v>
      </c>
      <c r="J1357">
        <v>329685</v>
      </c>
      <c r="K1357">
        <v>278890</v>
      </c>
      <c r="L1357">
        <v>4878</v>
      </c>
      <c r="M1357">
        <v>334350</v>
      </c>
      <c r="N1357">
        <v>9344</v>
      </c>
    </row>
    <row r="1358" spans="1:14" x14ac:dyDescent="0.2">
      <c r="A1358" t="s">
        <v>139</v>
      </c>
      <c r="B1358">
        <v>20</v>
      </c>
      <c r="C1358">
        <v>2</v>
      </c>
      <c r="D1358" s="55">
        <v>367460</v>
      </c>
      <c r="E1358">
        <v>10</v>
      </c>
      <c r="F1358">
        <v>375000</v>
      </c>
      <c r="G1358">
        <v>3000</v>
      </c>
      <c r="H1358">
        <v>5240</v>
      </c>
      <c r="I1358">
        <v>4</v>
      </c>
      <c r="J1358">
        <v>368015</v>
      </c>
      <c r="K1358">
        <v>358295</v>
      </c>
      <c r="L1358">
        <v>5907</v>
      </c>
      <c r="M1358">
        <v>51043</v>
      </c>
      <c r="N1358">
        <v>7680</v>
      </c>
    </row>
    <row r="1359" spans="1:14" x14ac:dyDescent="0.2">
      <c r="A1359" t="s">
        <v>139</v>
      </c>
      <c r="B1359">
        <v>20</v>
      </c>
      <c r="C1359">
        <v>4</v>
      </c>
      <c r="D1359" s="55">
        <v>727080</v>
      </c>
      <c r="E1359">
        <v>10</v>
      </c>
      <c r="F1359">
        <v>375000</v>
      </c>
      <c r="G1359">
        <v>3000</v>
      </c>
      <c r="H1359">
        <v>5774</v>
      </c>
      <c r="I1359">
        <v>4</v>
      </c>
      <c r="J1359">
        <v>360850</v>
      </c>
      <c r="K1359">
        <v>342150</v>
      </c>
      <c r="L1359">
        <v>4982</v>
      </c>
      <c r="M1359">
        <v>103316</v>
      </c>
      <c r="N1359">
        <v>7680</v>
      </c>
    </row>
    <row r="1360" spans="1:14" x14ac:dyDescent="0.2">
      <c r="A1360" t="s">
        <v>139</v>
      </c>
      <c r="B1360">
        <v>20</v>
      </c>
      <c r="C1360">
        <v>8</v>
      </c>
      <c r="D1360" s="55">
        <v>1450753</v>
      </c>
      <c r="E1360">
        <v>10</v>
      </c>
      <c r="F1360">
        <v>375000</v>
      </c>
      <c r="G1360">
        <v>3000</v>
      </c>
      <c r="H1360">
        <v>7435</v>
      </c>
      <c r="I1360">
        <v>4</v>
      </c>
      <c r="J1360">
        <v>346915</v>
      </c>
      <c r="K1360">
        <v>311815</v>
      </c>
      <c r="L1360">
        <v>4708</v>
      </c>
      <c r="M1360">
        <v>204868</v>
      </c>
      <c r="N1360">
        <v>7680</v>
      </c>
    </row>
    <row r="1361" spans="1:14" x14ac:dyDescent="0.2">
      <c r="A1361" t="s">
        <v>139</v>
      </c>
      <c r="B1361">
        <v>20</v>
      </c>
      <c r="C1361">
        <v>16</v>
      </c>
      <c r="D1361" s="55">
        <v>2860387</v>
      </c>
      <c r="E1361">
        <v>10</v>
      </c>
      <c r="F1361">
        <v>375000</v>
      </c>
      <c r="G1361">
        <v>3000</v>
      </c>
      <c r="H1361">
        <v>10517</v>
      </c>
      <c r="I1361">
        <v>4</v>
      </c>
      <c r="J1361">
        <v>319990</v>
      </c>
      <c r="K1361">
        <v>258720</v>
      </c>
      <c r="L1361">
        <v>4351</v>
      </c>
      <c r="M1361">
        <v>407461</v>
      </c>
      <c r="N1361">
        <v>7680</v>
      </c>
    </row>
    <row r="1362" spans="1:14" x14ac:dyDescent="0.2">
      <c r="A1362" t="s">
        <v>139</v>
      </c>
      <c r="B1362">
        <v>20</v>
      </c>
      <c r="C1362">
        <v>2</v>
      </c>
      <c r="D1362" s="55">
        <v>331027</v>
      </c>
      <c r="E1362">
        <v>10</v>
      </c>
      <c r="F1362">
        <v>375000</v>
      </c>
      <c r="G1362">
        <v>3000</v>
      </c>
      <c r="H1362">
        <v>5081</v>
      </c>
      <c r="I1362">
        <v>4</v>
      </c>
      <c r="J1362">
        <v>368935</v>
      </c>
      <c r="K1362">
        <v>359745</v>
      </c>
      <c r="L1362">
        <v>6748</v>
      </c>
      <c r="M1362">
        <v>47702</v>
      </c>
      <c r="N1362">
        <v>8576</v>
      </c>
    </row>
    <row r="1363" spans="1:14" x14ac:dyDescent="0.2">
      <c r="A1363" t="s">
        <v>139</v>
      </c>
      <c r="B1363">
        <v>20</v>
      </c>
      <c r="C1363">
        <v>4</v>
      </c>
      <c r="D1363" s="55">
        <v>655727</v>
      </c>
      <c r="E1363">
        <v>10</v>
      </c>
      <c r="F1363">
        <v>375000</v>
      </c>
      <c r="G1363">
        <v>3000</v>
      </c>
      <c r="H1363">
        <v>5687</v>
      </c>
      <c r="I1363">
        <v>4</v>
      </c>
      <c r="J1363">
        <v>363010</v>
      </c>
      <c r="K1363">
        <v>344665</v>
      </c>
      <c r="L1363">
        <v>5899</v>
      </c>
      <c r="M1363">
        <v>93783</v>
      </c>
      <c r="N1363">
        <v>8576</v>
      </c>
    </row>
    <row r="1364" spans="1:14" x14ac:dyDescent="0.2">
      <c r="A1364" t="s">
        <v>139</v>
      </c>
      <c r="B1364">
        <v>20</v>
      </c>
      <c r="C1364">
        <v>8</v>
      </c>
      <c r="D1364" s="55">
        <v>1304793</v>
      </c>
      <c r="E1364">
        <v>10</v>
      </c>
      <c r="F1364">
        <v>375000</v>
      </c>
      <c r="G1364">
        <v>3000</v>
      </c>
      <c r="H1364">
        <v>6705</v>
      </c>
      <c r="I1364">
        <v>4</v>
      </c>
      <c r="J1364">
        <v>351100</v>
      </c>
      <c r="K1364">
        <v>314985</v>
      </c>
      <c r="L1364">
        <v>5433</v>
      </c>
      <c r="M1364">
        <v>186266</v>
      </c>
      <c r="N1364">
        <v>8576</v>
      </c>
    </row>
    <row r="1365" spans="1:14" x14ac:dyDescent="0.2">
      <c r="A1365" t="s">
        <v>139</v>
      </c>
      <c r="B1365">
        <v>20</v>
      </c>
      <c r="C1365">
        <v>16</v>
      </c>
      <c r="D1365" s="55">
        <v>2561260</v>
      </c>
      <c r="E1365">
        <v>10</v>
      </c>
      <c r="F1365">
        <v>375000</v>
      </c>
      <c r="G1365">
        <v>3000</v>
      </c>
      <c r="H1365">
        <v>10274</v>
      </c>
      <c r="I1365">
        <v>4</v>
      </c>
      <c r="J1365">
        <v>326385</v>
      </c>
      <c r="K1365">
        <v>265525</v>
      </c>
      <c r="L1365">
        <v>4708</v>
      </c>
      <c r="M1365">
        <v>360954</v>
      </c>
      <c r="N1365">
        <v>8576</v>
      </c>
    </row>
    <row r="1366" spans="1:14" x14ac:dyDescent="0.2">
      <c r="A1366" t="s">
        <v>139</v>
      </c>
      <c r="B1366">
        <v>20</v>
      </c>
      <c r="C1366">
        <v>2</v>
      </c>
      <c r="D1366" s="55">
        <v>362553</v>
      </c>
      <c r="E1366">
        <v>10</v>
      </c>
      <c r="F1366">
        <v>375000</v>
      </c>
      <c r="G1366">
        <v>3000</v>
      </c>
      <c r="H1366">
        <v>4817</v>
      </c>
      <c r="I1366">
        <v>4</v>
      </c>
      <c r="J1366">
        <v>368490</v>
      </c>
      <c r="K1366">
        <v>358565</v>
      </c>
      <c r="L1366">
        <v>6358</v>
      </c>
      <c r="M1366">
        <v>52221</v>
      </c>
      <c r="N1366">
        <v>7832</v>
      </c>
    </row>
    <row r="1367" spans="1:14" x14ac:dyDescent="0.2">
      <c r="A1367" t="s">
        <v>139</v>
      </c>
      <c r="B1367">
        <v>20</v>
      </c>
      <c r="C1367">
        <v>4</v>
      </c>
      <c r="D1367" s="55">
        <v>715300</v>
      </c>
      <c r="E1367">
        <v>10</v>
      </c>
      <c r="F1367">
        <v>375000</v>
      </c>
      <c r="G1367">
        <v>3000</v>
      </c>
      <c r="H1367">
        <v>5665</v>
      </c>
      <c r="I1367">
        <v>4</v>
      </c>
      <c r="J1367">
        <v>361665</v>
      </c>
      <c r="K1367">
        <v>342900</v>
      </c>
      <c r="L1367">
        <v>5507</v>
      </c>
      <c r="M1367">
        <v>102516</v>
      </c>
      <c r="N1367">
        <v>7832</v>
      </c>
    </row>
    <row r="1368" spans="1:14" x14ac:dyDescent="0.2">
      <c r="A1368" t="s">
        <v>139</v>
      </c>
      <c r="B1368">
        <v>20</v>
      </c>
      <c r="C1368">
        <v>8</v>
      </c>
      <c r="D1368" s="55">
        <v>1421487</v>
      </c>
      <c r="E1368">
        <v>10</v>
      </c>
      <c r="F1368">
        <v>375000</v>
      </c>
      <c r="G1368">
        <v>3000</v>
      </c>
      <c r="H1368">
        <v>7110</v>
      </c>
      <c r="I1368">
        <v>4</v>
      </c>
      <c r="J1368">
        <v>348265</v>
      </c>
      <c r="K1368">
        <v>309820</v>
      </c>
      <c r="L1368">
        <v>5022</v>
      </c>
      <c r="M1368">
        <v>202395</v>
      </c>
      <c r="N1368">
        <v>7832</v>
      </c>
    </row>
    <row r="1369" spans="1:14" x14ac:dyDescent="0.2">
      <c r="A1369" t="s">
        <v>139</v>
      </c>
      <c r="B1369">
        <v>20</v>
      </c>
      <c r="C1369">
        <v>16</v>
      </c>
      <c r="D1369" s="55">
        <v>2808820</v>
      </c>
      <c r="E1369">
        <v>10</v>
      </c>
      <c r="F1369">
        <v>375000</v>
      </c>
      <c r="G1369">
        <v>3000</v>
      </c>
      <c r="H1369">
        <v>10081</v>
      </c>
      <c r="I1369">
        <v>4</v>
      </c>
      <c r="J1369">
        <v>322270</v>
      </c>
      <c r="K1369">
        <v>262335</v>
      </c>
      <c r="L1369">
        <v>5367</v>
      </c>
      <c r="M1369">
        <v>389133</v>
      </c>
      <c r="N1369">
        <v>7832</v>
      </c>
    </row>
    <row r="1370" spans="1:14" x14ac:dyDescent="0.2">
      <c r="A1370" t="s">
        <v>139</v>
      </c>
      <c r="B1370">
        <v>20</v>
      </c>
      <c r="C1370">
        <v>2</v>
      </c>
      <c r="D1370" s="55">
        <v>373227</v>
      </c>
      <c r="E1370">
        <v>10</v>
      </c>
      <c r="F1370">
        <v>375000</v>
      </c>
      <c r="G1370">
        <v>3000</v>
      </c>
      <c r="H1370">
        <v>5029</v>
      </c>
      <c r="I1370">
        <v>4</v>
      </c>
      <c r="J1370">
        <v>367940</v>
      </c>
      <c r="K1370">
        <v>358145</v>
      </c>
      <c r="L1370">
        <v>4677</v>
      </c>
      <c r="M1370">
        <v>53502</v>
      </c>
      <c r="N1370">
        <v>7605</v>
      </c>
    </row>
    <row r="1371" spans="1:14" x14ac:dyDescent="0.2">
      <c r="A1371" t="s">
        <v>139</v>
      </c>
      <c r="B1371">
        <v>20</v>
      </c>
      <c r="C1371">
        <v>4</v>
      </c>
      <c r="D1371" s="55">
        <v>739867</v>
      </c>
      <c r="E1371">
        <v>10</v>
      </c>
      <c r="F1371">
        <v>375000</v>
      </c>
      <c r="G1371">
        <v>3000</v>
      </c>
      <c r="H1371">
        <v>5584</v>
      </c>
      <c r="I1371">
        <v>4</v>
      </c>
      <c r="J1371">
        <v>360880</v>
      </c>
      <c r="K1371">
        <v>341620</v>
      </c>
      <c r="L1371">
        <v>3742</v>
      </c>
      <c r="M1371">
        <v>106313</v>
      </c>
      <c r="N1371">
        <v>7605</v>
      </c>
    </row>
    <row r="1372" spans="1:14" x14ac:dyDescent="0.2">
      <c r="A1372" t="s">
        <v>139</v>
      </c>
      <c r="B1372">
        <v>20</v>
      </c>
      <c r="C1372">
        <v>8</v>
      </c>
      <c r="D1372" s="55">
        <v>1470140</v>
      </c>
      <c r="E1372">
        <v>10</v>
      </c>
      <c r="F1372">
        <v>375000</v>
      </c>
      <c r="G1372">
        <v>3000</v>
      </c>
      <c r="H1372">
        <v>6978</v>
      </c>
      <c r="I1372">
        <v>4</v>
      </c>
      <c r="J1372">
        <v>347335</v>
      </c>
      <c r="K1372">
        <v>307190</v>
      </c>
      <c r="L1372">
        <v>3608</v>
      </c>
      <c r="M1372">
        <v>210834</v>
      </c>
      <c r="N1372">
        <v>7605</v>
      </c>
    </row>
    <row r="1373" spans="1:14" x14ac:dyDescent="0.2">
      <c r="A1373" t="s">
        <v>139</v>
      </c>
      <c r="B1373">
        <v>20</v>
      </c>
      <c r="C1373">
        <v>16</v>
      </c>
      <c r="D1373" s="55">
        <v>2888540</v>
      </c>
      <c r="E1373">
        <v>10</v>
      </c>
      <c r="F1373">
        <v>375000</v>
      </c>
      <c r="G1373">
        <v>3000</v>
      </c>
      <c r="H1373">
        <v>9971</v>
      </c>
      <c r="I1373">
        <v>4</v>
      </c>
      <c r="J1373">
        <v>318360</v>
      </c>
      <c r="K1373">
        <v>260125</v>
      </c>
      <c r="L1373">
        <v>3772</v>
      </c>
      <c r="M1373">
        <v>413058</v>
      </c>
      <c r="N1373">
        <v>7605</v>
      </c>
    </row>
    <row r="1374" spans="1:14" x14ac:dyDescent="0.2">
      <c r="A1374" t="s">
        <v>139</v>
      </c>
      <c r="B1374">
        <v>20</v>
      </c>
      <c r="C1374">
        <v>2</v>
      </c>
      <c r="D1374" s="55">
        <v>301587</v>
      </c>
      <c r="E1374">
        <v>10</v>
      </c>
      <c r="F1374">
        <v>375000</v>
      </c>
      <c r="G1374">
        <v>3000</v>
      </c>
      <c r="H1374">
        <v>5114</v>
      </c>
      <c r="I1374">
        <v>4</v>
      </c>
      <c r="J1374">
        <v>369640</v>
      </c>
      <c r="K1374">
        <v>361335</v>
      </c>
      <c r="L1374">
        <v>7484</v>
      </c>
      <c r="M1374">
        <v>43191</v>
      </c>
      <c r="N1374">
        <v>9454</v>
      </c>
    </row>
    <row r="1375" spans="1:14" x14ac:dyDescent="0.2">
      <c r="A1375" t="s">
        <v>139</v>
      </c>
      <c r="B1375">
        <v>20</v>
      </c>
      <c r="C1375">
        <v>4</v>
      </c>
      <c r="D1375" s="55">
        <v>599427</v>
      </c>
      <c r="E1375">
        <v>10</v>
      </c>
      <c r="F1375">
        <v>375000</v>
      </c>
      <c r="G1375">
        <v>3000</v>
      </c>
      <c r="H1375">
        <v>5718</v>
      </c>
      <c r="I1375">
        <v>4</v>
      </c>
      <c r="J1375">
        <v>364185</v>
      </c>
      <c r="K1375">
        <v>348095</v>
      </c>
      <c r="L1375">
        <v>6401</v>
      </c>
      <c r="M1375">
        <v>86289</v>
      </c>
      <c r="N1375">
        <v>9454</v>
      </c>
    </row>
    <row r="1376" spans="1:14" x14ac:dyDescent="0.2">
      <c r="A1376" t="s">
        <v>139</v>
      </c>
      <c r="B1376">
        <v>20</v>
      </c>
      <c r="C1376">
        <v>8</v>
      </c>
      <c r="D1376" s="55">
        <v>1181733</v>
      </c>
      <c r="E1376">
        <v>10</v>
      </c>
      <c r="F1376">
        <v>375000</v>
      </c>
      <c r="G1376">
        <v>3000</v>
      </c>
      <c r="H1376">
        <v>7067</v>
      </c>
      <c r="I1376">
        <v>4</v>
      </c>
      <c r="J1376">
        <v>353215</v>
      </c>
      <c r="K1376">
        <v>324230</v>
      </c>
      <c r="L1376">
        <v>5896</v>
      </c>
      <c r="M1376">
        <v>169776</v>
      </c>
      <c r="N1376">
        <v>9454</v>
      </c>
    </row>
    <row r="1377" spans="1:14" x14ac:dyDescent="0.2">
      <c r="A1377" t="s">
        <v>139</v>
      </c>
      <c r="B1377">
        <v>20</v>
      </c>
      <c r="C1377">
        <v>16</v>
      </c>
      <c r="D1377" s="55">
        <v>2337427</v>
      </c>
      <c r="E1377">
        <v>10</v>
      </c>
      <c r="F1377">
        <v>375000</v>
      </c>
      <c r="G1377">
        <v>3000</v>
      </c>
      <c r="H1377">
        <v>10179</v>
      </c>
      <c r="I1377">
        <v>4</v>
      </c>
      <c r="J1377">
        <v>331750</v>
      </c>
      <c r="K1377">
        <v>281935</v>
      </c>
      <c r="L1377">
        <v>5308</v>
      </c>
      <c r="M1377">
        <v>326079</v>
      </c>
      <c r="N1377">
        <v>9454</v>
      </c>
    </row>
    <row r="1378" spans="1:14" x14ac:dyDescent="0.2">
      <c r="A1378" t="s">
        <v>139</v>
      </c>
      <c r="B1378">
        <v>20</v>
      </c>
      <c r="C1378">
        <v>2</v>
      </c>
      <c r="D1378" s="55">
        <v>335673</v>
      </c>
      <c r="E1378">
        <v>10</v>
      </c>
      <c r="F1378">
        <v>375000</v>
      </c>
      <c r="G1378">
        <v>3000</v>
      </c>
      <c r="H1378">
        <v>4845</v>
      </c>
      <c r="I1378">
        <v>4</v>
      </c>
      <c r="J1378">
        <v>368835</v>
      </c>
      <c r="K1378">
        <v>360260</v>
      </c>
      <c r="L1378">
        <v>6542</v>
      </c>
      <c r="M1378">
        <v>47426</v>
      </c>
      <c r="N1378">
        <v>8426</v>
      </c>
    </row>
    <row r="1379" spans="1:14" x14ac:dyDescent="0.2">
      <c r="A1379" t="s">
        <v>139</v>
      </c>
      <c r="B1379">
        <v>20</v>
      </c>
      <c r="C1379">
        <v>4</v>
      </c>
      <c r="D1379" s="55">
        <v>661813</v>
      </c>
      <c r="E1379">
        <v>10</v>
      </c>
      <c r="F1379">
        <v>375000</v>
      </c>
      <c r="G1379">
        <v>3000</v>
      </c>
      <c r="H1379">
        <v>5784</v>
      </c>
      <c r="I1379">
        <v>4</v>
      </c>
      <c r="J1379">
        <v>362695</v>
      </c>
      <c r="K1379">
        <v>345295</v>
      </c>
      <c r="L1379">
        <v>5642</v>
      </c>
      <c r="M1379">
        <v>93437</v>
      </c>
      <c r="N1379">
        <v>8426</v>
      </c>
    </row>
    <row r="1380" spans="1:14" x14ac:dyDescent="0.2">
      <c r="A1380" t="s">
        <v>139</v>
      </c>
      <c r="B1380">
        <v>20</v>
      </c>
      <c r="C1380">
        <v>8</v>
      </c>
      <c r="D1380" s="55">
        <v>1309507</v>
      </c>
      <c r="E1380">
        <v>10</v>
      </c>
      <c r="F1380">
        <v>375000</v>
      </c>
      <c r="G1380">
        <v>3000</v>
      </c>
      <c r="H1380">
        <v>7234</v>
      </c>
      <c r="I1380">
        <v>4</v>
      </c>
      <c r="J1380">
        <v>350060</v>
      </c>
      <c r="K1380">
        <v>322000</v>
      </c>
      <c r="L1380">
        <v>5219</v>
      </c>
      <c r="M1380">
        <v>184716</v>
      </c>
      <c r="N1380">
        <v>8426</v>
      </c>
    </row>
    <row r="1381" spans="1:14" x14ac:dyDescent="0.2">
      <c r="A1381" t="s">
        <v>139</v>
      </c>
      <c r="B1381">
        <v>20</v>
      </c>
      <c r="C1381">
        <v>16</v>
      </c>
      <c r="D1381" s="55">
        <v>2603633</v>
      </c>
      <c r="E1381">
        <v>10</v>
      </c>
      <c r="F1381">
        <v>375000</v>
      </c>
      <c r="G1381">
        <v>3000</v>
      </c>
      <c r="H1381">
        <v>10318</v>
      </c>
      <c r="I1381">
        <v>4</v>
      </c>
      <c r="J1381">
        <v>326730</v>
      </c>
      <c r="K1381">
        <v>272105</v>
      </c>
      <c r="L1381">
        <v>5172</v>
      </c>
      <c r="M1381">
        <v>370220</v>
      </c>
      <c r="N1381">
        <v>8426</v>
      </c>
    </row>
    <row r="1382" spans="1:14" x14ac:dyDescent="0.2">
      <c r="A1382" t="s">
        <v>139</v>
      </c>
      <c r="B1382">
        <v>20</v>
      </c>
      <c r="C1382">
        <v>2</v>
      </c>
      <c r="D1382" s="55">
        <v>396313</v>
      </c>
      <c r="E1382">
        <v>10</v>
      </c>
      <c r="F1382">
        <v>375000</v>
      </c>
      <c r="G1382">
        <v>3000</v>
      </c>
      <c r="H1382">
        <v>5350</v>
      </c>
      <c r="I1382">
        <v>4</v>
      </c>
      <c r="J1382">
        <v>367790</v>
      </c>
      <c r="K1382">
        <v>356945</v>
      </c>
      <c r="L1382">
        <v>5420</v>
      </c>
      <c r="M1382">
        <v>56297</v>
      </c>
      <c r="N1382">
        <v>7057</v>
      </c>
    </row>
    <row r="1383" spans="1:14" x14ac:dyDescent="0.2">
      <c r="A1383" t="s">
        <v>139</v>
      </c>
      <c r="B1383">
        <v>20</v>
      </c>
      <c r="C1383">
        <v>4</v>
      </c>
      <c r="D1383" s="55">
        <v>791047</v>
      </c>
      <c r="E1383">
        <v>10</v>
      </c>
      <c r="F1383">
        <v>375000</v>
      </c>
      <c r="G1383">
        <v>3000</v>
      </c>
      <c r="H1383">
        <v>5754</v>
      </c>
      <c r="I1383">
        <v>4</v>
      </c>
      <c r="J1383">
        <v>360210</v>
      </c>
      <c r="K1383">
        <v>339450</v>
      </c>
      <c r="L1383">
        <v>4860</v>
      </c>
      <c r="M1383">
        <v>112112</v>
      </c>
      <c r="N1383">
        <v>7057</v>
      </c>
    </row>
    <row r="1384" spans="1:14" x14ac:dyDescent="0.2">
      <c r="A1384" t="s">
        <v>139</v>
      </c>
      <c r="B1384">
        <v>20</v>
      </c>
      <c r="C1384">
        <v>8</v>
      </c>
      <c r="D1384" s="55">
        <v>1564787</v>
      </c>
      <c r="E1384">
        <v>10</v>
      </c>
      <c r="F1384">
        <v>375000</v>
      </c>
      <c r="G1384">
        <v>3000</v>
      </c>
      <c r="H1384">
        <v>6955</v>
      </c>
      <c r="I1384">
        <v>4</v>
      </c>
      <c r="J1384">
        <v>345490</v>
      </c>
      <c r="K1384">
        <v>302290</v>
      </c>
      <c r="L1384">
        <v>4533</v>
      </c>
      <c r="M1384">
        <v>219976</v>
      </c>
      <c r="N1384">
        <v>7057</v>
      </c>
    </row>
    <row r="1385" spans="1:14" x14ac:dyDescent="0.2">
      <c r="A1385" t="s">
        <v>139</v>
      </c>
      <c r="B1385">
        <v>20</v>
      </c>
      <c r="C1385">
        <v>16</v>
      </c>
      <c r="D1385" s="55">
        <v>3111667</v>
      </c>
      <c r="E1385">
        <v>10</v>
      </c>
      <c r="F1385">
        <v>375000</v>
      </c>
      <c r="G1385">
        <v>3000</v>
      </c>
      <c r="H1385">
        <v>10820</v>
      </c>
      <c r="I1385">
        <v>4</v>
      </c>
      <c r="J1385">
        <v>316445</v>
      </c>
      <c r="K1385">
        <v>245030</v>
      </c>
      <c r="L1385">
        <v>3890</v>
      </c>
      <c r="M1385">
        <v>446710</v>
      </c>
      <c r="N1385">
        <v>7057</v>
      </c>
    </row>
    <row r="1386" spans="1:14" x14ac:dyDescent="0.2">
      <c r="A1386" t="s">
        <v>139</v>
      </c>
      <c r="B1386">
        <v>20</v>
      </c>
      <c r="C1386">
        <v>2</v>
      </c>
      <c r="D1386" s="55">
        <v>353240</v>
      </c>
      <c r="E1386">
        <v>10</v>
      </c>
      <c r="F1386">
        <v>375000</v>
      </c>
      <c r="G1386">
        <v>3000</v>
      </c>
      <c r="H1386">
        <v>5001</v>
      </c>
      <c r="I1386">
        <v>4</v>
      </c>
      <c r="J1386">
        <v>368390</v>
      </c>
      <c r="K1386">
        <v>358610</v>
      </c>
      <c r="L1386">
        <v>6446</v>
      </c>
      <c r="M1386">
        <v>49715</v>
      </c>
      <c r="N1386">
        <v>7972</v>
      </c>
    </row>
    <row r="1387" spans="1:14" x14ac:dyDescent="0.2">
      <c r="A1387" t="s">
        <v>139</v>
      </c>
      <c r="B1387">
        <v>20</v>
      </c>
      <c r="C1387">
        <v>4</v>
      </c>
      <c r="D1387" s="55">
        <v>701980</v>
      </c>
      <c r="E1387">
        <v>10</v>
      </c>
      <c r="F1387">
        <v>375000</v>
      </c>
      <c r="G1387">
        <v>3000</v>
      </c>
      <c r="H1387">
        <v>5760</v>
      </c>
      <c r="I1387">
        <v>4</v>
      </c>
      <c r="J1387">
        <v>361655</v>
      </c>
      <c r="K1387">
        <v>342755</v>
      </c>
      <c r="L1387">
        <v>5788</v>
      </c>
      <c r="M1387">
        <v>98897</v>
      </c>
      <c r="N1387">
        <v>7972</v>
      </c>
    </row>
    <row r="1388" spans="1:14" x14ac:dyDescent="0.2">
      <c r="A1388" t="s">
        <v>139</v>
      </c>
      <c r="B1388">
        <v>20</v>
      </c>
      <c r="C1388">
        <v>8</v>
      </c>
      <c r="D1388" s="55">
        <v>1399367</v>
      </c>
      <c r="E1388">
        <v>10</v>
      </c>
      <c r="F1388">
        <v>375000</v>
      </c>
      <c r="G1388">
        <v>3000</v>
      </c>
      <c r="H1388">
        <v>6998</v>
      </c>
      <c r="I1388">
        <v>4</v>
      </c>
      <c r="J1388">
        <v>348215</v>
      </c>
      <c r="K1388">
        <v>312275</v>
      </c>
      <c r="L1388">
        <v>5577</v>
      </c>
      <c r="M1388">
        <v>199663</v>
      </c>
      <c r="N1388">
        <v>7972</v>
      </c>
    </row>
    <row r="1389" spans="1:14" x14ac:dyDescent="0.2">
      <c r="A1389" t="s">
        <v>139</v>
      </c>
      <c r="B1389">
        <v>20</v>
      </c>
      <c r="C1389">
        <v>16</v>
      </c>
      <c r="D1389" s="55">
        <v>2771167</v>
      </c>
      <c r="E1389">
        <v>10</v>
      </c>
      <c r="F1389">
        <v>375000</v>
      </c>
      <c r="G1389">
        <v>3000</v>
      </c>
      <c r="H1389">
        <v>10301</v>
      </c>
      <c r="I1389">
        <v>4</v>
      </c>
      <c r="J1389">
        <v>319865</v>
      </c>
      <c r="K1389">
        <v>257545</v>
      </c>
      <c r="L1389">
        <v>4897</v>
      </c>
      <c r="M1389">
        <v>396179</v>
      </c>
      <c r="N1389">
        <v>7972</v>
      </c>
    </row>
    <row r="1390" spans="1:14" x14ac:dyDescent="0.2">
      <c r="A1390" t="s">
        <v>139</v>
      </c>
      <c r="B1390">
        <v>20</v>
      </c>
      <c r="C1390">
        <v>2</v>
      </c>
      <c r="D1390" s="55">
        <v>292833</v>
      </c>
      <c r="E1390">
        <v>10</v>
      </c>
      <c r="F1390">
        <v>375000</v>
      </c>
      <c r="G1390">
        <v>3000</v>
      </c>
      <c r="H1390">
        <v>4900</v>
      </c>
      <c r="I1390">
        <v>4</v>
      </c>
      <c r="J1390">
        <v>369520</v>
      </c>
      <c r="K1390">
        <v>361900</v>
      </c>
      <c r="L1390">
        <v>6668</v>
      </c>
      <c r="M1390">
        <v>42083</v>
      </c>
      <c r="N1390">
        <v>9719</v>
      </c>
    </row>
    <row r="1391" spans="1:14" x14ac:dyDescent="0.2">
      <c r="A1391" t="s">
        <v>139</v>
      </c>
      <c r="B1391">
        <v>20</v>
      </c>
      <c r="C1391">
        <v>4</v>
      </c>
      <c r="D1391" s="55">
        <v>580867</v>
      </c>
      <c r="E1391">
        <v>10</v>
      </c>
      <c r="F1391">
        <v>375000</v>
      </c>
      <c r="G1391">
        <v>3000</v>
      </c>
      <c r="H1391">
        <v>5497</v>
      </c>
      <c r="I1391">
        <v>4</v>
      </c>
      <c r="J1391">
        <v>364450</v>
      </c>
      <c r="K1391">
        <v>349065</v>
      </c>
      <c r="L1391">
        <v>5506</v>
      </c>
      <c r="M1391">
        <v>82557</v>
      </c>
      <c r="N1391">
        <v>9719</v>
      </c>
    </row>
    <row r="1392" spans="1:14" x14ac:dyDescent="0.2">
      <c r="A1392" t="s">
        <v>139</v>
      </c>
      <c r="B1392">
        <v>20</v>
      </c>
      <c r="C1392">
        <v>8</v>
      </c>
      <c r="D1392" s="55">
        <v>1151060</v>
      </c>
      <c r="E1392">
        <v>10</v>
      </c>
      <c r="F1392">
        <v>375000</v>
      </c>
      <c r="G1392">
        <v>3000</v>
      </c>
      <c r="H1392">
        <v>6752</v>
      </c>
      <c r="I1392">
        <v>4</v>
      </c>
      <c r="J1392">
        <v>353210</v>
      </c>
      <c r="K1392">
        <v>323535</v>
      </c>
      <c r="L1392">
        <v>4992</v>
      </c>
      <c r="M1392">
        <v>164404</v>
      </c>
      <c r="N1392">
        <v>9719</v>
      </c>
    </row>
    <row r="1393" spans="1:14" x14ac:dyDescent="0.2">
      <c r="A1393" t="s">
        <v>139</v>
      </c>
      <c r="B1393">
        <v>20</v>
      </c>
      <c r="C1393">
        <v>16</v>
      </c>
      <c r="D1393" s="55">
        <v>2289993</v>
      </c>
      <c r="E1393">
        <v>10</v>
      </c>
      <c r="F1393">
        <v>375000</v>
      </c>
      <c r="G1393">
        <v>3000</v>
      </c>
      <c r="H1393">
        <v>9627</v>
      </c>
      <c r="I1393">
        <v>4</v>
      </c>
      <c r="J1393">
        <v>333250</v>
      </c>
      <c r="K1393">
        <v>283775</v>
      </c>
      <c r="L1393">
        <v>5233</v>
      </c>
      <c r="M1393">
        <v>322286</v>
      </c>
      <c r="N1393">
        <v>9719</v>
      </c>
    </row>
    <row r="1394" spans="1:14" x14ac:dyDescent="0.2">
      <c r="A1394" t="s">
        <v>139</v>
      </c>
      <c r="B1394">
        <v>20</v>
      </c>
      <c r="C1394">
        <v>2</v>
      </c>
      <c r="D1394" s="55">
        <v>372900</v>
      </c>
      <c r="E1394">
        <v>10</v>
      </c>
      <c r="F1394">
        <v>375000</v>
      </c>
      <c r="G1394">
        <v>3000</v>
      </c>
      <c r="H1394">
        <v>4707</v>
      </c>
      <c r="I1394">
        <v>4</v>
      </c>
      <c r="J1394">
        <v>368355</v>
      </c>
      <c r="K1394">
        <v>357900</v>
      </c>
      <c r="L1394">
        <v>5707</v>
      </c>
      <c r="M1394">
        <v>52579</v>
      </c>
      <c r="N1394">
        <v>7632</v>
      </c>
    </row>
    <row r="1395" spans="1:14" x14ac:dyDescent="0.2">
      <c r="A1395" t="s">
        <v>139</v>
      </c>
      <c r="B1395">
        <v>20</v>
      </c>
      <c r="C1395">
        <v>4</v>
      </c>
      <c r="D1395" s="55">
        <v>733053</v>
      </c>
      <c r="E1395">
        <v>10</v>
      </c>
      <c r="F1395">
        <v>375000</v>
      </c>
      <c r="G1395">
        <v>3000</v>
      </c>
      <c r="H1395">
        <v>5816</v>
      </c>
      <c r="I1395">
        <v>4</v>
      </c>
      <c r="J1395">
        <v>361170</v>
      </c>
      <c r="K1395">
        <v>342435</v>
      </c>
      <c r="L1395">
        <v>5090</v>
      </c>
      <c r="M1395">
        <v>105379</v>
      </c>
      <c r="N1395">
        <v>7632</v>
      </c>
    </row>
    <row r="1396" spans="1:14" x14ac:dyDescent="0.2">
      <c r="A1396" t="s">
        <v>139</v>
      </c>
      <c r="B1396">
        <v>20</v>
      </c>
      <c r="C1396">
        <v>8</v>
      </c>
      <c r="D1396" s="55">
        <v>1448593</v>
      </c>
      <c r="E1396">
        <v>10</v>
      </c>
      <c r="F1396">
        <v>375000</v>
      </c>
      <c r="G1396">
        <v>3000</v>
      </c>
      <c r="H1396">
        <v>7096</v>
      </c>
      <c r="I1396">
        <v>4</v>
      </c>
      <c r="J1396">
        <v>348200</v>
      </c>
      <c r="K1396">
        <v>315375</v>
      </c>
      <c r="L1396">
        <v>4347</v>
      </c>
      <c r="M1396">
        <v>205538</v>
      </c>
      <c r="N1396">
        <v>7632</v>
      </c>
    </row>
    <row r="1397" spans="1:14" x14ac:dyDescent="0.2">
      <c r="A1397" t="s">
        <v>139</v>
      </c>
      <c r="B1397">
        <v>20</v>
      </c>
      <c r="C1397">
        <v>16</v>
      </c>
      <c r="D1397" s="55">
        <v>2883913</v>
      </c>
      <c r="E1397">
        <v>10</v>
      </c>
      <c r="F1397">
        <v>375000</v>
      </c>
      <c r="G1397">
        <v>3000</v>
      </c>
      <c r="H1397">
        <v>10189</v>
      </c>
      <c r="I1397">
        <v>4</v>
      </c>
      <c r="J1397">
        <v>321900</v>
      </c>
      <c r="K1397">
        <v>260060</v>
      </c>
      <c r="L1397">
        <v>5061</v>
      </c>
      <c r="M1397">
        <v>398761</v>
      </c>
      <c r="N1397">
        <v>7632</v>
      </c>
    </row>
    <row r="1398" spans="1:14" x14ac:dyDescent="0.2">
      <c r="A1398" t="s">
        <v>139</v>
      </c>
      <c r="B1398">
        <v>20</v>
      </c>
      <c r="C1398">
        <v>2</v>
      </c>
      <c r="D1398" s="55">
        <v>405180</v>
      </c>
      <c r="E1398">
        <v>10</v>
      </c>
      <c r="F1398">
        <v>375000</v>
      </c>
      <c r="G1398">
        <v>3000</v>
      </c>
      <c r="H1398">
        <v>4894</v>
      </c>
      <c r="I1398">
        <v>4</v>
      </c>
      <c r="J1398">
        <v>367835</v>
      </c>
      <c r="K1398">
        <v>349895</v>
      </c>
      <c r="L1398">
        <v>5273</v>
      </c>
      <c r="M1398">
        <v>57596</v>
      </c>
      <c r="N1398">
        <v>7229</v>
      </c>
    </row>
    <row r="1399" spans="1:14" x14ac:dyDescent="0.2">
      <c r="A1399" t="s">
        <v>139</v>
      </c>
      <c r="B1399">
        <v>20</v>
      </c>
      <c r="C1399">
        <v>4</v>
      </c>
      <c r="D1399" s="55">
        <v>802127</v>
      </c>
      <c r="E1399">
        <v>10</v>
      </c>
      <c r="F1399">
        <v>375000</v>
      </c>
      <c r="G1399">
        <v>3000</v>
      </c>
      <c r="H1399">
        <v>6070</v>
      </c>
      <c r="I1399">
        <v>4</v>
      </c>
      <c r="J1399">
        <v>360700</v>
      </c>
      <c r="K1399">
        <v>324170</v>
      </c>
      <c r="L1399">
        <v>4462</v>
      </c>
      <c r="M1399">
        <v>114716</v>
      </c>
      <c r="N1399">
        <v>7229</v>
      </c>
    </row>
    <row r="1400" spans="1:14" x14ac:dyDescent="0.2">
      <c r="A1400" t="s">
        <v>139</v>
      </c>
      <c r="B1400">
        <v>20</v>
      </c>
      <c r="C1400">
        <v>8</v>
      </c>
      <c r="D1400" s="55">
        <v>1584913</v>
      </c>
      <c r="E1400">
        <v>10</v>
      </c>
      <c r="F1400">
        <v>375000</v>
      </c>
      <c r="G1400">
        <v>3000</v>
      </c>
      <c r="H1400">
        <v>6881</v>
      </c>
      <c r="I1400">
        <v>4</v>
      </c>
      <c r="J1400">
        <v>346540</v>
      </c>
      <c r="K1400">
        <v>281565</v>
      </c>
      <c r="L1400">
        <v>4042</v>
      </c>
      <c r="M1400">
        <v>227500</v>
      </c>
      <c r="N1400">
        <v>7229</v>
      </c>
    </row>
    <row r="1401" spans="1:14" x14ac:dyDescent="0.2">
      <c r="A1401" t="s">
        <v>139</v>
      </c>
      <c r="B1401">
        <v>20</v>
      </c>
      <c r="C1401">
        <v>16</v>
      </c>
      <c r="D1401" s="55">
        <v>3154293</v>
      </c>
      <c r="E1401">
        <v>10</v>
      </c>
      <c r="F1401">
        <v>375000</v>
      </c>
      <c r="G1401">
        <v>3000</v>
      </c>
      <c r="H1401">
        <v>10416</v>
      </c>
      <c r="I1401">
        <v>4</v>
      </c>
      <c r="J1401">
        <v>317210</v>
      </c>
      <c r="K1401">
        <v>189845</v>
      </c>
      <c r="L1401">
        <v>3628</v>
      </c>
      <c r="M1401">
        <v>446449</v>
      </c>
      <c r="N1401">
        <v>7229</v>
      </c>
    </row>
    <row r="1402" spans="1:14" x14ac:dyDescent="0.2">
      <c r="A1402" t="s">
        <v>139</v>
      </c>
      <c r="B1402">
        <v>20</v>
      </c>
      <c r="C1402">
        <v>2</v>
      </c>
      <c r="D1402" s="55">
        <v>352687</v>
      </c>
      <c r="E1402">
        <v>10</v>
      </c>
      <c r="F1402">
        <v>375000</v>
      </c>
      <c r="G1402">
        <v>3000</v>
      </c>
      <c r="H1402">
        <v>4994</v>
      </c>
      <c r="I1402">
        <v>4</v>
      </c>
      <c r="J1402">
        <v>368630</v>
      </c>
      <c r="K1402">
        <v>359100</v>
      </c>
      <c r="L1402">
        <v>6104</v>
      </c>
      <c r="M1402">
        <v>50196</v>
      </c>
      <c r="N1402">
        <v>8066</v>
      </c>
    </row>
    <row r="1403" spans="1:14" x14ac:dyDescent="0.2">
      <c r="A1403" t="s">
        <v>139</v>
      </c>
      <c r="B1403">
        <v>20</v>
      </c>
      <c r="C1403">
        <v>4</v>
      </c>
      <c r="D1403" s="55">
        <v>698707</v>
      </c>
      <c r="E1403">
        <v>10</v>
      </c>
      <c r="F1403">
        <v>375000</v>
      </c>
      <c r="G1403">
        <v>3000</v>
      </c>
      <c r="H1403">
        <v>6034</v>
      </c>
      <c r="I1403">
        <v>4</v>
      </c>
      <c r="J1403">
        <v>362130</v>
      </c>
      <c r="K1403">
        <v>343560</v>
      </c>
      <c r="L1403">
        <v>5231</v>
      </c>
      <c r="M1403">
        <v>99563</v>
      </c>
      <c r="N1403">
        <v>8066</v>
      </c>
    </row>
    <row r="1404" spans="1:14" x14ac:dyDescent="0.2">
      <c r="A1404" t="s">
        <v>139</v>
      </c>
      <c r="B1404">
        <v>20</v>
      </c>
      <c r="C1404">
        <v>8</v>
      </c>
      <c r="D1404" s="55">
        <v>1380920</v>
      </c>
      <c r="E1404">
        <v>10</v>
      </c>
      <c r="F1404">
        <v>375000</v>
      </c>
      <c r="G1404">
        <v>3000</v>
      </c>
      <c r="H1404">
        <v>7204</v>
      </c>
      <c r="I1404">
        <v>4</v>
      </c>
      <c r="J1404">
        <v>349155</v>
      </c>
      <c r="K1404">
        <v>318040</v>
      </c>
      <c r="L1404">
        <v>5104</v>
      </c>
      <c r="M1404">
        <v>195696</v>
      </c>
      <c r="N1404">
        <v>8066</v>
      </c>
    </row>
    <row r="1405" spans="1:14" x14ac:dyDescent="0.2">
      <c r="A1405" t="s">
        <v>139</v>
      </c>
      <c r="B1405">
        <v>20</v>
      </c>
      <c r="C1405">
        <v>16</v>
      </c>
      <c r="D1405" s="55">
        <v>2737887</v>
      </c>
      <c r="E1405">
        <v>10</v>
      </c>
      <c r="F1405">
        <v>375000</v>
      </c>
      <c r="G1405">
        <v>3000</v>
      </c>
      <c r="H1405">
        <v>9799</v>
      </c>
      <c r="I1405">
        <v>4</v>
      </c>
      <c r="J1405">
        <v>323810</v>
      </c>
      <c r="K1405">
        <v>265010</v>
      </c>
      <c r="L1405">
        <v>4431</v>
      </c>
      <c r="M1405">
        <v>389777</v>
      </c>
      <c r="N1405">
        <v>8066</v>
      </c>
    </row>
    <row r="1406" spans="1:14" x14ac:dyDescent="0.2">
      <c r="A1406" t="s">
        <v>139</v>
      </c>
      <c r="B1406">
        <v>20</v>
      </c>
      <c r="C1406">
        <v>2</v>
      </c>
      <c r="D1406" s="55">
        <v>301613</v>
      </c>
      <c r="E1406">
        <v>10</v>
      </c>
      <c r="F1406">
        <v>375000</v>
      </c>
      <c r="G1406">
        <v>3000</v>
      </c>
      <c r="H1406">
        <v>5330</v>
      </c>
      <c r="I1406">
        <v>4</v>
      </c>
      <c r="J1406">
        <v>369200</v>
      </c>
      <c r="K1406">
        <v>361145</v>
      </c>
      <c r="L1406">
        <v>7031</v>
      </c>
      <c r="M1406">
        <v>42580</v>
      </c>
      <c r="N1406">
        <v>9280</v>
      </c>
    </row>
    <row r="1407" spans="1:14" x14ac:dyDescent="0.2">
      <c r="A1407" t="s">
        <v>139</v>
      </c>
      <c r="B1407">
        <v>20</v>
      </c>
      <c r="C1407">
        <v>4</v>
      </c>
      <c r="D1407" s="55">
        <v>610613</v>
      </c>
      <c r="E1407">
        <v>10</v>
      </c>
      <c r="F1407">
        <v>375000</v>
      </c>
      <c r="G1407">
        <v>3000</v>
      </c>
      <c r="H1407">
        <v>5740</v>
      </c>
      <c r="I1407">
        <v>4</v>
      </c>
      <c r="J1407">
        <v>363280</v>
      </c>
      <c r="K1407">
        <v>348695</v>
      </c>
      <c r="L1407">
        <v>5933</v>
      </c>
      <c r="M1407">
        <v>86507</v>
      </c>
      <c r="N1407">
        <v>9280</v>
      </c>
    </row>
    <row r="1408" spans="1:14" x14ac:dyDescent="0.2">
      <c r="A1408" t="s">
        <v>139</v>
      </c>
      <c r="B1408">
        <v>20</v>
      </c>
      <c r="C1408">
        <v>8</v>
      </c>
      <c r="D1408" s="55">
        <v>1209500</v>
      </c>
      <c r="E1408">
        <v>10</v>
      </c>
      <c r="F1408">
        <v>375000</v>
      </c>
      <c r="G1408">
        <v>3000</v>
      </c>
      <c r="H1408">
        <v>6920</v>
      </c>
      <c r="I1408">
        <v>4</v>
      </c>
      <c r="J1408">
        <v>351320</v>
      </c>
      <c r="K1408">
        <v>320340</v>
      </c>
      <c r="L1408">
        <v>5328</v>
      </c>
      <c r="M1408">
        <v>170563</v>
      </c>
      <c r="N1408">
        <v>9280</v>
      </c>
    </row>
    <row r="1409" spans="1:14" x14ac:dyDescent="0.2">
      <c r="A1409" t="s">
        <v>139</v>
      </c>
      <c r="B1409">
        <v>20</v>
      </c>
      <c r="C1409">
        <v>16</v>
      </c>
      <c r="D1409" s="55">
        <v>2376860</v>
      </c>
      <c r="E1409">
        <v>10</v>
      </c>
      <c r="F1409">
        <v>375000</v>
      </c>
      <c r="G1409">
        <v>3000</v>
      </c>
      <c r="H1409">
        <v>9700</v>
      </c>
      <c r="I1409">
        <v>4</v>
      </c>
      <c r="J1409">
        <v>329365</v>
      </c>
      <c r="K1409">
        <v>280545</v>
      </c>
      <c r="L1409">
        <v>5426</v>
      </c>
      <c r="M1409">
        <v>336909</v>
      </c>
      <c r="N1409">
        <v>9280</v>
      </c>
    </row>
    <row r="1410" spans="1:14" x14ac:dyDescent="0.2">
      <c r="A1410" t="s">
        <v>139</v>
      </c>
      <c r="B1410">
        <v>20</v>
      </c>
      <c r="C1410">
        <v>2</v>
      </c>
      <c r="D1410" s="55">
        <v>336693</v>
      </c>
      <c r="E1410">
        <v>10</v>
      </c>
      <c r="F1410">
        <v>375000</v>
      </c>
      <c r="G1410">
        <v>3000</v>
      </c>
      <c r="H1410">
        <v>5125</v>
      </c>
      <c r="I1410">
        <v>4</v>
      </c>
      <c r="J1410">
        <v>368845</v>
      </c>
      <c r="K1410">
        <v>357950</v>
      </c>
      <c r="L1410">
        <v>6380</v>
      </c>
      <c r="M1410">
        <v>47719</v>
      </c>
      <c r="N1410">
        <v>8651</v>
      </c>
    </row>
    <row r="1411" spans="1:14" x14ac:dyDescent="0.2">
      <c r="A1411" t="s">
        <v>139</v>
      </c>
      <c r="B1411">
        <v>20</v>
      </c>
      <c r="C1411">
        <v>4</v>
      </c>
      <c r="D1411" s="55">
        <v>666747</v>
      </c>
      <c r="E1411">
        <v>10</v>
      </c>
      <c r="F1411">
        <v>375000</v>
      </c>
      <c r="G1411">
        <v>3000</v>
      </c>
      <c r="H1411">
        <v>5696</v>
      </c>
      <c r="I1411">
        <v>4</v>
      </c>
      <c r="J1411">
        <v>362520</v>
      </c>
      <c r="K1411">
        <v>341600</v>
      </c>
      <c r="L1411">
        <v>5448</v>
      </c>
      <c r="M1411">
        <v>95377</v>
      </c>
      <c r="N1411">
        <v>8651</v>
      </c>
    </row>
    <row r="1412" spans="1:14" x14ac:dyDescent="0.2">
      <c r="A1412" t="s">
        <v>139</v>
      </c>
      <c r="B1412">
        <v>20</v>
      </c>
      <c r="C1412">
        <v>8</v>
      </c>
      <c r="D1412" s="55">
        <v>1330700</v>
      </c>
      <c r="E1412">
        <v>10</v>
      </c>
      <c r="F1412">
        <v>375000</v>
      </c>
      <c r="G1412">
        <v>3000</v>
      </c>
      <c r="H1412">
        <v>6874</v>
      </c>
      <c r="I1412">
        <v>4</v>
      </c>
      <c r="J1412">
        <v>349480</v>
      </c>
      <c r="K1412">
        <v>306085</v>
      </c>
      <c r="L1412">
        <v>4920</v>
      </c>
      <c r="M1412">
        <v>190889</v>
      </c>
      <c r="N1412">
        <v>8651</v>
      </c>
    </row>
    <row r="1413" spans="1:14" x14ac:dyDescent="0.2">
      <c r="A1413" t="s">
        <v>139</v>
      </c>
      <c r="B1413">
        <v>20</v>
      </c>
      <c r="C1413">
        <v>16</v>
      </c>
      <c r="D1413" s="55">
        <v>2624440</v>
      </c>
      <c r="E1413">
        <v>10</v>
      </c>
      <c r="F1413">
        <v>375000</v>
      </c>
      <c r="G1413">
        <v>3000</v>
      </c>
      <c r="H1413">
        <v>9948</v>
      </c>
      <c r="I1413">
        <v>4</v>
      </c>
      <c r="J1413">
        <v>326230</v>
      </c>
      <c r="K1413">
        <v>237990</v>
      </c>
      <c r="L1413">
        <v>4825</v>
      </c>
      <c r="M1413">
        <v>370341</v>
      </c>
      <c r="N1413">
        <v>8651</v>
      </c>
    </row>
    <row r="1414" spans="1:14" x14ac:dyDescent="0.2">
      <c r="A1414" t="s">
        <v>139</v>
      </c>
      <c r="B1414">
        <v>20</v>
      </c>
      <c r="C1414">
        <v>2</v>
      </c>
      <c r="D1414" s="55">
        <v>403640</v>
      </c>
      <c r="E1414">
        <v>10</v>
      </c>
      <c r="F1414">
        <v>375000</v>
      </c>
      <c r="G1414">
        <v>3000</v>
      </c>
      <c r="H1414">
        <v>5024</v>
      </c>
      <c r="I1414">
        <v>4</v>
      </c>
      <c r="J1414">
        <v>367575</v>
      </c>
      <c r="K1414">
        <v>356895</v>
      </c>
      <c r="L1414">
        <v>5710</v>
      </c>
      <c r="M1414">
        <v>56832</v>
      </c>
      <c r="N1414">
        <v>7005</v>
      </c>
    </row>
    <row r="1415" spans="1:14" x14ac:dyDescent="0.2">
      <c r="A1415" t="s">
        <v>139</v>
      </c>
      <c r="B1415">
        <v>20</v>
      </c>
      <c r="C1415">
        <v>4</v>
      </c>
      <c r="D1415" s="55">
        <v>803280</v>
      </c>
      <c r="E1415">
        <v>10</v>
      </c>
      <c r="F1415">
        <v>375000</v>
      </c>
      <c r="G1415">
        <v>3000</v>
      </c>
      <c r="H1415">
        <v>6118</v>
      </c>
      <c r="I1415">
        <v>4</v>
      </c>
      <c r="J1415">
        <v>359980</v>
      </c>
      <c r="K1415">
        <v>339275</v>
      </c>
      <c r="L1415">
        <v>5258</v>
      </c>
      <c r="M1415">
        <v>114127</v>
      </c>
      <c r="N1415">
        <v>7005</v>
      </c>
    </row>
    <row r="1416" spans="1:14" x14ac:dyDescent="0.2">
      <c r="A1416" t="s">
        <v>139</v>
      </c>
      <c r="B1416">
        <v>20</v>
      </c>
      <c r="C1416">
        <v>8</v>
      </c>
      <c r="D1416" s="55">
        <v>1573213</v>
      </c>
      <c r="E1416">
        <v>10</v>
      </c>
      <c r="F1416">
        <v>375000</v>
      </c>
      <c r="G1416">
        <v>3000</v>
      </c>
      <c r="H1416">
        <v>7121</v>
      </c>
      <c r="I1416">
        <v>4</v>
      </c>
      <c r="J1416">
        <v>345155</v>
      </c>
      <c r="K1416">
        <v>308680</v>
      </c>
      <c r="L1416">
        <v>4852</v>
      </c>
      <c r="M1416">
        <v>220999</v>
      </c>
      <c r="N1416">
        <v>7005</v>
      </c>
    </row>
    <row r="1417" spans="1:14" x14ac:dyDescent="0.2">
      <c r="A1417" t="s">
        <v>139</v>
      </c>
      <c r="B1417">
        <v>20</v>
      </c>
      <c r="C1417">
        <v>16</v>
      </c>
      <c r="D1417" s="55">
        <v>3136580</v>
      </c>
      <c r="E1417">
        <v>10</v>
      </c>
      <c r="F1417">
        <v>375000</v>
      </c>
      <c r="G1417">
        <v>3000</v>
      </c>
      <c r="H1417">
        <v>10586</v>
      </c>
      <c r="I1417">
        <v>4</v>
      </c>
      <c r="J1417">
        <v>315870</v>
      </c>
      <c r="K1417">
        <v>248655</v>
      </c>
      <c r="L1417">
        <v>4150</v>
      </c>
      <c r="M1417">
        <v>440657</v>
      </c>
      <c r="N1417">
        <v>7005</v>
      </c>
    </row>
    <row r="1418" spans="1:14" x14ac:dyDescent="0.2">
      <c r="A1418" t="s">
        <v>139</v>
      </c>
      <c r="B1418">
        <v>20</v>
      </c>
      <c r="C1418">
        <v>2</v>
      </c>
      <c r="D1418" s="55">
        <v>353407</v>
      </c>
      <c r="E1418">
        <v>10</v>
      </c>
      <c r="F1418">
        <v>375000</v>
      </c>
      <c r="G1418">
        <v>3000</v>
      </c>
      <c r="H1418">
        <v>5102</v>
      </c>
      <c r="I1418">
        <v>4</v>
      </c>
      <c r="J1418">
        <v>368675</v>
      </c>
      <c r="K1418">
        <v>359600</v>
      </c>
      <c r="L1418">
        <v>7317</v>
      </c>
      <c r="M1418">
        <v>48999</v>
      </c>
      <c r="N1418">
        <v>8008</v>
      </c>
    </row>
    <row r="1419" spans="1:14" x14ac:dyDescent="0.2">
      <c r="A1419" t="s">
        <v>139</v>
      </c>
      <c r="B1419">
        <v>20</v>
      </c>
      <c r="C1419">
        <v>4</v>
      </c>
      <c r="D1419" s="55">
        <v>703633</v>
      </c>
      <c r="E1419">
        <v>10</v>
      </c>
      <c r="F1419">
        <v>375000</v>
      </c>
      <c r="G1419">
        <v>3000</v>
      </c>
      <c r="H1419">
        <v>5954</v>
      </c>
      <c r="I1419">
        <v>4</v>
      </c>
      <c r="J1419">
        <v>362225</v>
      </c>
      <c r="K1419">
        <v>343455</v>
      </c>
      <c r="L1419">
        <v>5194</v>
      </c>
      <c r="M1419">
        <v>99678</v>
      </c>
      <c r="N1419">
        <v>8008</v>
      </c>
    </row>
    <row r="1420" spans="1:14" x14ac:dyDescent="0.2">
      <c r="A1420" t="s">
        <v>139</v>
      </c>
      <c r="B1420">
        <v>20</v>
      </c>
      <c r="C1420">
        <v>8</v>
      </c>
      <c r="D1420" s="55">
        <v>1391080</v>
      </c>
      <c r="E1420">
        <v>10</v>
      </c>
      <c r="F1420">
        <v>375000</v>
      </c>
      <c r="G1420">
        <v>3000</v>
      </c>
      <c r="H1420">
        <v>7234</v>
      </c>
      <c r="I1420">
        <v>4</v>
      </c>
      <c r="J1420">
        <v>349550</v>
      </c>
      <c r="K1420">
        <v>317805</v>
      </c>
      <c r="L1420">
        <v>4975</v>
      </c>
      <c r="M1420">
        <v>196486</v>
      </c>
      <c r="N1420">
        <v>8008</v>
      </c>
    </row>
    <row r="1421" spans="1:14" x14ac:dyDescent="0.2">
      <c r="A1421" t="s">
        <v>139</v>
      </c>
      <c r="B1421">
        <v>20</v>
      </c>
      <c r="C1421">
        <v>16</v>
      </c>
      <c r="D1421" s="55">
        <v>2759320</v>
      </c>
      <c r="E1421">
        <v>10</v>
      </c>
      <c r="F1421">
        <v>375000</v>
      </c>
      <c r="G1421">
        <v>3000</v>
      </c>
      <c r="H1421">
        <v>10679</v>
      </c>
      <c r="I1421">
        <v>4</v>
      </c>
      <c r="J1421">
        <v>323425</v>
      </c>
      <c r="K1421">
        <v>262225</v>
      </c>
      <c r="L1421">
        <v>4195</v>
      </c>
      <c r="M1421">
        <v>386717</v>
      </c>
      <c r="N1421">
        <v>8008</v>
      </c>
    </row>
    <row r="1422" spans="1:14" x14ac:dyDescent="0.2">
      <c r="A1422" t="s">
        <v>139</v>
      </c>
      <c r="B1422">
        <v>20</v>
      </c>
      <c r="C1422">
        <v>2</v>
      </c>
      <c r="D1422" s="55">
        <v>298260</v>
      </c>
      <c r="E1422">
        <v>10</v>
      </c>
      <c r="F1422">
        <v>375000</v>
      </c>
      <c r="G1422">
        <v>3000</v>
      </c>
      <c r="H1422">
        <v>4891</v>
      </c>
      <c r="I1422">
        <v>4</v>
      </c>
      <c r="J1422">
        <v>369680</v>
      </c>
      <c r="K1422">
        <v>361625</v>
      </c>
      <c r="L1422">
        <v>7362</v>
      </c>
      <c r="M1422">
        <v>42986</v>
      </c>
      <c r="N1422">
        <v>9498</v>
      </c>
    </row>
    <row r="1423" spans="1:14" x14ac:dyDescent="0.2">
      <c r="A1423" t="s">
        <v>139</v>
      </c>
      <c r="B1423">
        <v>20</v>
      </c>
      <c r="C1423">
        <v>4</v>
      </c>
      <c r="D1423" s="55">
        <v>597453</v>
      </c>
      <c r="E1423">
        <v>10</v>
      </c>
      <c r="F1423">
        <v>375000</v>
      </c>
      <c r="G1423">
        <v>3000</v>
      </c>
      <c r="H1423">
        <v>5662</v>
      </c>
      <c r="I1423">
        <v>4</v>
      </c>
      <c r="J1423">
        <v>364290</v>
      </c>
      <c r="K1423">
        <v>348285</v>
      </c>
      <c r="L1423">
        <v>6472</v>
      </c>
      <c r="M1423">
        <v>85456</v>
      </c>
      <c r="N1423">
        <v>9498</v>
      </c>
    </row>
    <row r="1424" spans="1:14" x14ac:dyDescent="0.2">
      <c r="A1424" t="s">
        <v>139</v>
      </c>
      <c r="B1424">
        <v>20</v>
      </c>
      <c r="C1424">
        <v>8</v>
      </c>
      <c r="D1424" s="55">
        <v>1169893</v>
      </c>
      <c r="E1424">
        <v>10</v>
      </c>
      <c r="F1424">
        <v>375000</v>
      </c>
      <c r="G1424">
        <v>3000</v>
      </c>
      <c r="H1424">
        <v>6634</v>
      </c>
      <c r="I1424">
        <v>4</v>
      </c>
      <c r="J1424">
        <v>353975</v>
      </c>
      <c r="K1424">
        <v>327945</v>
      </c>
      <c r="L1424">
        <v>7300</v>
      </c>
      <c r="M1424">
        <v>167123</v>
      </c>
      <c r="N1424">
        <v>9498</v>
      </c>
    </row>
    <row r="1425" spans="1:14" x14ac:dyDescent="0.2">
      <c r="A1425" t="s">
        <v>139</v>
      </c>
      <c r="B1425">
        <v>20</v>
      </c>
      <c r="C1425">
        <v>16</v>
      </c>
      <c r="D1425" s="55">
        <v>2330747</v>
      </c>
      <c r="E1425">
        <v>10</v>
      </c>
      <c r="F1425">
        <v>375000</v>
      </c>
      <c r="G1425">
        <v>3000</v>
      </c>
      <c r="H1425">
        <v>9605</v>
      </c>
      <c r="I1425">
        <v>4</v>
      </c>
      <c r="J1425">
        <v>332550</v>
      </c>
      <c r="K1425">
        <v>280615</v>
      </c>
      <c r="L1425">
        <v>4996</v>
      </c>
      <c r="M1425">
        <v>326882</v>
      </c>
      <c r="N1425">
        <v>9498</v>
      </c>
    </row>
    <row r="1426" spans="1:14" x14ac:dyDescent="0.2">
      <c r="A1426" t="s">
        <v>139</v>
      </c>
      <c r="B1426">
        <v>20</v>
      </c>
      <c r="C1426">
        <v>2</v>
      </c>
      <c r="D1426" s="55">
        <v>328347</v>
      </c>
      <c r="E1426">
        <v>10</v>
      </c>
      <c r="F1426">
        <v>375000</v>
      </c>
      <c r="G1426">
        <v>3000</v>
      </c>
      <c r="H1426">
        <v>5077</v>
      </c>
      <c r="I1426">
        <v>4</v>
      </c>
      <c r="J1426">
        <v>369040</v>
      </c>
      <c r="K1426">
        <v>359805</v>
      </c>
      <c r="L1426">
        <v>7209</v>
      </c>
      <c r="M1426">
        <v>46716</v>
      </c>
      <c r="N1426">
        <v>8613</v>
      </c>
    </row>
    <row r="1427" spans="1:14" x14ac:dyDescent="0.2">
      <c r="A1427" t="s">
        <v>139</v>
      </c>
      <c r="B1427">
        <v>20</v>
      </c>
      <c r="C1427">
        <v>4</v>
      </c>
      <c r="D1427" s="55">
        <v>651640</v>
      </c>
      <c r="E1427">
        <v>10</v>
      </c>
      <c r="F1427">
        <v>375000</v>
      </c>
      <c r="G1427">
        <v>3000</v>
      </c>
      <c r="H1427">
        <v>5313</v>
      </c>
      <c r="I1427">
        <v>4</v>
      </c>
      <c r="J1427">
        <v>363245</v>
      </c>
      <c r="K1427">
        <v>345275</v>
      </c>
      <c r="L1427">
        <v>6305</v>
      </c>
      <c r="M1427">
        <v>93818</v>
      </c>
      <c r="N1427">
        <v>8613</v>
      </c>
    </row>
    <row r="1428" spans="1:14" x14ac:dyDescent="0.2">
      <c r="A1428" t="s">
        <v>139</v>
      </c>
      <c r="B1428">
        <v>20</v>
      </c>
      <c r="C1428">
        <v>8</v>
      </c>
      <c r="D1428" s="55">
        <v>1296553</v>
      </c>
      <c r="E1428">
        <v>10</v>
      </c>
      <c r="F1428">
        <v>375000</v>
      </c>
      <c r="G1428">
        <v>3000</v>
      </c>
      <c r="H1428">
        <v>6792</v>
      </c>
      <c r="I1428">
        <v>4</v>
      </c>
      <c r="J1428">
        <v>351195</v>
      </c>
      <c r="K1428">
        <v>318170</v>
      </c>
      <c r="L1428">
        <v>5975</v>
      </c>
      <c r="M1428">
        <v>185513</v>
      </c>
      <c r="N1428">
        <v>8613</v>
      </c>
    </row>
    <row r="1429" spans="1:14" x14ac:dyDescent="0.2">
      <c r="A1429" t="s">
        <v>139</v>
      </c>
      <c r="B1429">
        <v>20</v>
      </c>
      <c r="C1429">
        <v>16</v>
      </c>
      <c r="D1429" s="55">
        <v>2545760</v>
      </c>
      <c r="E1429">
        <v>10</v>
      </c>
      <c r="F1429">
        <v>375000</v>
      </c>
      <c r="G1429">
        <v>3000</v>
      </c>
      <c r="H1429">
        <v>9804</v>
      </c>
      <c r="I1429">
        <v>4</v>
      </c>
      <c r="J1429">
        <v>327975</v>
      </c>
      <c r="K1429">
        <v>272690</v>
      </c>
      <c r="L1429">
        <v>5731</v>
      </c>
      <c r="M1429">
        <v>359334</v>
      </c>
      <c r="N1429">
        <v>8613</v>
      </c>
    </row>
    <row r="1430" spans="1:14" x14ac:dyDescent="0.2">
      <c r="A1430" t="s">
        <v>139</v>
      </c>
      <c r="B1430">
        <v>20</v>
      </c>
      <c r="C1430">
        <v>2</v>
      </c>
      <c r="D1430" s="55">
        <v>425200</v>
      </c>
      <c r="E1430">
        <v>10</v>
      </c>
      <c r="F1430">
        <v>375000</v>
      </c>
      <c r="G1430">
        <v>3000</v>
      </c>
      <c r="H1430">
        <v>4768</v>
      </c>
      <c r="I1430">
        <v>4</v>
      </c>
      <c r="J1430">
        <v>367030</v>
      </c>
      <c r="K1430">
        <v>356000</v>
      </c>
      <c r="L1430">
        <v>5058</v>
      </c>
      <c r="M1430">
        <v>61209</v>
      </c>
      <c r="N1430">
        <v>6630</v>
      </c>
    </row>
    <row r="1431" spans="1:14" x14ac:dyDescent="0.2">
      <c r="A1431" t="s">
        <v>139</v>
      </c>
      <c r="B1431">
        <v>20</v>
      </c>
      <c r="C1431">
        <v>4</v>
      </c>
      <c r="D1431" s="55">
        <v>842767</v>
      </c>
      <c r="E1431">
        <v>10</v>
      </c>
      <c r="F1431">
        <v>375000</v>
      </c>
      <c r="G1431">
        <v>3000</v>
      </c>
      <c r="H1431">
        <v>5819</v>
      </c>
      <c r="I1431">
        <v>4</v>
      </c>
      <c r="J1431">
        <v>359350</v>
      </c>
      <c r="K1431">
        <v>336855</v>
      </c>
      <c r="L1431">
        <v>4337</v>
      </c>
      <c r="M1431">
        <v>121559</v>
      </c>
      <c r="N1431">
        <v>6630</v>
      </c>
    </row>
    <row r="1432" spans="1:14" x14ac:dyDescent="0.2">
      <c r="A1432" t="s">
        <v>139</v>
      </c>
      <c r="B1432">
        <v>20</v>
      </c>
      <c r="C1432">
        <v>8</v>
      </c>
      <c r="D1432" s="55">
        <v>1675647</v>
      </c>
      <c r="E1432">
        <v>10</v>
      </c>
      <c r="F1432">
        <v>375000</v>
      </c>
      <c r="G1432">
        <v>3000</v>
      </c>
      <c r="H1432">
        <v>7350</v>
      </c>
      <c r="I1432">
        <v>4</v>
      </c>
      <c r="J1432">
        <v>343625</v>
      </c>
      <c r="K1432">
        <v>299700</v>
      </c>
      <c r="L1432">
        <v>4014</v>
      </c>
      <c r="M1432">
        <v>236740</v>
      </c>
      <c r="N1432">
        <v>6630</v>
      </c>
    </row>
    <row r="1433" spans="1:14" x14ac:dyDescent="0.2">
      <c r="A1433" t="s">
        <v>139</v>
      </c>
      <c r="B1433">
        <v>20</v>
      </c>
      <c r="C1433">
        <v>16</v>
      </c>
      <c r="D1433" s="55">
        <v>3304513</v>
      </c>
      <c r="E1433">
        <v>10</v>
      </c>
      <c r="F1433">
        <v>375000</v>
      </c>
      <c r="G1433">
        <v>3000</v>
      </c>
      <c r="H1433">
        <v>10728</v>
      </c>
      <c r="I1433">
        <v>4</v>
      </c>
      <c r="J1433">
        <v>312720</v>
      </c>
      <c r="K1433">
        <v>240920</v>
      </c>
      <c r="L1433">
        <v>3765</v>
      </c>
      <c r="M1433">
        <v>465036</v>
      </c>
      <c r="N1433">
        <v>6630</v>
      </c>
    </row>
    <row r="1434" spans="1:14" x14ac:dyDescent="0.2">
      <c r="A1434" t="s">
        <v>139</v>
      </c>
      <c r="B1434">
        <v>20</v>
      </c>
      <c r="C1434">
        <v>2</v>
      </c>
      <c r="D1434" s="55">
        <v>422727</v>
      </c>
      <c r="E1434">
        <v>10</v>
      </c>
      <c r="F1434">
        <v>375000</v>
      </c>
      <c r="G1434">
        <v>3000</v>
      </c>
      <c r="H1434">
        <v>5183</v>
      </c>
      <c r="I1434">
        <v>4</v>
      </c>
      <c r="J1434">
        <v>367185</v>
      </c>
      <c r="K1434">
        <v>356325</v>
      </c>
      <c r="L1434">
        <v>5242</v>
      </c>
      <c r="M1434">
        <v>60882</v>
      </c>
      <c r="N1434">
        <v>6725</v>
      </c>
    </row>
    <row r="1435" spans="1:14" x14ac:dyDescent="0.2">
      <c r="A1435" t="s">
        <v>139</v>
      </c>
      <c r="B1435">
        <v>20</v>
      </c>
      <c r="C1435">
        <v>4</v>
      </c>
      <c r="D1435" s="55">
        <v>827293</v>
      </c>
      <c r="E1435">
        <v>10</v>
      </c>
      <c r="F1435">
        <v>375000</v>
      </c>
      <c r="G1435">
        <v>3000</v>
      </c>
      <c r="H1435">
        <v>6118</v>
      </c>
      <c r="I1435">
        <v>4</v>
      </c>
      <c r="J1435">
        <v>359395</v>
      </c>
      <c r="K1435">
        <v>337630</v>
      </c>
      <c r="L1435">
        <v>4520</v>
      </c>
      <c r="M1435">
        <v>118164</v>
      </c>
      <c r="N1435">
        <v>6725</v>
      </c>
    </row>
    <row r="1436" spans="1:14" x14ac:dyDescent="0.2">
      <c r="A1436" t="s">
        <v>139</v>
      </c>
      <c r="B1436">
        <v>20</v>
      </c>
      <c r="C1436">
        <v>8</v>
      </c>
      <c r="D1436" s="55">
        <v>1657200</v>
      </c>
      <c r="E1436">
        <v>10</v>
      </c>
      <c r="F1436">
        <v>375000</v>
      </c>
      <c r="G1436">
        <v>3000</v>
      </c>
      <c r="H1436">
        <v>7409</v>
      </c>
      <c r="I1436">
        <v>4</v>
      </c>
      <c r="J1436">
        <v>343945</v>
      </c>
      <c r="K1436">
        <v>298990</v>
      </c>
      <c r="L1436">
        <v>4224</v>
      </c>
      <c r="M1436">
        <v>233717</v>
      </c>
      <c r="N1436">
        <v>6725</v>
      </c>
    </row>
    <row r="1437" spans="1:14" x14ac:dyDescent="0.2">
      <c r="A1437" t="s">
        <v>139</v>
      </c>
      <c r="B1437">
        <v>20</v>
      </c>
      <c r="C1437">
        <v>16</v>
      </c>
      <c r="D1437" s="55">
        <v>3278607</v>
      </c>
      <c r="E1437">
        <v>10</v>
      </c>
      <c r="F1437">
        <v>375000</v>
      </c>
      <c r="G1437">
        <v>3000</v>
      </c>
      <c r="H1437">
        <v>10622</v>
      </c>
      <c r="I1437">
        <v>4</v>
      </c>
      <c r="J1437">
        <v>313945</v>
      </c>
      <c r="K1437">
        <v>240630</v>
      </c>
      <c r="L1437">
        <v>3822</v>
      </c>
      <c r="M1437">
        <v>460205</v>
      </c>
      <c r="N1437">
        <v>6725</v>
      </c>
    </row>
    <row r="1438" spans="1:14" x14ac:dyDescent="0.2">
      <c r="A1438" t="s">
        <v>139</v>
      </c>
      <c r="B1438">
        <v>20</v>
      </c>
      <c r="C1438">
        <v>2</v>
      </c>
      <c r="D1438" s="55">
        <v>429227</v>
      </c>
      <c r="E1438">
        <v>10</v>
      </c>
      <c r="F1438">
        <v>375000</v>
      </c>
      <c r="G1438">
        <v>3000</v>
      </c>
      <c r="H1438">
        <v>4967</v>
      </c>
      <c r="I1438">
        <v>4</v>
      </c>
      <c r="J1438">
        <v>367330</v>
      </c>
      <c r="K1438">
        <v>352260</v>
      </c>
      <c r="L1438">
        <v>6263</v>
      </c>
      <c r="M1438">
        <v>61390</v>
      </c>
      <c r="N1438">
        <v>6596</v>
      </c>
    </row>
    <row r="1439" spans="1:14" x14ac:dyDescent="0.2">
      <c r="A1439" t="s">
        <v>139</v>
      </c>
      <c r="B1439">
        <v>20</v>
      </c>
      <c r="C1439">
        <v>4</v>
      </c>
      <c r="D1439" s="55">
        <v>863193</v>
      </c>
      <c r="E1439">
        <v>10</v>
      </c>
      <c r="F1439">
        <v>375000</v>
      </c>
      <c r="G1439">
        <v>3000</v>
      </c>
      <c r="H1439">
        <v>6010</v>
      </c>
      <c r="I1439">
        <v>4</v>
      </c>
      <c r="J1439">
        <v>359255</v>
      </c>
      <c r="K1439">
        <v>329485</v>
      </c>
      <c r="L1439">
        <v>4825</v>
      </c>
      <c r="M1439">
        <v>123703</v>
      </c>
      <c r="N1439">
        <v>6596</v>
      </c>
    </row>
    <row r="1440" spans="1:14" x14ac:dyDescent="0.2">
      <c r="A1440" t="s">
        <v>139</v>
      </c>
      <c r="B1440">
        <v>20</v>
      </c>
      <c r="C1440">
        <v>8</v>
      </c>
      <c r="D1440" s="55">
        <v>1700187</v>
      </c>
      <c r="E1440">
        <v>10</v>
      </c>
      <c r="F1440">
        <v>375000</v>
      </c>
      <c r="G1440">
        <v>3000</v>
      </c>
      <c r="H1440">
        <v>7432</v>
      </c>
      <c r="I1440">
        <v>4</v>
      </c>
      <c r="J1440">
        <v>343365</v>
      </c>
      <c r="K1440">
        <v>284945</v>
      </c>
      <c r="L1440">
        <v>4032</v>
      </c>
      <c r="M1440">
        <v>238661</v>
      </c>
      <c r="N1440">
        <v>6596</v>
      </c>
    </row>
    <row r="1441" spans="1:14" x14ac:dyDescent="0.2">
      <c r="A1441" t="s">
        <v>139</v>
      </c>
      <c r="B1441">
        <v>20</v>
      </c>
      <c r="C1441">
        <v>16</v>
      </c>
      <c r="D1441" s="55">
        <v>3371747</v>
      </c>
      <c r="E1441">
        <v>10</v>
      </c>
      <c r="F1441">
        <v>375000</v>
      </c>
      <c r="G1441">
        <v>3000</v>
      </c>
      <c r="H1441">
        <v>10807</v>
      </c>
      <c r="I1441">
        <v>4</v>
      </c>
      <c r="J1441">
        <v>312485</v>
      </c>
      <c r="K1441">
        <v>194135</v>
      </c>
      <c r="L1441">
        <v>3802</v>
      </c>
      <c r="M1441">
        <v>479286</v>
      </c>
      <c r="N1441">
        <v>6596</v>
      </c>
    </row>
    <row r="1442" spans="1:14" x14ac:dyDescent="0.2">
      <c r="A1442" t="s">
        <v>139</v>
      </c>
      <c r="B1442">
        <v>20</v>
      </c>
      <c r="C1442">
        <v>2</v>
      </c>
      <c r="D1442" s="55">
        <v>352233</v>
      </c>
      <c r="E1442">
        <v>10</v>
      </c>
      <c r="F1442">
        <v>375000</v>
      </c>
      <c r="G1442">
        <v>3000</v>
      </c>
      <c r="H1442">
        <v>4829</v>
      </c>
      <c r="I1442">
        <v>4</v>
      </c>
      <c r="J1442">
        <v>368540</v>
      </c>
      <c r="K1442">
        <v>359100</v>
      </c>
      <c r="L1442">
        <v>6453</v>
      </c>
      <c r="M1442">
        <v>50111</v>
      </c>
      <c r="N1442">
        <v>8087</v>
      </c>
    </row>
    <row r="1443" spans="1:14" x14ac:dyDescent="0.2">
      <c r="A1443" t="s">
        <v>139</v>
      </c>
      <c r="B1443">
        <v>20</v>
      </c>
      <c r="C1443">
        <v>4</v>
      </c>
      <c r="D1443" s="55">
        <v>707073</v>
      </c>
      <c r="E1443">
        <v>10</v>
      </c>
      <c r="F1443">
        <v>375000</v>
      </c>
      <c r="G1443">
        <v>3000</v>
      </c>
      <c r="H1443">
        <v>5676</v>
      </c>
      <c r="I1443">
        <v>4</v>
      </c>
      <c r="J1443">
        <v>361910</v>
      </c>
      <c r="K1443">
        <v>343350</v>
      </c>
      <c r="L1443">
        <v>5714</v>
      </c>
      <c r="M1443">
        <v>100972</v>
      </c>
      <c r="N1443">
        <v>8087</v>
      </c>
    </row>
    <row r="1444" spans="1:14" x14ac:dyDescent="0.2">
      <c r="A1444" t="s">
        <v>139</v>
      </c>
      <c r="B1444">
        <v>20</v>
      </c>
      <c r="C1444">
        <v>8</v>
      </c>
      <c r="D1444" s="55">
        <v>1378447</v>
      </c>
      <c r="E1444">
        <v>10</v>
      </c>
      <c r="F1444">
        <v>375000</v>
      </c>
      <c r="G1444">
        <v>3000</v>
      </c>
      <c r="H1444">
        <v>6979</v>
      </c>
      <c r="I1444">
        <v>4</v>
      </c>
      <c r="J1444">
        <v>349010</v>
      </c>
      <c r="K1444">
        <v>319120</v>
      </c>
      <c r="L1444">
        <v>5243</v>
      </c>
      <c r="M1444">
        <v>192277</v>
      </c>
      <c r="N1444">
        <v>8087</v>
      </c>
    </row>
    <row r="1445" spans="1:14" x14ac:dyDescent="0.2">
      <c r="A1445" t="s">
        <v>139</v>
      </c>
      <c r="B1445">
        <v>20</v>
      </c>
      <c r="C1445">
        <v>16</v>
      </c>
      <c r="D1445" s="55">
        <v>2754900</v>
      </c>
      <c r="E1445">
        <v>10</v>
      </c>
      <c r="F1445">
        <v>375000</v>
      </c>
      <c r="G1445">
        <v>3000</v>
      </c>
      <c r="H1445">
        <v>10274</v>
      </c>
      <c r="I1445">
        <v>4</v>
      </c>
      <c r="J1445">
        <v>321825</v>
      </c>
      <c r="K1445">
        <v>266135</v>
      </c>
      <c r="L1445">
        <v>4611</v>
      </c>
      <c r="M1445">
        <v>390571</v>
      </c>
      <c r="N1445">
        <v>8087</v>
      </c>
    </row>
    <row r="1446" spans="1:14" x14ac:dyDescent="0.2">
      <c r="A1446" t="s">
        <v>139</v>
      </c>
      <c r="B1446">
        <v>20</v>
      </c>
      <c r="C1446">
        <v>2</v>
      </c>
      <c r="D1446" s="55">
        <v>412253</v>
      </c>
      <c r="E1446">
        <v>10</v>
      </c>
      <c r="F1446">
        <v>375000</v>
      </c>
      <c r="G1446">
        <v>3000</v>
      </c>
      <c r="H1446">
        <v>5119</v>
      </c>
      <c r="I1446">
        <v>4</v>
      </c>
      <c r="J1446">
        <v>367400</v>
      </c>
      <c r="K1446">
        <v>356525</v>
      </c>
      <c r="L1446">
        <v>5032</v>
      </c>
      <c r="M1446">
        <v>58997</v>
      </c>
      <c r="N1446">
        <v>6842</v>
      </c>
    </row>
    <row r="1447" spans="1:14" x14ac:dyDescent="0.2">
      <c r="A1447" t="s">
        <v>139</v>
      </c>
      <c r="B1447">
        <v>20</v>
      </c>
      <c r="C1447">
        <v>4</v>
      </c>
      <c r="D1447" s="55">
        <v>820493</v>
      </c>
      <c r="E1447">
        <v>10</v>
      </c>
      <c r="F1447">
        <v>375000</v>
      </c>
      <c r="G1447">
        <v>3000</v>
      </c>
      <c r="H1447">
        <v>5991</v>
      </c>
      <c r="I1447">
        <v>4</v>
      </c>
      <c r="J1447">
        <v>359905</v>
      </c>
      <c r="K1447">
        <v>339690</v>
      </c>
      <c r="L1447">
        <v>4743</v>
      </c>
      <c r="M1447">
        <v>117383</v>
      </c>
      <c r="N1447">
        <v>6842</v>
      </c>
    </row>
    <row r="1448" spans="1:14" x14ac:dyDescent="0.2">
      <c r="A1448" t="s">
        <v>139</v>
      </c>
      <c r="B1448">
        <v>20</v>
      </c>
      <c r="C1448">
        <v>8</v>
      </c>
      <c r="D1448" s="55">
        <v>2170620</v>
      </c>
      <c r="E1448">
        <v>10</v>
      </c>
      <c r="F1448">
        <v>375000</v>
      </c>
      <c r="G1448">
        <v>3000</v>
      </c>
      <c r="H1448">
        <v>8607</v>
      </c>
      <c r="I1448">
        <v>4</v>
      </c>
      <c r="J1448">
        <v>346030</v>
      </c>
      <c r="K1448">
        <v>0</v>
      </c>
      <c r="L1448">
        <v>3533</v>
      </c>
      <c r="M1448">
        <v>148163</v>
      </c>
      <c r="N1448">
        <v>6842</v>
      </c>
    </row>
    <row r="1449" spans="1:14" x14ac:dyDescent="0.2">
      <c r="A1449" t="s">
        <v>139</v>
      </c>
      <c r="B1449">
        <v>20</v>
      </c>
      <c r="C1449">
        <v>16</v>
      </c>
      <c r="D1449" s="55">
        <v>3215760</v>
      </c>
      <c r="E1449">
        <v>10</v>
      </c>
      <c r="F1449">
        <v>375000</v>
      </c>
      <c r="G1449">
        <v>3000</v>
      </c>
      <c r="H1449">
        <v>10552</v>
      </c>
      <c r="I1449">
        <v>4</v>
      </c>
      <c r="J1449">
        <v>314105</v>
      </c>
      <c r="K1449">
        <v>247540</v>
      </c>
      <c r="L1449">
        <v>4423</v>
      </c>
      <c r="M1449">
        <v>458631</v>
      </c>
      <c r="N1449">
        <v>6842</v>
      </c>
    </row>
    <row r="1450" spans="1:14" x14ac:dyDescent="0.2">
      <c r="A1450" t="s">
        <v>139</v>
      </c>
      <c r="B1450">
        <v>20</v>
      </c>
      <c r="C1450">
        <v>2</v>
      </c>
      <c r="D1450" s="55">
        <v>398160</v>
      </c>
      <c r="E1450">
        <v>10</v>
      </c>
      <c r="F1450">
        <v>375000</v>
      </c>
      <c r="G1450">
        <v>3000</v>
      </c>
      <c r="H1450">
        <v>4811</v>
      </c>
      <c r="I1450">
        <v>4</v>
      </c>
      <c r="J1450">
        <v>367620</v>
      </c>
      <c r="K1450">
        <v>357210</v>
      </c>
      <c r="L1450">
        <v>5635</v>
      </c>
      <c r="M1450">
        <v>56821</v>
      </c>
      <c r="N1450">
        <v>7103</v>
      </c>
    </row>
    <row r="1451" spans="1:14" x14ac:dyDescent="0.2">
      <c r="A1451" t="s">
        <v>139</v>
      </c>
      <c r="B1451">
        <v>20</v>
      </c>
      <c r="C1451">
        <v>4</v>
      </c>
      <c r="D1451" s="55">
        <v>794380</v>
      </c>
      <c r="E1451">
        <v>10</v>
      </c>
      <c r="F1451">
        <v>375000</v>
      </c>
      <c r="G1451">
        <v>3000</v>
      </c>
      <c r="H1451">
        <v>5643</v>
      </c>
      <c r="I1451">
        <v>4</v>
      </c>
      <c r="J1451">
        <v>360100</v>
      </c>
      <c r="K1451">
        <v>339560</v>
      </c>
      <c r="L1451">
        <v>4839</v>
      </c>
      <c r="M1451">
        <v>113647</v>
      </c>
      <c r="N1451">
        <v>7103</v>
      </c>
    </row>
    <row r="1452" spans="1:14" x14ac:dyDescent="0.2">
      <c r="A1452" t="s">
        <v>139</v>
      </c>
      <c r="B1452">
        <v>20</v>
      </c>
      <c r="C1452">
        <v>8</v>
      </c>
      <c r="D1452" s="55">
        <v>1569747</v>
      </c>
      <c r="E1452">
        <v>10</v>
      </c>
      <c r="F1452">
        <v>375000</v>
      </c>
      <c r="G1452">
        <v>3000</v>
      </c>
      <c r="H1452">
        <v>6919</v>
      </c>
      <c r="I1452">
        <v>4</v>
      </c>
      <c r="J1452">
        <v>345950</v>
      </c>
      <c r="K1452">
        <v>305615</v>
      </c>
      <c r="L1452">
        <v>4598</v>
      </c>
      <c r="M1452">
        <v>223830</v>
      </c>
      <c r="N1452">
        <v>7103</v>
      </c>
    </row>
    <row r="1453" spans="1:14" x14ac:dyDescent="0.2">
      <c r="A1453" t="s">
        <v>139</v>
      </c>
      <c r="B1453">
        <v>20</v>
      </c>
      <c r="C1453">
        <v>16</v>
      </c>
      <c r="D1453" s="55">
        <v>3083780</v>
      </c>
      <c r="E1453">
        <v>10</v>
      </c>
      <c r="F1453">
        <v>375000</v>
      </c>
      <c r="G1453">
        <v>3000</v>
      </c>
      <c r="H1453">
        <v>10292</v>
      </c>
      <c r="I1453">
        <v>4</v>
      </c>
      <c r="J1453">
        <v>315840</v>
      </c>
      <c r="K1453">
        <v>253460</v>
      </c>
      <c r="L1453">
        <v>4313</v>
      </c>
      <c r="M1453">
        <v>434221</v>
      </c>
      <c r="N1453">
        <v>7103</v>
      </c>
    </row>
    <row r="1454" spans="1:14" x14ac:dyDescent="0.2">
      <c r="A1454" t="s">
        <v>139</v>
      </c>
      <c r="B1454">
        <v>20</v>
      </c>
      <c r="C1454">
        <v>2</v>
      </c>
      <c r="D1454" s="55">
        <v>403180</v>
      </c>
      <c r="E1454">
        <v>10</v>
      </c>
      <c r="F1454">
        <v>375000</v>
      </c>
      <c r="G1454">
        <v>3000</v>
      </c>
      <c r="H1454">
        <v>5245</v>
      </c>
      <c r="I1454">
        <v>4</v>
      </c>
      <c r="J1454">
        <v>367505</v>
      </c>
      <c r="K1454">
        <v>356430</v>
      </c>
      <c r="L1454">
        <v>5415</v>
      </c>
      <c r="M1454">
        <v>57630</v>
      </c>
      <c r="N1454">
        <v>6953</v>
      </c>
    </row>
    <row r="1455" spans="1:14" x14ac:dyDescent="0.2">
      <c r="A1455" t="s">
        <v>139</v>
      </c>
      <c r="B1455">
        <v>20</v>
      </c>
      <c r="C1455">
        <v>4</v>
      </c>
      <c r="D1455" s="55">
        <v>805447</v>
      </c>
      <c r="E1455">
        <v>10</v>
      </c>
      <c r="F1455">
        <v>375000</v>
      </c>
      <c r="G1455">
        <v>3000</v>
      </c>
      <c r="H1455">
        <v>5762</v>
      </c>
      <c r="I1455">
        <v>4</v>
      </c>
      <c r="J1455">
        <v>360255</v>
      </c>
      <c r="K1455">
        <v>337940</v>
      </c>
      <c r="L1455">
        <v>4846</v>
      </c>
      <c r="M1455">
        <v>115487</v>
      </c>
      <c r="N1455">
        <v>6953</v>
      </c>
    </row>
    <row r="1456" spans="1:14" x14ac:dyDescent="0.2">
      <c r="A1456" t="s">
        <v>139</v>
      </c>
      <c r="B1456">
        <v>20</v>
      </c>
      <c r="C1456">
        <v>8</v>
      </c>
      <c r="D1456" s="55">
        <v>1601193</v>
      </c>
      <c r="E1456">
        <v>10</v>
      </c>
      <c r="F1456">
        <v>375000</v>
      </c>
      <c r="G1456">
        <v>3000</v>
      </c>
      <c r="H1456">
        <v>7329</v>
      </c>
      <c r="I1456">
        <v>4</v>
      </c>
      <c r="J1456">
        <v>345840</v>
      </c>
      <c r="K1456">
        <v>303580</v>
      </c>
      <c r="L1456">
        <v>4290</v>
      </c>
      <c r="M1456">
        <v>229428</v>
      </c>
      <c r="N1456">
        <v>6953</v>
      </c>
    </row>
    <row r="1457" spans="1:14" x14ac:dyDescent="0.2">
      <c r="A1457" t="s">
        <v>139</v>
      </c>
      <c r="B1457">
        <v>20</v>
      </c>
      <c r="C1457">
        <v>16</v>
      </c>
      <c r="D1457" s="55">
        <v>3148380</v>
      </c>
      <c r="E1457">
        <v>10</v>
      </c>
      <c r="F1457">
        <v>375000</v>
      </c>
      <c r="G1457">
        <v>3000</v>
      </c>
      <c r="H1457">
        <v>10745</v>
      </c>
      <c r="I1457">
        <v>4</v>
      </c>
      <c r="J1457">
        <v>316095</v>
      </c>
      <c r="K1457">
        <v>244915</v>
      </c>
      <c r="L1457">
        <v>3993</v>
      </c>
      <c r="M1457">
        <v>446568</v>
      </c>
      <c r="N1457">
        <v>6953</v>
      </c>
    </row>
    <row r="1458" spans="1:14" x14ac:dyDescent="0.2">
      <c r="A1458" t="s">
        <v>139</v>
      </c>
      <c r="B1458">
        <v>20</v>
      </c>
      <c r="C1458">
        <v>2</v>
      </c>
      <c r="D1458" s="55">
        <v>352480</v>
      </c>
      <c r="E1458">
        <v>10</v>
      </c>
      <c r="F1458">
        <v>375000</v>
      </c>
      <c r="G1458">
        <v>3000</v>
      </c>
      <c r="H1458">
        <v>4977</v>
      </c>
      <c r="I1458">
        <v>4</v>
      </c>
      <c r="J1458">
        <v>368485</v>
      </c>
      <c r="K1458">
        <v>359215</v>
      </c>
      <c r="L1458">
        <v>6306</v>
      </c>
      <c r="M1458">
        <v>49245</v>
      </c>
      <c r="N1458">
        <v>8019</v>
      </c>
    </row>
    <row r="1459" spans="1:14" x14ac:dyDescent="0.2">
      <c r="A1459" t="s">
        <v>139</v>
      </c>
      <c r="B1459">
        <v>20</v>
      </c>
      <c r="C1459">
        <v>4</v>
      </c>
      <c r="D1459" s="55">
        <v>703693</v>
      </c>
      <c r="E1459">
        <v>10</v>
      </c>
      <c r="F1459">
        <v>375000</v>
      </c>
      <c r="G1459">
        <v>3000</v>
      </c>
      <c r="H1459">
        <v>5689</v>
      </c>
      <c r="I1459">
        <v>4</v>
      </c>
      <c r="J1459">
        <v>362065</v>
      </c>
      <c r="K1459">
        <v>343555</v>
      </c>
      <c r="L1459">
        <v>5255</v>
      </c>
      <c r="M1459">
        <v>99720</v>
      </c>
      <c r="N1459">
        <v>8019</v>
      </c>
    </row>
    <row r="1460" spans="1:14" x14ac:dyDescent="0.2">
      <c r="A1460" t="s">
        <v>139</v>
      </c>
      <c r="B1460">
        <v>20</v>
      </c>
      <c r="C1460">
        <v>8</v>
      </c>
      <c r="D1460" s="55">
        <v>1402960</v>
      </c>
      <c r="E1460">
        <v>10</v>
      </c>
      <c r="F1460">
        <v>375000</v>
      </c>
      <c r="G1460">
        <v>3000</v>
      </c>
      <c r="H1460">
        <v>7476</v>
      </c>
      <c r="I1460">
        <v>4</v>
      </c>
      <c r="J1460">
        <v>348590</v>
      </c>
      <c r="K1460">
        <v>312020</v>
      </c>
      <c r="L1460">
        <v>4828</v>
      </c>
      <c r="M1460">
        <v>201079</v>
      </c>
      <c r="N1460">
        <v>8019</v>
      </c>
    </row>
    <row r="1461" spans="1:14" x14ac:dyDescent="0.2">
      <c r="A1461" t="s">
        <v>139</v>
      </c>
      <c r="B1461">
        <v>20</v>
      </c>
      <c r="C1461">
        <v>16</v>
      </c>
      <c r="D1461" s="55">
        <v>2746560</v>
      </c>
      <c r="E1461">
        <v>10</v>
      </c>
      <c r="F1461">
        <v>375000</v>
      </c>
      <c r="G1461">
        <v>3000</v>
      </c>
      <c r="H1461">
        <v>9677</v>
      </c>
      <c r="I1461">
        <v>4</v>
      </c>
      <c r="J1461">
        <v>323795</v>
      </c>
      <c r="K1461">
        <v>252195</v>
      </c>
      <c r="L1461">
        <v>4952</v>
      </c>
      <c r="M1461">
        <v>388740</v>
      </c>
      <c r="N1461">
        <v>8019</v>
      </c>
    </row>
    <row r="1462" spans="1:14" x14ac:dyDescent="0.2">
      <c r="A1462" t="s">
        <v>139</v>
      </c>
      <c r="B1462">
        <v>20</v>
      </c>
      <c r="C1462">
        <v>2</v>
      </c>
      <c r="D1462" s="55">
        <v>317700</v>
      </c>
      <c r="E1462">
        <v>10</v>
      </c>
      <c r="F1462">
        <v>375000</v>
      </c>
      <c r="G1462">
        <v>3000</v>
      </c>
      <c r="H1462">
        <v>4681</v>
      </c>
      <c r="I1462">
        <v>4</v>
      </c>
      <c r="J1462">
        <v>369000</v>
      </c>
      <c r="K1462">
        <v>360500</v>
      </c>
      <c r="L1462">
        <v>6267</v>
      </c>
      <c r="M1462">
        <v>45318</v>
      </c>
      <c r="N1462">
        <v>8925</v>
      </c>
    </row>
    <row r="1463" spans="1:14" x14ac:dyDescent="0.2">
      <c r="A1463" t="s">
        <v>139</v>
      </c>
      <c r="B1463">
        <v>20</v>
      </c>
      <c r="C1463">
        <v>4</v>
      </c>
      <c r="D1463" s="55">
        <v>630220</v>
      </c>
      <c r="E1463">
        <v>10</v>
      </c>
      <c r="F1463">
        <v>375000</v>
      </c>
      <c r="G1463">
        <v>3000</v>
      </c>
      <c r="H1463">
        <v>5845</v>
      </c>
      <c r="I1463">
        <v>4</v>
      </c>
      <c r="J1463">
        <v>362775</v>
      </c>
      <c r="K1463">
        <v>346860</v>
      </c>
      <c r="L1463">
        <v>5473</v>
      </c>
      <c r="M1463">
        <v>90317</v>
      </c>
      <c r="N1463">
        <v>8925</v>
      </c>
    </row>
    <row r="1464" spans="1:14" x14ac:dyDescent="0.2">
      <c r="A1464" t="s">
        <v>139</v>
      </c>
      <c r="B1464">
        <v>20</v>
      </c>
      <c r="C1464">
        <v>8</v>
      </c>
      <c r="D1464" s="55">
        <v>1242653</v>
      </c>
      <c r="E1464">
        <v>10</v>
      </c>
      <c r="F1464">
        <v>375000</v>
      </c>
      <c r="G1464">
        <v>3000</v>
      </c>
      <c r="H1464">
        <v>6737</v>
      </c>
      <c r="I1464">
        <v>4</v>
      </c>
      <c r="J1464">
        <v>351135</v>
      </c>
      <c r="K1464">
        <v>323610</v>
      </c>
      <c r="L1464">
        <v>6646</v>
      </c>
      <c r="M1464">
        <v>175747</v>
      </c>
      <c r="N1464">
        <v>8925</v>
      </c>
    </row>
    <row r="1465" spans="1:14" x14ac:dyDescent="0.2">
      <c r="A1465" t="s">
        <v>139</v>
      </c>
      <c r="B1465">
        <v>20</v>
      </c>
      <c r="C1465">
        <v>16</v>
      </c>
      <c r="D1465" s="55">
        <v>2462027</v>
      </c>
      <c r="E1465">
        <v>10</v>
      </c>
      <c r="F1465">
        <v>375000</v>
      </c>
      <c r="G1465">
        <v>3000</v>
      </c>
      <c r="H1465">
        <v>9872</v>
      </c>
      <c r="I1465">
        <v>4</v>
      </c>
      <c r="J1465">
        <v>327395</v>
      </c>
      <c r="K1465">
        <v>276130</v>
      </c>
      <c r="L1465">
        <v>4585</v>
      </c>
      <c r="M1465">
        <v>348456</v>
      </c>
      <c r="N1465">
        <v>8925</v>
      </c>
    </row>
    <row r="1466" spans="1:14" x14ac:dyDescent="0.2">
      <c r="A1466" t="s">
        <v>139</v>
      </c>
      <c r="B1466">
        <v>20</v>
      </c>
      <c r="C1466">
        <v>2</v>
      </c>
      <c r="D1466" s="55">
        <v>353053</v>
      </c>
      <c r="E1466">
        <v>10</v>
      </c>
      <c r="F1466">
        <v>375000</v>
      </c>
      <c r="G1466">
        <v>3000</v>
      </c>
      <c r="H1466">
        <v>4873</v>
      </c>
      <c r="I1466">
        <v>4</v>
      </c>
      <c r="J1466">
        <v>368465</v>
      </c>
      <c r="K1466">
        <v>359240</v>
      </c>
      <c r="L1466">
        <v>6249</v>
      </c>
      <c r="M1466">
        <v>49573</v>
      </c>
      <c r="N1466">
        <v>7978</v>
      </c>
    </row>
    <row r="1467" spans="1:14" x14ac:dyDescent="0.2">
      <c r="A1467" t="s">
        <v>139</v>
      </c>
      <c r="B1467">
        <v>20</v>
      </c>
      <c r="C1467">
        <v>4</v>
      </c>
      <c r="D1467" s="55">
        <v>700340</v>
      </c>
      <c r="E1467">
        <v>10</v>
      </c>
      <c r="F1467">
        <v>375000</v>
      </c>
      <c r="G1467">
        <v>3000</v>
      </c>
      <c r="H1467">
        <v>5766</v>
      </c>
      <c r="I1467">
        <v>4</v>
      </c>
      <c r="J1467">
        <v>361905</v>
      </c>
      <c r="K1467">
        <v>342925</v>
      </c>
      <c r="L1467">
        <v>5539</v>
      </c>
      <c r="M1467">
        <v>100332</v>
      </c>
      <c r="N1467">
        <v>7978</v>
      </c>
    </row>
    <row r="1468" spans="1:14" x14ac:dyDescent="0.2">
      <c r="A1468" t="s">
        <v>139</v>
      </c>
      <c r="B1468">
        <v>20</v>
      </c>
      <c r="C1468">
        <v>8</v>
      </c>
      <c r="D1468" s="55">
        <v>1376247</v>
      </c>
      <c r="E1468">
        <v>10</v>
      </c>
      <c r="F1468">
        <v>375000</v>
      </c>
      <c r="G1468">
        <v>3000</v>
      </c>
      <c r="H1468">
        <v>6951</v>
      </c>
      <c r="I1468">
        <v>4</v>
      </c>
      <c r="J1468">
        <v>348655</v>
      </c>
      <c r="K1468">
        <v>318360</v>
      </c>
      <c r="L1468">
        <v>5138</v>
      </c>
      <c r="M1468">
        <v>193092</v>
      </c>
      <c r="N1468">
        <v>7978</v>
      </c>
    </row>
    <row r="1469" spans="1:14" x14ac:dyDescent="0.2">
      <c r="A1469" t="s">
        <v>139</v>
      </c>
      <c r="B1469">
        <v>20</v>
      </c>
      <c r="C1469">
        <v>16</v>
      </c>
      <c r="D1469" s="55">
        <v>2725660</v>
      </c>
      <c r="E1469">
        <v>10</v>
      </c>
      <c r="F1469">
        <v>375000</v>
      </c>
      <c r="G1469">
        <v>3000</v>
      </c>
      <c r="H1469">
        <v>10031</v>
      </c>
      <c r="I1469">
        <v>4</v>
      </c>
      <c r="J1469">
        <v>323535</v>
      </c>
      <c r="K1469">
        <v>264480</v>
      </c>
      <c r="L1469">
        <v>4689</v>
      </c>
      <c r="M1469">
        <v>388116</v>
      </c>
      <c r="N1469">
        <v>7978</v>
      </c>
    </row>
    <row r="1470" spans="1:14" x14ac:dyDescent="0.2">
      <c r="A1470" t="s">
        <v>139</v>
      </c>
      <c r="B1470">
        <v>20</v>
      </c>
      <c r="C1470">
        <v>2</v>
      </c>
      <c r="D1470" s="55">
        <v>287107</v>
      </c>
      <c r="E1470">
        <v>10</v>
      </c>
      <c r="F1470">
        <v>375000</v>
      </c>
      <c r="G1470">
        <v>3000</v>
      </c>
      <c r="H1470">
        <v>4557</v>
      </c>
      <c r="I1470">
        <v>4</v>
      </c>
      <c r="J1470">
        <v>370005</v>
      </c>
      <c r="K1470">
        <v>361965</v>
      </c>
      <c r="L1470">
        <v>7504</v>
      </c>
      <c r="M1470">
        <v>41122</v>
      </c>
      <c r="N1470">
        <v>9970</v>
      </c>
    </row>
    <row r="1471" spans="1:14" x14ac:dyDescent="0.2">
      <c r="A1471" t="s">
        <v>139</v>
      </c>
      <c r="B1471">
        <v>20</v>
      </c>
      <c r="C1471">
        <v>4</v>
      </c>
      <c r="D1471" s="55">
        <v>569900</v>
      </c>
      <c r="E1471">
        <v>10</v>
      </c>
      <c r="F1471">
        <v>375000</v>
      </c>
      <c r="G1471">
        <v>3000</v>
      </c>
      <c r="H1471">
        <v>5452</v>
      </c>
      <c r="I1471">
        <v>4</v>
      </c>
      <c r="J1471">
        <v>364515</v>
      </c>
      <c r="K1471">
        <v>349215</v>
      </c>
      <c r="L1471">
        <v>6288</v>
      </c>
      <c r="M1471">
        <v>81720</v>
      </c>
      <c r="N1471">
        <v>9970</v>
      </c>
    </row>
    <row r="1472" spans="1:14" x14ac:dyDescent="0.2">
      <c r="A1472" t="s">
        <v>139</v>
      </c>
      <c r="B1472">
        <v>20</v>
      </c>
      <c r="C1472">
        <v>8</v>
      </c>
      <c r="D1472" s="55">
        <v>1121593</v>
      </c>
      <c r="E1472">
        <v>10</v>
      </c>
      <c r="F1472">
        <v>375000</v>
      </c>
      <c r="G1472">
        <v>3000</v>
      </c>
      <c r="H1472">
        <v>6730</v>
      </c>
      <c r="I1472">
        <v>4</v>
      </c>
      <c r="J1472">
        <v>353995</v>
      </c>
      <c r="K1472">
        <v>322910</v>
      </c>
      <c r="L1472">
        <v>5770</v>
      </c>
      <c r="M1472">
        <v>160263</v>
      </c>
      <c r="N1472">
        <v>9970</v>
      </c>
    </row>
    <row r="1473" spans="1:14" x14ac:dyDescent="0.2">
      <c r="A1473" t="s">
        <v>139</v>
      </c>
      <c r="B1473">
        <v>20</v>
      </c>
      <c r="C1473">
        <v>16</v>
      </c>
      <c r="D1473" s="55">
        <v>2206660</v>
      </c>
      <c r="E1473">
        <v>10</v>
      </c>
      <c r="F1473">
        <v>375000</v>
      </c>
      <c r="G1473">
        <v>3000</v>
      </c>
      <c r="H1473">
        <v>9836</v>
      </c>
      <c r="I1473">
        <v>4</v>
      </c>
      <c r="J1473">
        <v>332835</v>
      </c>
      <c r="K1473">
        <v>284495</v>
      </c>
      <c r="L1473">
        <v>5751</v>
      </c>
      <c r="M1473">
        <v>303024</v>
      </c>
      <c r="N1473">
        <v>9970</v>
      </c>
    </row>
    <row r="1474" spans="1:14" x14ac:dyDescent="0.2">
      <c r="A1474" t="s">
        <v>139</v>
      </c>
      <c r="B1474">
        <v>20</v>
      </c>
      <c r="C1474">
        <v>2</v>
      </c>
      <c r="D1474" s="55">
        <v>313940</v>
      </c>
      <c r="E1474">
        <v>10</v>
      </c>
      <c r="F1474">
        <v>375000</v>
      </c>
      <c r="G1474">
        <v>3000</v>
      </c>
      <c r="H1474">
        <v>4755</v>
      </c>
      <c r="I1474">
        <v>4</v>
      </c>
      <c r="J1474">
        <v>369380</v>
      </c>
      <c r="K1474">
        <v>360855</v>
      </c>
      <c r="L1474">
        <v>6846</v>
      </c>
      <c r="M1474">
        <v>44504</v>
      </c>
      <c r="N1474">
        <v>9068</v>
      </c>
    </row>
    <row r="1475" spans="1:14" x14ac:dyDescent="0.2">
      <c r="A1475" t="s">
        <v>139</v>
      </c>
      <c r="B1475">
        <v>20</v>
      </c>
      <c r="C1475">
        <v>4</v>
      </c>
      <c r="D1475" s="55">
        <v>622667</v>
      </c>
      <c r="E1475">
        <v>10</v>
      </c>
      <c r="F1475">
        <v>375000</v>
      </c>
      <c r="G1475">
        <v>3000</v>
      </c>
      <c r="H1475">
        <v>5337</v>
      </c>
      <c r="I1475">
        <v>4</v>
      </c>
      <c r="J1475">
        <v>363415</v>
      </c>
      <c r="K1475">
        <v>347260</v>
      </c>
      <c r="L1475">
        <v>5930</v>
      </c>
      <c r="M1475">
        <v>88861</v>
      </c>
      <c r="N1475">
        <v>9068</v>
      </c>
    </row>
    <row r="1476" spans="1:14" x14ac:dyDescent="0.2">
      <c r="A1476" t="s">
        <v>139</v>
      </c>
      <c r="B1476">
        <v>20</v>
      </c>
      <c r="C1476">
        <v>8</v>
      </c>
      <c r="D1476" s="55">
        <v>1234640</v>
      </c>
      <c r="E1476">
        <v>10</v>
      </c>
      <c r="F1476">
        <v>375000</v>
      </c>
      <c r="G1476">
        <v>3000</v>
      </c>
      <c r="H1476">
        <v>6781</v>
      </c>
      <c r="I1476">
        <v>4</v>
      </c>
      <c r="J1476">
        <v>352640</v>
      </c>
      <c r="K1476">
        <v>322060</v>
      </c>
      <c r="L1476">
        <v>5370</v>
      </c>
      <c r="M1476">
        <v>170550</v>
      </c>
      <c r="N1476">
        <v>9068</v>
      </c>
    </row>
    <row r="1477" spans="1:14" x14ac:dyDescent="0.2">
      <c r="A1477" t="s">
        <v>139</v>
      </c>
      <c r="B1477">
        <v>20</v>
      </c>
      <c r="C1477">
        <v>16</v>
      </c>
      <c r="D1477" s="55">
        <v>2446873</v>
      </c>
      <c r="E1477">
        <v>10</v>
      </c>
      <c r="F1477">
        <v>375000</v>
      </c>
      <c r="G1477">
        <v>3000</v>
      </c>
      <c r="H1477">
        <v>10105</v>
      </c>
      <c r="I1477">
        <v>4</v>
      </c>
      <c r="J1477">
        <v>329500</v>
      </c>
      <c r="K1477">
        <v>277695</v>
      </c>
      <c r="L1477">
        <v>5865</v>
      </c>
      <c r="M1477">
        <v>340300</v>
      </c>
      <c r="N1477">
        <v>9068</v>
      </c>
    </row>
    <row r="1478" spans="1:14" x14ac:dyDescent="0.2">
      <c r="A1478" t="s">
        <v>139</v>
      </c>
      <c r="B1478">
        <v>20</v>
      </c>
      <c r="C1478">
        <v>2</v>
      </c>
      <c r="D1478" s="55">
        <v>340487</v>
      </c>
      <c r="E1478">
        <v>10</v>
      </c>
      <c r="F1478">
        <v>375000</v>
      </c>
      <c r="G1478">
        <v>3000</v>
      </c>
      <c r="H1478">
        <v>5332</v>
      </c>
      <c r="I1478">
        <v>4</v>
      </c>
      <c r="J1478">
        <v>368740</v>
      </c>
      <c r="K1478">
        <v>359620</v>
      </c>
      <c r="L1478">
        <v>6281</v>
      </c>
      <c r="M1478">
        <v>48533</v>
      </c>
      <c r="N1478">
        <v>8489</v>
      </c>
    </row>
    <row r="1479" spans="1:14" x14ac:dyDescent="0.2">
      <c r="A1479" t="s">
        <v>139</v>
      </c>
      <c r="B1479">
        <v>20</v>
      </c>
      <c r="C1479">
        <v>4</v>
      </c>
      <c r="D1479" s="55">
        <v>669640</v>
      </c>
      <c r="E1479">
        <v>10</v>
      </c>
      <c r="F1479">
        <v>375000</v>
      </c>
      <c r="G1479">
        <v>3000</v>
      </c>
      <c r="H1479">
        <v>5839</v>
      </c>
      <c r="I1479">
        <v>4</v>
      </c>
      <c r="J1479">
        <v>362340</v>
      </c>
      <c r="K1479">
        <v>344165</v>
      </c>
      <c r="L1479">
        <v>5628</v>
      </c>
      <c r="M1479">
        <v>94870</v>
      </c>
      <c r="N1479">
        <v>8489</v>
      </c>
    </row>
    <row r="1480" spans="1:14" x14ac:dyDescent="0.2">
      <c r="A1480" t="s">
        <v>139</v>
      </c>
      <c r="B1480">
        <v>20</v>
      </c>
      <c r="C1480">
        <v>8</v>
      </c>
      <c r="D1480" s="55">
        <v>1326793</v>
      </c>
      <c r="E1480">
        <v>10</v>
      </c>
      <c r="F1480">
        <v>375000</v>
      </c>
      <c r="G1480">
        <v>3000</v>
      </c>
      <c r="H1480">
        <v>6778</v>
      </c>
      <c r="I1480">
        <v>4</v>
      </c>
      <c r="J1480">
        <v>349635</v>
      </c>
      <c r="K1480">
        <v>314190</v>
      </c>
      <c r="L1480">
        <v>5280</v>
      </c>
      <c r="M1480">
        <v>187002</v>
      </c>
      <c r="N1480">
        <v>8489</v>
      </c>
    </row>
    <row r="1481" spans="1:14" x14ac:dyDescent="0.2">
      <c r="A1481" t="s">
        <v>139</v>
      </c>
      <c r="B1481">
        <v>20</v>
      </c>
      <c r="C1481">
        <v>16</v>
      </c>
      <c r="D1481" s="55">
        <v>2638567</v>
      </c>
      <c r="E1481">
        <v>10</v>
      </c>
      <c r="F1481">
        <v>375000</v>
      </c>
      <c r="G1481">
        <v>3000</v>
      </c>
      <c r="H1481">
        <v>10563</v>
      </c>
      <c r="I1481">
        <v>4</v>
      </c>
      <c r="J1481">
        <v>324585</v>
      </c>
      <c r="K1481">
        <v>256430</v>
      </c>
      <c r="L1481">
        <v>4930</v>
      </c>
      <c r="M1481">
        <v>368380</v>
      </c>
      <c r="N1481">
        <v>8489</v>
      </c>
    </row>
    <row r="1482" spans="1:14" x14ac:dyDescent="0.2">
      <c r="A1482" t="s">
        <v>139</v>
      </c>
      <c r="B1482">
        <v>20</v>
      </c>
      <c r="C1482">
        <v>2</v>
      </c>
      <c r="D1482" s="55">
        <v>364853</v>
      </c>
      <c r="E1482">
        <v>10</v>
      </c>
      <c r="F1482">
        <v>375000</v>
      </c>
      <c r="G1482">
        <v>3000</v>
      </c>
      <c r="H1482">
        <v>5112</v>
      </c>
      <c r="I1482">
        <v>4</v>
      </c>
      <c r="J1482">
        <v>368035</v>
      </c>
      <c r="K1482">
        <v>358290</v>
      </c>
      <c r="L1482">
        <v>5478</v>
      </c>
      <c r="M1482">
        <v>52405</v>
      </c>
      <c r="N1482">
        <v>7788</v>
      </c>
    </row>
    <row r="1483" spans="1:14" x14ac:dyDescent="0.2">
      <c r="A1483" t="s">
        <v>139</v>
      </c>
      <c r="B1483">
        <v>20</v>
      </c>
      <c r="C1483">
        <v>4</v>
      </c>
      <c r="D1483" s="55">
        <v>724260</v>
      </c>
      <c r="E1483">
        <v>10</v>
      </c>
      <c r="F1483">
        <v>375000</v>
      </c>
      <c r="G1483">
        <v>3000</v>
      </c>
      <c r="H1483">
        <v>5631</v>
      </c>
      <c r="I1483">
        <v>4</v>
      </c>
      <c r="J1483">
        <v>360980</v>
      </c>
      <c r="K1483">
        <v>341800</v>
      </c>
      <c r="L1483">
        <v>4581</v>
      </c>
      <c r="M1483">
        <v>103608</v>
      </c>
      <c r="N1483">
        <v>7788</v>
      </c>
    </row>
    <row r="1484" spans="1:14" x14ac:dyDescent="0.2">
      <c r="A1484" t="s">
        <v>139</v>
      </c>
      <c r="B1484">
        <v>20</v>
      </c>
      <c r="C1484">
        <v>8</v>
      </c>
      <c r="D1484" s="55">
        <v>1439027</v>
      </c>
      <c r="E1484">
        <v>10</v>
      </c>
      <c r="F1484">
        <v>375000</v>
      </c>
      <c r="G1484">
        <v>3000</v>
      </c>
      <c r="H1484">
        <v>7122</v>
      </c>
      <c r="I1484">
        <v>4</v>
      </c>
      <c r="J1484">
        <v>347135</v>
      </c>
      <c r="K1484">
        <v>314075</v>
      </c>
      <c r="L1484">
        <v>4540</v>
      </c>
      <c r="M1484">
        <v>205585</v>
      </c>
      <c r="N1484">
        <v>7788</v>
      </c>
    </row>
    <row r="1485" spans="1:14" x14ac:dyDescent="0.2">
      <c r="A1485" t="s">
        <v>139</v>
      </c>
      <c r="B1485">
        <v>20</v>
      </c>
      <c r="C1485">
        <v>16</v>
      </c>
      <c r="D1485" s="55">
        <v>2842907</v>
      </c>
      <c r="E1485">
        <v>10</v>
      </c>
      <c r="F1485">
        <v>375000</v>
      </c>
      <c r="G1485">
        <v>3000</v>
      </c>
      <c r="H1485">
        <v>10251</v>
      </c>
      <c r="I1485">
        <v>4</v>
      </c>
      <c r="J1485">
        <v>320465</v>
      </c>
      <c r="K1485">
        <v>260745</v>
      </c>
      <c r="L1485">
        <v>4449</v>
      </c>
      <c r="M1485">
        <v>406496</v>
      </c>
      <c r="N1485">
        <v>7788</v>
      </c>
    </row>
    <row r="1486" spans="1:14" x14ac:dyDescent="0.2">
      <c r="A1486" t="s">
        <v>139</v>
      </c>
      <c r="B1486">
        <v>20</v>
      </c>
      <c r="C1486">
        <v>2</v>
      </c>
      <c r="D1486" s="55">
        <v>344620</v>
      </c>
      <c r="E1486">
        <v>10</v>
      </c>
      <c r="F1486">
        <v>375000</v>
      </c>
      <c r="G1486">
        <v>3000</v>
      </c>
      <c r="H1486">
        <v>5293</v>
      </c>
      <c r="I1486">
        <v>4</v>
      </c>
      <c r="J1486">
        <v>368835</v>
      </c>
      <c r="K1486">
        <v>354660</v>
      </c>
      <c r="L1486">
        <v>6424</v>
      </c>
      <c r="M1486">
        <v>48555</v>
      </c>
      <c r="N1486">
        <v>8367</v>
      </c>
    </row>
    <row r="1487" spans="1:14" x14ac:dyDescent="0.2">
      <c r="A1487" t="s">
        <v>139</v>
      </c>
      <c r="B1487">
        <v>20</v>
      </c>
      <c r="C1487">
        <v>4</v>
      </c>
      <c r="D1487" s="55">
        <v>691880</v>
      </c>
      <c r="E1487">
        <v>10</v>
      </c>
      <c r="F1487">
        <v>375000</v>
      </c>
      <c r="G1487">
        <v>3000</v>
      </c>
      <c r="H1487">
        <v>5387</v>
      </c>
      <c r="I1487">
        <v>4</v>
      </c>
      <c r="J1487">
        <v>362655</v>
      </c>
      <c r="K1487">
        <v>334180</v>
      </c>
      <c r="L1487">
        <v>5510</v>
      </c>
      <c r="M1487">
        <v>97948</v>
      </c>
      <c r="N1487">
        <v>8367</v>
      </c>
    </row>
    <row r="1488" spans="1:14" x14ac:dyDescent="0.2">
      <c r="A1488" t="s">
        <v>139</v>
      </c>
      <c r="B1488">
        <v>20</v>
      </c>
      <c r="C1488">
        <v>8</v>
      </c>
      <c r="D1488" s="55">
        <v>1360060</v>
      </c>
      <c r="E1488">
        <v>10</v>
      </c>
      <c r="F1488">
        <v>375000</v>
      </c>
      <c r="G1488">
        <v>3000</v>
      </c>
      <c r="H1488">
        <v>7226</v>
      </c>
      <c r="I1488">
        <v>4</v>
      </c>
      <c r="J1488">
        <v>350455</v>
      </c>
      <c r="K1488">
        <v>293450</v>
      </c>
      <c r="L1488">
        <v>6001</v>
      </c>
      <c r="M1488">
        <v>190924</v>
      </c>
      <c r="N1488">
        <v>8367</v>
      </c>
    </row>
    <row r="1489" spans="1:14" x14ac:dyDescent="0.2">
      <c r="A1489" t="s">
        <v>139</v>
      </c>
      <c r="B1489">
        <v>20</v>
      </c>
      <c r="C1489">
        <v>16</v>
      </c>
      <c r="D1489" s="55">
        <v>2705260</v>
      </c>
      <c r="E1489">
        <v>10</v>
      </c>
      <c r="F1489">
        <v>375000</v>
      </c>
      <c r="G1489">
        <v>3000</v>
      </c>
      <c r="H1489">
        <v>10010</v>
      </c>
      <c r="I1489">
        <v>4</v>
      </c>
      <c r="J1489">
        <v>325675</v>
      </c>
      <c r="K1489">
        <v>212355</v>
      </c>
      <c r="L1489">
        <v>4857</v>
      </c>
      <c r="M1489">
        <v>384951</v>
      </c>
      <c r="N1489">
        <v>8367</v>
      </c>
    </row>
    <row r="1490" spans="1:14" x14ac:dyDescent="0.2">
      <c r="A1490" t="s">
        <v>139</v>
      </c>
      <c r="B1490">
        <v>20</v>
      </c>
      <c r="C1490">
        <v>2</v>
      </c>
      <c r="D1490" s="55">
        <v>374340</v>
      </c>
      <c r="E1490">
        <v>10</v>
      </c>
      <c r="F1490">
        <v>375000</v>
      </c>
      <c r="G1490">
        <v>3000</v>
      </c>
      <c r="H1490">
        <v>4979</v>
      </c>
      <c r="I1490">
        <v>4</v>
      </c>
      <c r="J1490">
        <v>368175</v>
      </c>
      <c r="K1490">
        <v>357910</v>
      </c>
      <c r="L1490">
        <v>6304</v>
      </c>
      <c r="M1490">
        <v>53517</v>
      </c>
      <c r="N1490">
        <v>7564</v>
      </c>
    </row>
    <row r="1491" spans="1:14" x14ac:dyDescent="0.2">
      <c r="A1491" t="s">
        <v>139</v>
      </c>
      <c r="B1491">
        <v>20</v>
      </c>
      <c r="C1491">
        <v>4</v>
      </c>
      <c r="D1491" s="55">
        <v>741927</v>
      </c>
      <c r="E1491">
        <v>10</v>
      </c>
      <c r="F1491">
        <v>375000</v>
      </c>
      <c r="G1491">
        <v>3000</v>
      </c>
      <c r="H1491">
        <v>6020</v>
      </c>
      <c r="I1491">
        <v>4</v>
      </c>
      <c r="J1491">
        <v>361060</v>
      </c>
      <c r="K1491">
        <v>341020</v>
      </c>
      <c r="L1491">
        <v>5435</v>
      </c>
      <c r="M1491">
        <v>106412</v>
      </c>
      <c r="N1491">
        <v>7564</v>
      </c>
    </row>
    <row r="1492" spans="1:14" x14ac:dyDescent="0.2">
      <c r="A1492" t="s">
        <v>139</v>
      </c>
      <c r="B1492">
        <v>20</v>
      </c>
      <c r="C1492">
        <v>8</v>
      </c>
      <c r="D1492" s="55">
        <v>1461520</v>
      </c>
      <c r="E1492">
        <v>10</v>
      </c>
      <c r="F1492">
        <v>375000</v>
      </c>
      <c r="G1492">
        <v>3000</v>
      </c>
      <c r="H1492">
        <v>7294</v>
      </c>
      <c r="I1492">
        <v>4</v>
      </c>
      <c r="J1492">
        <v>347325</v>
      </c>
      <c r="K1492">
        <v>307095</v>
      </c>
      <c r="L1492">
        <v>5010</v>
      </c>
      <c r="M1492">
        <v>208101</v>
      </c>
      <c r="N1492">
        <v>7564</v>
      </c>
    </row>
    <row r="1493" spans="1:14" x14ac:dyDescent="0.2">
      <c r="A1493" t="s">
        <v>139</v>
      </c>
      <c r="B1493">
        <v>20</v>
      </c>
      <c r="C1493">
        <v>16</v>
      </c>
      <c r="D1493" s="55">
        <v>2895280</v>
      </c>
      <c r="E1493">
        <v>10</v>
      </c>
      <c r="F1493">
        <v>375000</v>
      </c>
      <c r="G1493">
        <v>3000</v>
      </c>
      <c r="H1493">
        <v>10365</v>
      </c>
      <c r="I1493">
        <v>4</v>
      </c>
      <c r="J1493">
        <v>321735</v>
      </c>
      <c r="K1493">
        <v>255645</v>
      </c>
      <c r="L1493">
        <v>4668</v>
      </c>
      <c r="M1493">
        <v>413023</v>
      </c>
      <c r="N1493">
        <v>7564</v>
      </c>
    </row>
    <row r="1494" spans="1:14" x14ac:dyDescent="0.2">
      <c r="A1494" t="s">
        <v>139</v>
      </c>
      <c r="B1494">
        <v>20</v>
      </c>
      <c r="C1494">
        <v>2</v>
      </c>
      <c r="D1494" s="55">
        <v>401673</v>
      </c>
      <c r="E1494">
        <v>10</v>
      </c>
      <c r="F1494">
        <v>375000</v>
      </c>
      <c r="G1494">
        <v>3000</v>
      </c>
      <c r="H1494">
        <v>5267</v>
      </c>
      <c r="I1494">
        <v>4</v>
      </c>
      <c r="J1494">
        <v>367275</v>
      </c>
      <c r="K1494">
        <v>356535</v>
      </c>
      <c r="L1494">
        <v>5630</v>
      </c>
      <c r="M1494">
        <v>57861</v>
      </c>
      <c r="N1494">
        <v>7005</v>
      </c>
    </row>
    <row r="1495" spans="1:14" x14ac:dyDescent="0.2">
      <c r="A1495" t="s">
        <v>139</v>
      </c>
      <c r="B1495">
        <v>20</v>
      </c>
      <c r="C1495">
        <v>4</v>
      </c>
      <c r="D1495" s="55">
        <v>798320</v>
      </c>
      <c r="E1495">
        <v>10</v>
      </c>
      <c r="F1495">
        <v>375000</v>
      </c>
      <c r="G1495">
        <v>3000</v>
      </c>
      <c r="H1495">
        <v>5844</v>
      </c>
      <c r="I1495">
        <v>4</v>
      </c>
      <c r="J1495">
        <v>359375</v>
      </c>
      <c r="K1495">
        <v>338715</v>
      </c>
      <c r="L1495">
        <v>4895</v>
      </c>
      <c r="M1495">
        <v>114343</v>
      </c>
      <c r="N1495">
        <v>7005</v>
      </c>
    </row>
    <row r="1496" spans="1:14" x14ac:dyDescent="0.2">
      <c r="A1496" t="s">
        <v>139</v>
      </c>
      <c r="B1496">
        <v>20</v>
      </c>
      <c r="C1496">
        <v>8</v>
      </c>
      <c r="D1496" s="55">
        <v>1573587</v>
      </c>
      <c r="E1496">
        <v>10</v>
      </c>
      <c r="F1496">
        <v>375000</v>
      </c>
      <c r="G1496">
        <v>3000</v>
      </c>
      <c r="H1496">
        <v>7427</v>
      </c>
      <c r="I1496">
        <v>4</v>
      </c>
      <c r="J1496">
        <v>344180</v>
      </c>
      <c r="K1496">
        <v>310095</v>
      </c>
      <c r="L1496">
        <v>4569</v>
      </c>
      <c r="M1496">
        <v>222856</v>
      </c>
      <c r="N1496">
        <v>7005</v>
      </c>
    </row>
    <row r="1497" spans="1:14" x14ac:dyDescent="0.2">
      <c r="A1497" t="s">
        <v>139</v>
      </c>
      <c r="B1497">
        <v>20</v>
      </c>
      <c r="C1497">
        <v>16</v>
      </c>
      <c r="D1497" s="55">
        <v>3126947</v>
      </c>
      <c r="E1497">
        <v>10</v>
      </c>
      <c r="F1497">
        <v>375000</v>
      </c>
      <c r="G1497">
        <v>3000</v>
      </c>
      <c r="H1497">
        <v>10520</v>
      </c>
      <c r="I1497">
        <v>4</v>
      </c>
      <c r="J1497">
        <v>314345</v>
      </c>
      <c r="K1497">
        <v>250730</v>
      </c>
      <c r="L1497">
        <v>4164</v>
      </c>
      <c r="M1497">
        <v>440822</v>
      </c>
      <c r="N1497">
        <v>7005</v>
      </c>
    </row>
    <row r="1498" spans="1:14" x14ac:dyDescent="0.2">
      <c r="A1498" t="s">
        <v>139</v>
      </c>
      <c r="B1498">
        <v>20</v>
      </c>
      <c r="C1498">
        <v>2</v>
      </c>
      <c r="D1498" s="55">
        <v>292227</v>
      </c>
      <c r="E1498">
        <v>10</v>
      </c>
      <c r="F1498">
        <v>375000</v>
      </c>
      <c r="G1498">
        <v>3000</v>
      </c>
      <c r="H1498">
        <v>4834</v>
      </c>
      <c r="I1498">
        <v>4</v>
      </c>
      <c r="J1498">
        <v>369650</v>
      </c>
      <c r="K1498">
        <v>362005</v>
      </c>
      <c r="L1498">
        <v>7485</v>
      </c>
      <c r="M1498">
        <v>41223</v>
      </c>
      <c r="N1498">
        <v>9801</v>
      </c>
    </row>
    <row r="1499" spans="1:14" x14ac:dyDescent="0.2">
      <c r="A1499" t="s">
        <v>139</v>
      </c>
      <c r="B1499">
        <v>20</v>
      </c>
      <c r="C1499">
        <v>4</v>
      </c>
      <c r="D1499" s="55">
        <v>582773</v>
      </c>
      <c r="E1499">
        <v>10</v>
      </c>
      <c r="F1499">
        <v>375000</v>
      </c>
      <c r="G1499">
        <v>3000</v>
      </c>
      <c r="H1499">
        <v>5534</v>
      </c>
      <c r="I1499">
        <v>4</v>
      </c>
      <c r="J1499">
        <v>363980</v>
      </c>
      <c r="K1499">
        <v>349485</v>
      </c>
      <c r="L1499">
        <v>6552</v>
      </c>
      <c r="M1499">
        <v>82505</v>
      </c>
      <c r="N1499">
        <v>9801</v>
      </c>
    </row>
    <row r="1500" spans="1:14" x14ac:dyDescent="0.2">
      <c r="A1500" t="s">
        <v>139</v>
      </c>
      <c r="B1500">
        <v>20</v>
      </c>
      <c r="C1500">
        <v>8</v>
      </c>
      <c r="D1500" s="55">
        <v>1141833</v>
      </c>
      <c r="E1500">
        <v>10</v>
      </c>
      <c r="F1500">
        <v>375000</v>
      </c>
      <c r="G1500">
        <v>3000</v>
      </c>
      <c r="H1500">
        <v>6997</v>
      </c>
      <c r="I1500">
        <v>4</v>
      </c>
      <c r="J1500">
        <v>353030</v>
      </c>
      <c r="K1500">
        <v>326745</v>
      </c>
      <c r="L1500">
        <v>6336</v>
      </c>
      <c r="M1500">
        <v>162625</v>
      </c>
      <c r="N1500">
        <v>9801</v>
      </c>
    </row>
    <row r="1501" spans="1:14" x14ac:dyDescent="0.2">
      <c r="A1501" t="s">
        <v>139</v>
      </c>
      <c r="B1501">
        <v>20</v>
      </c>
      <c r="C1501">
        <v>16</v>
      </c>
      <c r="D1501" s="55">
        <v>2284427</v>
      </c>
      <c r="E1501">
        <v>10</v>
      </c>
      <c r="F1501">
        <v>375000</v>
      </c>
      <c r="G1501">
        <v>3000</v>
      </c>
      <c r="H1501">
        <v>9665</v>
      </c>
      <c r="I1501">
        <v>4</v>
      </c>
      <c r="J1501">
        <v>331325</v>
      </c>
      <c r="K1501">
        <v>283145</v>
      </c>
      <c r="L1501">
        <v>5546</v>
      </c>
      <c r="M1501">
        <v>321218</v>
      </c>
      <c r="N1501">
        <v>9801</v>
      </c>
    </row>
    <row r="1502" spans="1:14" x14ac:dyDescent="0.2">
      <c r="A1502" t="s">
        <v>139</v>
      </c>
      <c r="B1502">
        <v>20</v>
      </c>
      <c r="C1502">
        <v>2</v>
      </c>
      <c r="D1502" s="55">
        <v>303960</v>
      </c>
      <c r="E1502">
        <v>10</v>
      </c>
      <c r="F1502">
        <v>375000</v>
      </c>
      <c r="G1502">
        <v>3000</v>
      </c>
      <c r="H1502">
        <v>5301</v>
      </c>
      <c r="I1502">
        <v>4</v>
      </c>
      <c r="J1502">
        <v>369285</v>
      </c>
      <c r="K1502">
        <v>361195</v>
      </c>
      <c r="L1502">
        <v>7131</v>
      </c>
      <c r="M1502">
        <v>43165</v>
      </c>
      <c r="N1502">
        <v>9326</v>
      </c>
    </row>
    <row r="1503" spans="1:14" x14ac:dyDescent="0.2">
      <c r="A1503" t="s">
        <v>139</v>
      </c>
      <c r="B1503">
        <v>20</v>
      </c>
      <c r="C1503">
        <v>4</v>
      </c>
      <c r="D1503" s="55">
        <v>605313</v>
      </c>
      <c r="E1503">
        <v>10</v>
      </c>
      <c r="F1503">
        <v>375000</v>
      </c>
      <c r="G1503">
        <v>3000</v>
      </c>
      <c r="H1503">
        <v>5804</v>
      </c>
      <c r="I1503">
        <v>4</v>
      </c>
      <c r="J1503">
        <v>363510</v>
      </c>
      <c r="K1503">
        <v>348040</v>
      </c>
      <c r="L1503">
        <v>6174</v>
      </c>
      <c r="M1503">
        <v>86170</v>
      </c>
      <c r="N1503">
        <v>9326</v>
      </c>
    </row>
    <row r="1504" spans="1:14" x14ac:dyDescent="0.2">
      <c r="A1504" t="s">
        <v>139</v>
      </c>
      <c r="B1504">
        <v>20</v>
      </c>
      <c r="C1504">
        <v>8</v>
      </c>
      <c r="D1504" s="55">
        <v>1200860</v>
      </c>
      <c r="E1504">
        <v>10</v>
      </c>
      <c r="F1504">
        <v>375000</v>
      </c>
      <c r="G1504">
        <v>3000</v>
      </c>
      <c r="H1504">
        <v>6855</v>
      </c>
      <c r="I1504">
        <v>4</v>
      </c>
      <c r="J1504">
        <v>352260</v>
      </c>
      <c r="K1504">
        <v>322270</v>
      </c>
      <c r="L1504">
        <v>6336</v>
      </c>
      <c r="M1504">
        <v>170245</v>
      </c>
      <c r="N1504">
        <v>9326</v>
      </c>
    </row>
    <row r="1505" spans="1:14" x14ac:dyDescent="0.2">
      <c r="A1505" t="s">
        <v>139</v>
      </c>
      <c r="B1505">
        <v>20</v>
      </c>
      <c r="C1505">
        <v>16</v>
      </c>
      <c r="D1505" s="55">
        <v>2361413</v>
      </c>
      <c r="E1505">
        <v>10</v>
      </c>
      <c r="F1505">
        <v>375000</v>
      </c>
      <c r="G1505">
        <v>3000</v>
      </c>
      <c r="H1505">
        <v>9665</v>
      </c>
      <c r="I1505">
        <v>4</v>
      </c>
      <c r="J1505">
        <v>328705</v>
      </c>
      <c r="K1505">
        <v>281115</v>
      </c>
      <c r="L1505">
        <v>4800</v>
      </c>
      <c r="M1505">
        <v>333244</v>
      </c>
      <c r="N1505">
        <v>9326</v>
      </c>
    </row>
    <row r="1506" spans="1:14" x14ac:dyDescent="0.2">
      <c r="A1506" t="s">
        <v>139</v>
      </c>
      <c r="B1506">
        <v>20</v>
      </c>
      <c r="C1506">
        <v>2</v>
      </c>
      <c r="D1506" s="55">
        <v>310167</v>
      </c>
      <c r="E1506">
        <v>10</v>
      </c>
      <c r="F1506">
        <v>375000</v>
      </c>
      <c r="G1506">
        <v>3000</v>
      </c>
      <c r="H1506">
        <v>4780</v>
      </c>
      <c r="I1506">
        <v>4</v>
      </c>
      <c r="J1506">
        <v>369365</v>
      </c>
      <c r="K1506">
        <v>360705</v>
      </c>
      <c r="L1506">
        <v>7036</v>
      </c>
      <c r="M1506">
        <v>43485</v>
      </c>
      <c r="N1506">
        <v>9187</v>
      </c>
    </row>
    <row r="1507" spans="1:14" x14ac:dyDescent="0.2">
      <c r="A1507" t="s">
        <v>139</v>
      </c>
      <c r="B1507">
        <v>20</v>
      </c>
      <c r="C1507">
        <v>4</v>
      </c>
      <c r="D1507" s="55">
        <v>610533</v>
      </c>
      <c r="E1507">
        <v>10</v>
      </c>
      <c r="F1507">
        <v>375000</v>
      </c>
      <c r="G1507">
        <v>3000</v>
      </c>
      <c r="H1507">
        <v>5607</v>
      </c>
      <c r="I1507">
        <v>4</v>
      </c>
      <c r="J1507">
        <v>363590</v>
      </c>
      <c r="K1507">
        <v>346945</v>
      </c>
      <c r="L1507">
        <v>6294</v>
      </c>
      <c r="M1507">
        <v>85489</v>
      </c>
      <c r="N1507">
        <v>9187</v>
      </c>
    </row>
    <row r="1508" spans="1:14" x14ac:dyDescent="0.2">
      <c r="A1508" t="s">
        <v>139</v>
      </c>
      <c r="B1508">
        <v>20</v>
      </c>
      <c r="C1508">
        <v>8</v>
      </c>
      <c r="D1508" s="55">
        <v>1219760</v>
      </c>
      <c r="E1508">
        <v>10</v>
      </c>
      <c r="F1508">
        <v>375000</v>
      </c>
      <c r="G1508">
        <v>3000</v>
      </c>
      <c r="H1508">
        <v>6746</v>
      </c>
      <c r="I1508">
        <v>4</v>
      </c>
      <c r="J1508">
        <v>352630</v>
      </c>
      <c r="K1508">
        <v>321155</v>
      </c>
      <c r="L1508">
        <v>6919</v>
      </c>
      <c r="M1508">
        <v>172249</v>
      </c>
      <c r="N1508">
        <v>9187</v>
      </c>
    </row>
    <row r="1509" spans="1:14" x14ac:dyDescent="0.2">
      <c r="A1509" t="s">
        <v>139</v>
      </c>
      <c r="B1509">
        <v>20</v>
      </c>
      <c r="C1509">
        <v>16</v>
      </c>
      <c r="D1509" s="55">
        <v>2430867</v>
      </c>
      <c r="E1509">
        <v>10</v>
      </c>
      <c r="F1509">
        <v>375000</v>
      </c>
      <c r="G1509">
        <v>3000</v>
      </c>
      <c r="H1509">
        <v>9667</v>
      </c>
      <c r="I1509">
        <v>4</v>
      </c>
      <c r="J1509">
        <v>328670</v>
      </c>
      <c r="K1509">
        <v>273745</v>
      </c>
      <c r="L1509">
        <v>4880</v>
      </c>
      <c r="M1509">
        <v>342383</v>
      </c>
      <c r="N1509">
        <v>9187</v>
      </c>
    </row>
    <row r="1510" spans="1:14" x14ac:dyDescent="0.2">
      <c r="A1510" t="s">
        <v>139</v>
      </c>
      <c r="B1510">
        <v>20</v>
      </c>
      <c r="C1510">
        <v>2</v>
      </c>
      <c r="D1510" s="55">
        <v>322807</v>
      </c>
      <c r="E1510">
        <v>10</v>
      </c>
      <c r="F1510">
        <v>375000</v>
      </c>
      <c r="G1510">
        <v>3000</v>
      </c>
      <c r="H1510">
        <v>5378</v>
      </c>
      <c r="I1510">
        <v>4</v>
      </c>
      <c r="J1510">
        <v>368830</v>
      </c>
      <c r="K1510">
        <v>360770</v>
      </c>
      <c r="L1510">
        <v>6632</v>
      </c>
      <c r="M1510">
        <v>46567</v>
      </c>
      <c r="N1510">
        <v>8790</v>
      </c>
    </row>
    <row r="1511" spans="1:14" x14ac:dyDescent="0.2">
      <c r="A1511" t="s">
        <v>139</v>
      </c>
      <c r="B1511">
        <v>20</v>
      </c>
      <c r="C1511">
        <v>4</v>
      </c>
      <c r="D1511" s="55">
        <v>639593</v>
      </c>
      <c r="E1511">
        <v>10</v>
      </c>
      <c r="F1511">
        <v>375000</v>
      </c>
      <c r="G1511">
        <v>3000</v>
      </c>
      <c r="H1511">
        <v>5821</v>
      </c>
      <c r="I1511">
        <v>4</v>
      </c>
      <c r="J1511">
        <v>363180</v>
      </c>
      <c r="K1511">
        <v>346355</v>
      </c>
      <c r="L1511">
        <v>5523</v>
      </c>
      <c r="M1511">
        <v>91800</v>
      </c>
      <c r="N1511">
        <v>8790</v>
      </c>
    </row>
    <row r="1512" spans="1:14" x14ac:dyDescent="0.2">
      <c r="A1512" t="s">
        <v>139</v>
      </c>
      <c r="B1512">
        <v>20</v>
      </c>
      <c r="C1512">
        <v>8</v>
      </c>
      <c r="D1512" s="55">
        <v>1272120</v>
      </c>
      <c r="E1512">
        <v>10</v>
      </c>
      <c r="F1512">
        <v>375000</v>
      </c>
      <c r="G1512">
        <v>3000</v>
      </c>
      <c r="H1512">
        <v>7168</v>
      </c>
      <c r="I1512">
        <v>4</v>
      </c>
      <c r="J1512">
        <v>351340</v>
      </c>
      <c r="K1512">
        <v>323400</v>
      </c>
      <c r="L1512">
        <v>5096</v>
      </c>
      <c r="M1512">
        <v>183115</v>
      </c>
      <c r="N1512">
        <v>8790</v>
      </c>
    </row>
    <row r="1513" spans="1:14" x14ac:dyDescent="0.2">
      <c r="A1513" t="s">
        <v>139</v>
      </c>
      <c r="B1513">
        <v>20</v>
      </c>
      <c r="C1513">
        <v>16</v>
      </c>
      <c r="D1513" s="55">
        <v>2534207</v>
      </c>
      <c r="E1513">
        <v>10</v>
      </c>
      <c r="F1513">
        <v>375000</v>
      </c>
      <c r="G1513">
        <v>3000</v>
      </c>
      <c r="H1513">
        <v>10131</v>
      </c>
      <c r="I1513">
        <v>4</v>
      </c>
      <c r="J1513">
        <v>328805</v>
      </c>
      <c r="K1513">
        <v>272680</v>
      </c>
      <c r="L1513">
        <v>4966</v>
      </c>
      <c r="M1513">
        <v>360905</v>
      </c>
      <c r="N1513">
        <v>8790</v>
      </c>
    </row>
    <row r="1514" spans="1:14" x14ac:dyDescent="0.2">
      <c r="A1514" t="s">
        <v>139</v>
      </c>
      <c r="B1514">
        <v>20</v>
      </c>
      <c r="C1514">
        <v>2</v>
      </c>
      <c r="D1514" s="55">
        <v>390533</v>
      </c>
      <c r="E1514">
        <v>10</v>
      </c>
      <c r="F1514">
        <v>375000</v>
      </c>
      <c r="G1514">
        <v>3000</v>
      </c>
      <c r="H1514">
        <v>5141</v>
      </c>
      <c r="I1514">
        <v>4</v>
      </c>
      <c r="J1514">
        <v>368025</v>
      </c>
      <c r="K1514">
        <v>357255</v>
      </c>
      <c r="L1514">
        <v>5587</v>
      </c>
      <c r="M1514">
        <v>55415</v>
      </c>
      <c r="N1514">
        <v>7229</v>
      </c>
    </row>
    <row r="1515" spans="1:14" x14ac:dyDescent="0.2">
      <c r="A1515" t="s">
        <v>139</v>
      </c>
      <c r="B1515">
        <v>20</v>
      </c>
      <c r="C1515">
        <v>4</v>
      </c>
      <c r="D1515" s="55">
        <v>777587</v>
      </c>
      <c r="E1515">
        <v>10</v>
      </c>
      <c r="F1515">
        <v>375000</v>
      </c>
      <c r="G1515">
        <v>3000</v>
      </c>
      <c r="H1515">
        <v>5738</v>
      </c>
      <c r="I1515">
        <v>4</v>
      </c>
      <c r="J1515">
        <v>360520</v>
      </c>
      <c r="K1515">
        <v>339995</v>
      </c>
      <c r="L1515">
        <v>4638</v>
      </c>
      <c r="M1515">
        <v>111142</v>
      </c>
      <c r="N1515">
        <v>7229</v>
      </c>
    </row>
    <row r="1516" spans="1:14" x14ac:dyDescent="0.2">
      <c r="A1516" t="s">
        <v>139</v>
      </c>
      <c r="B1516">
        <v>20</v>
      </c>
      <c r="C1516">
        <v>8</v>
      </c>
      <c r="D1516" s="55">
        <v>1553607</v>
      </c>
      <c r="E1516">
        <v>10</v>
      </c>
      <c r="F1516">
        <v>375000</v>
      </c>
      <c r="G1516">
        <v>3000</v>
      </c>
      <c r="H1516">
        <v>7405</v>
      </c>
      <c r="I1516">
        <v>4</v>
      </c>
      <c r="J1516">
        <v>345625</v>
      </c>
      <c r="K1516">
        <v>306050</v>
      </c>
      <c r="L1516">
        <v>4173</v>
      </c>
      <c r="M1516">
        <v>223113</v>
      </c>
      <c r="N1516">
        <v>7229</v>
      </c>
    </row>
    <row r="1517" spans="1:14" x14ac:dyDescent="0.2">
      <c r="A1517" t="s">
        <v>139</v>
      </c>
      <c r="B1517">
        <v>20</v>
      </c>
      <c r="C1517">
        <v>16</v>
      </c>
      <c r="D1517" s="55">
        <v>3046040</v>
      </c>
      <c r="E1517">
        <v>10</v>
      </c>
      <c r="F1517">
        <v>375000</v>
      </c>
      <c r="G1517">
        <v>3000</v>
      </c>
      <c r="H1517">
        <v>10374</v>
      </c>
      <c r="I1517">
        <v>4</v>
      </c>
      <c r="J1517">
        <v>317130</v>
      </c>
      <c r="K1517">
        <v>254540</v>
      </c>
      <c r="L1517">
        <v>3981</v>
      </c>
      <c r="M1517">
        <v>425866</v>
      </c>
      <c r="N1517">
        <v>7229</v>
      </c>
    </row>
    <row r="1518" spans="1:14" x14ac:dyDescent="0.2">
      <c r="A1518" t="s">
        <v>139</v>
      </c>
      <c r="B1518">
        <v>20</v>
      </c>
      <c r="C1518">
        <v>2</v>
      </c>
      <c r="D1518" s="55">
        <v>307280</v>
      </c>
      <c r="E1518">
        <v>10</v>
      </c>
      <c r="F1518">
        <v>375000</v>
      </c>
      <c r="G1518">
        <v>3000</v>
      </c>
      <c r="H1518">
        <v>4871</v>
      </c>
      <c r="I1518">
        <v>4</v>
      </c>
      <c r="J1518">
        <v>369705</v>
      </c>
      <c r="K1518">
        <v>357065</v>
      </c>
      <c r="L1518">
        <v>6314</v>
      </c>
      <c r="M1518">
        <v>43517</v>
      </c>
      <c r="N1518">
        <v>9596</v>
      </c>
    </row>
    <row r="1519" spans="1:14" x14ac:dyDescent="0.2">
      <c r="A1519" t="s">
        <v>139</v>
      </c>
      <c r="B1519">
        <v>20</v>
      </c>
      <c r="C1519">
        <v>4</v>
      </c>
      <c r="D1519" s="55">
        <v>601820</v>
      </c>
      <c r="E1519">
        <v>10</v>
      </c>
      <c r="F1519">
        <v>375000</v>
      </c>
      <c r="G1519">
        <v>3000</v>
      </c>
      <c r="H1519">
        <v>5954</v>
      </c>
      <c r="I1519">
        <v>4</v>
      </c>
      <c r="J1519">
        <v>364210</v>
      </c>
      <c r="K1519">
        <v>339910</v>
      </c>
      <c r="L1519">
        <v>5234</v>
      </c>
      <c r="M1519">
        <v>86393</v>
      </c>
      <c r="N1519">
        <v>9596</v>
      </c>
    </row>
    <row r="1520" spans="1:14" x14ac:dyDescent="0.2">
      <c r="A1520" t="s">
        <v>139</v>
      </c>
      <c r="B1520">
        <v>20</v>
      </c>
      <c r="C1520">
        <v>8</v>
      </c>
      <c r="D1520" s="55">
        <v>1200467</v>
      </c>
      <c r="E1520">
        <v>10</v>
      </c>
      <c r="F1520">
        <v>375000</v>
      </c>
      <c r="G1520">
        <v>3000</v>
      </c>
      <c r="H1520">
        <v>6994</v>
      </c>
      <c r="I1520">
        <v>4</v>
      </c>
      <c r="J1520">
        <v>353155</v>
      </c>
      <c r="K1520">
        <v>304200</v>
      </c>
      <c r="L1520">
        <v>4729</v>
      </c>
      <c r="M1520">
        <v>172123</v>
      </c>
      <c r="N1520">
        <v>9596</v>
      </c>
    </row>
    <row r="1521" spans="1:14" x14ac:dyDescent="0.2">
      <c r="A1521" t="s">
        <v>139</v>
      </c>
      <c r="B1521">
        <v>20</v>
      </c>
      <c r="C1521">
        <v>16</v>
      </c>
      <c r="D1521" s="55">
        <v>2397633</v>
      </c>
      <c r="E1521">
        <v>10</v>
      </c>
      <c r="F1521">
        <v>375000</v>
      </c>
      <c r="G1521">
        <v>3000</v>
      </c>
      <c r="H1521">
        <v>9404</v>
      </c>
      <c r="I1521">
        <v>4</v>
      </c>
      <c r="J1521">
        <v>331885</v>
      </c>
      <c r="K1521">
        <v>232975</v>
      </c>
      <c r="L1521">
        <v>4363</v>
      </c>
      <c r="M1521">
        <v>340681</v>
      </c>
      <c r="N1521">
        <v>9596</v>
      </c>
    </row>
    <row r="1522" spans="1:14" x14ac:dyDescent="0.2">
      <c r="A1522" t="s">
        <v>139</v>
      </c>
      <c r="B1522">
        <v>20</v>
      </c>
      <c r="C1522">
        <v>2</v>
      </c>
      <c r="D1522" s="55">
        <v>386847</v>
      </c>
      <c r="E1522">
        <v>10</v>
      </c>
      <c r="F1522">
        <v>375000</v>
      </c>
      <c r="G1522">
        <v>3000</v>
      </c>
      <c r="H1522">
        <v>5202</v>
      </c>
      <c r="I1522">
        <v>4</v>
      </c>
      <c r="J1522">
        <v>367925</v>
      </c>
      <c r="K1522">
        <v>352035</v>
      </c>
      <c r="L1522">
        <v>6395</v>
      </c>
      <c r="M1522">
        <v>55009</v>
      </c>
      <c r="N1522">
        <v>7525</v>
      </c>
    </row>
    <row r="1523" spans="1:14" x14ac:dyDescent="0.2">
      <c r="A1523" t="s">
        <v>139</v>
      </c>
      <c r="B1523">
        <v>20</v>
      </c>
      <c r="C1523">
        <v>4</v>
      </c>
      <c r="D1523" s="55">
        <v>770673</v>
      </c>
      <c r="E1523">
        <v>10</v>
      </c>
      <c r="F1523">
        <v>375000</v>
      </c>
      <c r="G1523">
        <v>3000</v>
      </c>
      <c r="H1523">
        <v>5686</v>
      </c>
      <c r="I1523">
        <v>4</v>
      </c>
      <c r="J1523">
        <v>360875</v>
      </c>
      <c r="K1523">
        <v>328670</v>
      </c>
      <c r="L1523">
        <v>5716</v>
      </c>
      <c r="M1523">
        <v>109882</v>
      </c>
      <c r="N1523">
        <v>7525</v>
      </c>
    </row>
    <row r="1524" spans="1:14" x14ac:dyDescent="0.2">
      <c r="A1524" t="s">
        <v>139</v>
      </c>
      <c r="B1524">
        <v>20</v>
      </c>
      <c r="C1524">
        <v>8</v>
      </c>
      <c r="D1524" s="55">
        <v>1525667</v>
      </c>
      <c r="E1524">
        <v>10</v>
      </c>
      <c r="F1524">
        <v>375000</v>
      </c>
      <c r="G1524">
        <v>3000</v>
      </c>
      <c r="H1524">
        <v>6799</v>
      </c>
      <c r="I1524">
        <v>4</v>
      </c>
      <c r="J1524">
        <v>346435</v>
      </c>
      <c r="K1524">
        <v>283070</v>
      </c>
      <c r="L1524">
        <v>5528</v>
      </c>
      <c r="M1524">
        <v>218290</v>
      </c>
      <c r="N1524">
        <v>7525</v>
      </c>
    </row>
    <row r="1525" spans="1:14" x14ac:dyDescent="0.2">
      <c r="A1525" t="s">
        <v>139</v>
      </c>
      <c r="B1525">
        <v>20</v>
      </c>
      <c r="C1525">
        <v>16</v>
      </c>
      <c r="D1525" s="55">
        <v>3008047</v>
      </c>
      <c r="E1525">
        <v>10</v>
      </c>
      <c r="F1525">
        <v>375000</v>
      </c>
      <c r="G1525">
        <v>3000</v>
      </c>
      <c r="H1525">
        <v>10964</v>
      </c>
      <c r="I1525">
        <v>4</v>
      </c>
      <c r="J1525">
        <v>317990</v>
      </c>
      <c r="K1525">
        <v>193840</v>
      </c>
      <c r="L1525">
        <v>4938</v>
      </c>
      <c r="M1525">
        <v>423733</v>
      </c>
      <c r="N1525">
        <v>7525</v>
      </c>
    </row>
    <row r="1526" spans="1:14" x14ac:dyDescent="0.2">
      <c r="A1526" t="s">
        <v>139</v>
      </c>
      <c r="B1526">
        <v>20</v>
      </c>
      <c r="C1526">
        <v>2</v>
      </c>
      <c r="D1526" s="55">
        <v>407553</v>
      </c>
      <c r="E1526">
        <v>10</v>
      </c>
      <c r="F1526">
        <v>375000</v>
      </c>
      <c r="G1526">
        <v>3000</v>
      </c>
      <c r="H1526">
        <v>5311</v>
      </c>
      <c r="I1526">
        <v>4</v>
      </c>
      <c r="J1526">
        <v>367620</v>
      </c>
      <c r="K1526">
        <v>356805</v>
      </c>
      <c r="L1526">
        <v>5213</v>
      </c>
      <c r="M1526">
        <v>57925</v>
      </c>
      <c r="N1526">
        <v>6920</v>
      </c>
    </row>
    <row r="1527" spans="1:14" x14ac:dyDescent="0.2">
      <c r="A1527" t="s">
        <v>139</v>
      </c>
      <c r="B1527">
        <v>20</v>
      </c>
      <c r="C1527">
        <v>4</v>
      </c>
      <c r="D1527" s="55">
        <v>812960</v>
      </c>
      <c r="E1527">
        <v>10</v>
      </c>
      <c r="F1527">
        <v>375000</v>
      </c>
      <c r="G1527">
        <v>3000</v>
      </c>
      <c r="H1527">
        <v>6167</v>
      </c>
      <c r="I1527">
        <v>4</v>
      </c>
      <c r="J1527">
        <v>360320</v>
      </c>
      <c r="K1527">
        <v>338490</v>
      </c>
      <c r="L1527">
        <v>4534</v>
      </c>
      <c r="M1527">
        <v>116873</v>
      </c>
      <c r="N1527">
        <v>6920</v>
      </c>
    </row>
    <row r="1528" spans="1:14" x14ac:dyDescent="0.2">
      <c r="A1528" t="s">
        <v>139</v>
      </c>
      <c r="B1528">
        <v>20</v>
      </c>
      <c r="C1528">
        <v>8</v>
      </c>
      <c r="D1528" s="55">
        <v>1600907</v>
      </c>
      <c r="E1528">
        <v>10</v>
      </c>
      <c r="F1528">
        <v>375000</v>
      </c>
      <c r="G1528">
        <v>3000</v>
      </c>
      <c r="H1528">
        <v>7376</v>
      </c>
      <c r="I1528">
        <v>4</v>
      </c>
      <c r="J1528">
        <v>344685</v>
      </c>
      <c r="K1528">
        <v>307860</v>
      </c>
      <c r="L1528">
        <v>4152</v>
      </c>
      <c r="M1528">
        <v>228982</v>
      </c>
      <c r="N1528">
        <v>6920</v>
      </c>
    </row>
    <row r="1529" spans="1:14" x14ac:dyDescent="0.2">
      <c r="A1529" t="s">
        <v>139</v>
      </c>
      <c r="B1529">
        <v>20</v>
      </c>
      <c r="C1529">
        <v>16</v>
      </c>
      <c r="D1529" s="55">
        <v>3160987</v>
      </c>
      <c r="E1529">
        <v>10</v>
      </c>
      <c r="F1529">
        <v>375000</v>
      </c>
      <c r="G1529">
        <v>3000</v>
      </c>
      <c r="H1529">
        <v>10516</v>
      </c>
      <c r="I1529">
        <v>4</v>
      </c>
      <c r="J1529">
        <v>314370</v>
      </c>
      <c r="K1529">
        <v>242845</v>
      </c>
      <c r="L1529">
        <v>3482</v>
      </c>
      <c r="M1529">
        <v>448616</v>
      </c>
      <c r="N1529">
        <v>6920</v>
      </c>
    </row>
    <row r="1530" spans="1:14" x14ac:dyDescent="0.2">
      <c r="A1530" t="s">
        <v>139</v>
      </c>
      <c r="B1530">
        <v>20</v>
      </c>
      <c r="C1530">
        <v>2</v>
      </c>
      <c r="D1530" s="55">
        <v>334040</v>
      </c>
      <c r="E1530">
        <v>10</v>
      </c>
      <c r="F1530">
        <v>375000</v>
      </c>
      <c r="G1530">
        <v>3000</v>
      </c>
      <c r="H1530">
        <v>4960</v>
      </c>
      <c r="I1530">
        <v>4</v>
      </c>
      <c r="J1530">
        <v>368945</v>
      </c>
      <c r="K1530">
        <v>360135</v>
      </c>
      <c r="L1530">
        <v>6358</v>
      </c>
      <c r="M1530">
        <v>47960</v>
      </c>
      <c r="N1530">
        <v>8549</v>
      </c>
    </row>
    <row r="1531" spans="1:14" x14ac:dyDescent="0.2">
      <c r="A1531" t="s">
        <v>139</v>
      </c>
      <c r="B1531">
        <v>20</v>
      </c>
      <c r="C1531">
        <v>4</v>
      </c>
      <c r="D1531" s="55">
        <v>659120</v>
      </c>
      <c r="E1531">
        <v>10</v>
      </c>
      <c r="F1531">
        <v>375000</v>
      </c>
      <c r="G1531">
        <v>3000</v>
      </c>
      <c r="H1531">
        <v>5693</v>
      </c>
      <c r="I1531">
        <v>4</v>
      </c>
      <c r="J1531">
        <v>362750</v>
      </c>
      <c r="K1531">
        <v>344905</v>
      </c>
      <c r="L1531">
        <v>5452</v>
      </c>
      <c r="M1531">
        <v>94960</v>
      </c>
      <c r="N1531">
        <v>8549</v>
      </c>
    </row>
    <row r="1532" spans="1:14" x14ac:dyDescent="0.2">
      <c r="A1532" t="s">
        <v>139</v>
      </c>
      <c r="B1532">
        <v>20</v>
      </c>
      <c r="C1532">
        <v>8</v>
      </c>
      <c r="D1532" s="55">
        <v>1308727</v>
      </c>
      <c r="E1532">
        <v>10</v>
      </c>
      <c r="F1532">
        <v>375000</v>
      </c>
      <c r="G1532">
        <v>3000</v>
      </c>
      <c r="H1532">
        <v>6845</v>
      </c>
      <c r="I1532">
        <v>4</v>
      </c>
      <c r="J1532">
        <v>351410</v>
      </c>
      <c r="K1532">
        <v>321160</v>
      </c>
      <c r="L1532">
        <v>5243</v>
      </c>
      <c r="M1532">
        <v>186858</v>
      </c>
      <c r="N1532">
        <v>8549</v>
      </c>
    </row>
    <row r="1533" spans="1:14" x14ac:dyDescent="0.2">
      <c r="A1533" t="s">
        <v>139</v>
      </c>
      <c r="B1533">
        <v>20</v>
      </c>
      <c r="C1533">
        <v>16</v>
      </c>
      <c r="D1533" s="55">
        <v>2588427</v>
      </c>
      <c r="E1533">
        <v>10</v>
      </c>
      <c r="F1533">
        <v>375000</v>
      </c>
      <c r="G1533">
        <v>3000</v>
      </c>
      <c r="H1533">
        <v>10007</v>
      </c>
      <c r="I1533">
        <v>4</v>
      </c>
      <c r="J1533">
        <v>326305</v>
      </c>
      <c r="K1533">
        <v>272540</v>
      </c>
      <c r="L1533">
        <v>4932</v>
      </c>
      <c r="M1533">
        <v>331225</v>
      </c>
      <c r="N1533">
        <v>8549</v>
      </c>
    </row>
    <row r="1534" spans="1:14" x14ac:dyDescent="0.2">
      <c r="A1534" t="s">
        <v>139</v>
      </c>
      <c r="B1534">
        <v>20</v>
      </c>
      <c r="C1534">
        <v>2</v>
      </c>
      <c r="D1534" s="55">
        <v>366040</v>
      </c>
      <c r="E1534">
        <v>10</v>
      </c>
      <c r="F1534">
        <v>375000</v>
      </c>
      <c r="G1534">
        <v>3000</v>
      </c>
      <c r="H1534">
        <v>4383</v>
      </c>
      <c r="I1534">
        <v>4</v>
      </c>
      <c r="J1534">
        <v>368160</v>
      </c>
      <c r="K1534">
        <v>352875</v>
      </c>
      <c r="L1534">
        <v>6443</v>
      </c>
      <c r="M1534">
        <v>51292</v>
      </c>
      <c r="N1534">
        <v>7962</v>
      </c>
    </row>
    <row r="1535" spans="1:14" x14ac:dyDescent="0.2">
      <c r="A1535" t="s">
        <v>139</v>
      </c>
      <c r="B1535">
        <v>20</v>
      </c>
      <c r="C1535">
        <v>4</v>
      </c>
      <c r="D1535" s="55">
        <v>730560</v>
      </c>
      <c r="E1535">
        <v>10</v>
      </c>
      <c r="F1535">
        <v>375000</v>
      </c>
      <c r="G1535">
        <v>3000</v>
      </c>
      <c r="H1535">
        <v>5450</v>
      </c>
      <c r="I1535">
        <v>4</v>
      </c>
      <c r="J1535">
        <v>361435</v>
      </c>
      <c r="K1535">
        <v>331365</v>
      </c>
      <c r="L1535">
        <v>5672</v>
      </c>
      <c r="M1535">
        <v>102736</v>
      </c>
      <c r="N1535">
        <v>7962</v>
      </c>
    </row>
    <row r="1536" spans="1:14" x14ac:dyDescent="0.2">
      <c r="A1536" t="s">
        <v>139</v>
      </c>
      <c r="B1536">
        <v>20</v>
      </c>
      <c r="C1536">
        <v>8</v>
      </c>
      <c r="D1536" s="55">
        <v>1453473</v>
      </c>
      <c r="E1536">
        <v>10</v>
      </c>
      <c r="F1536">
        <v>375000</v>
      </c>
      <c r="G1536">
        <v>3000</v>
      </c>
      <c r="H1536">
        <v>7029</v>
      </c>
      <c r="I1536">
        <v>4</v>
      </c>
      <c r="J1536">
        <v>347870</v>
      </c>
      <c r="K1536">
        <v>287520</v>
      </c>
      <c r="L1536">
        <v>5322</v>
      </c>
      <c r="M1536">
        <v>206528</v>
      </c>
      <c r="N1536">
        <v>7962</v>
      </c>
    </row>
    <row r="1537" spans="1:14" x14ac:dyDescent="0.2">
      <c r="A1537" t="s">
        <v>139</v>
      </c>
      <c r="B1537">
        <v>20</v>
      </c>
      <c r="C1537">
        <v>16</v>
      </c>
      <c r="D1537" s="55">
        <v>2855940</v>
      </c>
      <c r="E1537">
        <v>10</v>
      </c>
      <c r="F1537">
        <v>375000</v>
      </c>
      <c r="G1537">
        <v>3000</v>
      </c>
      <c r="H1537">
        <v>10125</v>
      </c>
      <c r="I1537">
        <v>4</v>
      </c>
      <c r="J1537">
        <v>321400</v>
      </c>
      <c r="K1537">
        <v>202795</v>
      </c>
      <c r="L1537">
        <v>4988</v>
      </c>
      <c r="M1537">
        <v>406273</v>
      </c>
      <c r="N1537">
        <v>7962</v>
      </c>
    </row>
    <row r="1538" spans="1:14" x14ac:dyDescent="0.2">
      <c r="A1538" t="s">
        <v>139</v>
      </c>
      <c r="B1538">
        <v>20</v>
      </c>
      <c r="C1538">
        <v>2</v>
      </c>
      <c r="D1538" s="55">
        <v>361173</v>
      </c>
      <c r="E1538">
        <v>10</v>
      </c>
      <c r="F1538">
        <v>375000</v>
      </c>
      <c r="G1538">
        <v>3000</v>
      </c>
      <c r="H1538">
        <v>4797</v>
      </c>
      <c r="I1538">
        <v>4</v>
      </c>
      <c r="J1538">
        <v>368750</v>
      </c>
      <c r="K1538">
        <v>354390</v>
      </c>
      <c r="L1538">
        <v>6131</v>
      </c>
      <c r="M1538">
        <v>51421</v>
      </c>
      <c r="N1538">
        <v>8081</v>
      </c>
    </row>
    <row r="1539" spans="1:14" x14ac:dyDescent="0.2">
      <c r="A1539" t="s">
        <v>139</v>
      </c>
      <c r="B1539">
        <v>20</v>
      </c>
      <c r="C1539">
        <v>4</v>
      </c>
      <c r="D1539" s="55">
        <v>717180</v>
      </c>
      <c r="E1539">
        <v>10</v>
      </c>
      <c r="F1539">
        <v>375000</v>
      </c>
      <c r="G1539">
        <v>3000</v>
      </c>
      <c r="H1539">
        <v>5587</v>
      </c>
      <c r="I1539">
        <v>4</v>
      </c>
      <c r="J1539">
        <v>362065</v>
      </c>
      <c r="K1539">
        <v>334195</v>
      </c>
      <c r="L1539">
        <v>5244</v>
      </c>
      <c r="M1539">
        <v>102424</v>
      </c>
      <c r="N1539">
        <v>8081</v>
      </c>
    </row>
    <row r="1540" spans="1:14" x14ac:dyDescent="0.2">
      <c r="A1540" t="s">
        <v>139</v>
      </c>
      <c r="B1540">
        <v>20</v>
      </c>
      <c r="C1540">
        <v>8</v>
      </c>
      <c r="D1540" s="55">
        <v>1410320</v>
      </c>
      <c r="E1540">
        <v>10</v>
      </c>
      <c r="F1540">
        <v>375000</v>
      </c>
      <c r="G1540">
        <v>3000</v>
      </c>
      <c r="H1540">
        <v>7404</v>
      </c>
      <c r="I1540">
        <v>4</v>
      </c>
      <c r="J1540">
        <v>349125</v>
      </c>
      <c r="K1540">
        <v>293550</v>
      </c>
      <c r="L1540">
        <v>6010</v>
      </c>
      <c r="M1540">
        <v>199310</v>
      </c>
      <c r="N1540">
        <v>8081</v>
      </c>
    </row>
    <row r="1541" spans="1:14" x14ac:dyDescent="0.2">
      <c r="A1541" t="s">
        <v>139</v>
      </c>
      <c r="B1541">
        <v>20</v>
      </c>
      <c r="C1541">
        <v>16</v>
      </c>
      <c r="D1541" s="55">
        <v>2792907</v>
      </c>
      <c r="E1541">
        <v>10</v>
      </c>
      <c r="F1541">
        <v>375000</v>
      </c>
      <c r="G1541">
        <v>3000</v>
      </c>
      <c r="H1541">
        <v>10165</v>
      </c>
      <c r="I1541">
        <v>4</v>
      </c>
      <c r="J1541">
        <v>323560</v>
      </c>
      <c r="K1541">
        <v>211545</v>
      </c>
      <c r="L1541">
        <v>4232</v>
      </c>
      <c r="M1541">
        <v>392806</v>
      </c>
      <c r="N1541">
        <v>8081</v>
      </c>
    </row>
    <row r="1542" spans="1:14" x14ac:dyDescent="0.2">
      <c r="A1542" t="s">
        <v>139</v>
      </c>
      <c r="B1542">
        <v>20</v>
      </c>
      <c r="C1542">
        <v>2</v>
      </c>
      <c r="D1542" s="55">
        <v>383640</v>
      </c>
      <c r="E1542">
        <v>10</v>
      </c>
      <c r="F1542">
        <v>375000</v>
      </c>
      <c r="G1542">
        <v>3000</v>
      </c>
      <c r="H1542">
        <v>5191</v>
      </c>
      <c r="I1542">
        <v>4</v>
      </c>
      <c r="J1542">
        <v>367890</v>
      </c>
      <c r="K1542">
        <v>357655</v>
      </c>
      <c r="L1542">
        <v>6360</v>
      </c>
      <c r="M1542">
        <v>53907</v>
      </c>
      <c r="N1542">
        <v>7313</v>
      </c>
    </row>
    <row r="1543" spans="1:14" x14ac:dyDescent="0.2">
      <c r="A1543" t="s">
        <v>139</v>
      </c>
      <c r="B1543">
        <v>20</v>
      </c>
      <c r="C1543">
        <v>4</v>
      </c>
      <c r="D1543" s="55">
        <v>760893</v>
      </c>
      <c r="E1543">
        <v>10</v>
      </c>
      <c r="F1543">
        <v>375000</v>
      </c>
      <c r="G1543">
        <v>3000</v>
      </c>
      <c r="H1543">
        <v>5944</v>
      </c>
      <c r="I1543">
        <v>4</v>
      </c>
      <c r="J1543">
        <v>360865</v>
      </c>
      <c r="K1543">
        <v>339860</v>
      </c>
      <c r="L1543">
        <v>5693</v>
      </c>
      <c r="M1543">
        <v>107032</v>
      </c>
      <c r="N1543">
        <v>7313</v>
      </c>
    </row>
    <row r="1544" spans="1:14" x14ac:dyDescent="0.2">
      <c r="A1544" t="s">
        <v>139</v>
      </c>
      <c r="B1544">
        <v>20</v>
      </c>
      <c r="C1544">
        <v>8</v>
      </c>
      <c r="D1544" s="55">
        <v>1514893</v>
      </c>
      <c r="E1544">
        <v>10</v>
      </c>
      <c r="F1544">
        <v>375000</v>
      </c>
      <c r="G1544">
        <v>3000</v>
      </c>
      <c r="H1544">
        <v>7140</v>
      </c>
      <c r="I1544">
        <v>4</v>
      </c>
      <c r="J1544">
        <v>346250</v>
      </c>
      <c r="K1544">
        <v>305430</v>
      </c>
      <c r="L1544">
        <v>5401</v>
      </c>
      <c r="M1544">
        <v>215459</v>
      </c>
      <c r="N1544">
        <v>7313</v>
      </c>
    </row>
    <row r="1545" spans="1:14" x14ac:dyDescent="0.2">
      <c r="A1545" t="s">
        <v>139</v>
      </c>
      <c r="B1545">
        <v>20</v>
      </c>
      <c r="C1545">
        <v>16</v>
      </c>
      <c r="D1545" s="55">
        <v>2978373</v>
      </c>
      <c r="E1545">
        <v>10</v>
      </c>
      <c r="F1545">
        <v>375000</v>
      </c>
      <c r="G1545">
        <v>3000</v>
      </c>
      <c r="H1545">
        <v>10857</v>
      </c>
      <c r="I1545">
        <v>4</v>
      </c>
      <c r="J1545">
        <v>318340</v>
      </c>
      <c r="K1545">
        <v>257420</v>
      </c>
      <c r="L1545">
        <v>5455</v>
      </c>
      <c r="M1545">
        <v>425701</v>
      </c>
      <c r="N1545">
        <v>7313</v>
      </c>
    </row>
    <row r="1546" spans="1:14" x14ac:dyDescent="0.2">
      <c r="A1546" t="s">
        <v>139</v>
      </c>
      <c r="B1546">
        <v>20</v>
      </c>
      <c r="C1546">
        <v>2</v>
      </c>
      <c r="D1546" s="55">
        <v>354480</v>
      </c>
      <c r="E1546">
        <v>10</v>
      </c>
      <c r="F1546">
        <v>375000</v>
      </c>
      <c r="G1546">
        <v>3000</v>
      </c>
      <c r="H1546">
        <v>4771</v>
      </c>
      <c r="I1546">
        <v>4</v>
      </c>
      <c r="J1546">
        <v>368320</v>
      </c>
      <c r="K1546">
        <v>358630</v>
      </c>
      <c r="L1546">
        <v>6642</v>
      </c>
      <c r="M1546">
        <v>49881</v>
      </c>
      <c r="N1546">
        <v>7978</v>
      </c>
    </row>
    <row r="1547" spans="1:14" x14ac:dyDescent="0.2">
      <c r="A1547" t="s">
        <v>139</v>
      </c>
      <c r="B1547">
        <v>20</v>
      </c>
      <c r="C1547">
        <v>4</v>
      </c>
      <c r="D1547" s="55">
        <v>707440</v>
      </c>
      <c r="E1547">
        <v>10</v>
      </c>
      <c r="F1547">
        <v>375000</v>
      </c>
      <c r="G1547">
        <v>3000</v>
      </c>
      <c r="H1547">
        <v>5657</v>
      </c>
      <c r="I1547">
        <v>4</v>
      </c>
      <c r="J1547">
        <v>361190</v>
      </c>
      <c r="K1547">
        <v>342615</v>
      </c>
      <c r="L1547">
        <v>5815</v>
      </c>
      <c r="M1547">
        <v>99782</v>
      </c>
      <c r="N1547">
        <v>7978</v>
      </c>
    </row>
    <row r="1548" spans="1:14" x14ac:dyDescent="0.2">
      <c r="A1548" t="s">
        <v>139</v>
      </c>
      <c r="B1548">
        <v>20</v>
      </c>
      <c r="C1548">
        <v>8</v>
      </c>
      <c r="D1548" s="55">
        <v>1412600</v>
      </c>
      <c r="E1548">
        <v>10</v>
      </c>
      <c r="F1548">
        <v>375000</v>
      </c>
      <c r="G1548">
        <v>3000</v>
      </c>
      <c r="H1548">
        <v>7402</v>
      </c>
      <c r="I1548">
        <v>4</v>
      </c>
      <c r="J1548">
        <v>347495</v>
      </c>
      <c r="K1548">
        <v>309315</v>
      </c>
      <c r="L1548">
        <v>5337</v>
      </c>
      <c r="M1548">
        <v>198471</v>
      </c>
      <c r="N1548">
        <v>7978</v>
      </c>
    </row>
    <row r="1549" spans="1:14" x14ac:dyDescent="0.2">
      <c r="A1549" t="s">
        <v>139</v>
      </c>
      <c r="B1549">
        <v>20</v>
      </c>
      <c r="C1549">
        <v>16</v>
      </c>
      <c r="D1549" s="55">
        <v>2795333</v>
      </c>
      <c r="E1549">
        <v>10</v>
      </c>
      <c r="F1549">
        <v>375000</v>
      </c>
      <c r="G1549">
        <v>3000</v>
      </c>
      <c r="H1549">
        <v>10112</v>
      </c>
      <c r="I1549">
        <v>4</v>
      </c>
      <c r="J1549">
        <v>322115</v>
      </c>
      <c r="K1549">
        <v>249495</v>
      </c>
      <c r="L1549">
        <v>4648</v>
      </c>
      <c r="M1549">
        <v>398344</v>
      </c>
      <c r="N1549">
        <v>7978</v>
      </c>
    </row>
    <row r="1550" spans="1:14" x14ac:dyDescent="0.2">
      <c r="A1550" t="s">
        <v>139</v>
      </c>
      <c r="B1550">
        <v>20</v>
      </c>
      <c r="C1550">
        <v>2</v>
      </c>
      <c r="D1550" s="55">
        <v>369847</v>
      </c>
      <c r="E1550">
        <v>10</v>
      </c>
      <c r="F1550">
        <v>375000</v>
      </c>
      <c r="G1550">
        <v>3000</v>
      </c>
      <c r="H1550">
        <v>4666</v>
      </c>
      <c r="I1550">
        <v>4</v>
      </c>
      <c r="J1550">
        <v>367970</v>
      </c>
      <c r="K1550">
        <v>358155</v>
      </c>
      <c r="L1550">
        <v>5623</v>
      </c>
      <c r="M1550">
        <v>53398</v>
      </c>
      <c r="N1550">
        <v>7633</v>
      </c>
    </row>
    <row r="1551" spans="1:14" x14ac:dyDescent="0.2">
      <c r="A1551" t="s">
        <v>139</v>
      </c>
      <c r="B1551">
        <v>20</v>
      </c>
      <c r="C1551">
        <v>4</v>
      </c>
      <c r="D1551" s="55">
        <v>735520</v>
      </c>
      <c r="E1551">
        <v>10</v>
      </c>
      <c r="F1551">
        <v>375000</v>
      </c>
      <c r="G1551">
        <v>3000</v>
      </c>
      <c r="H1551">
        <v>5670</v>
      </c>
      <c r="I1551">
        <v>4</v>
      </c>
      <c r="J1551">
        <v>360465</v>
      </c>
      <c r="K1551">
        <v>342280</v>
      </c>
      <c r="L1551">
        <v>4694</v>
      </c>
      <c r="M1551">
        <v>105352</v>
      </c>
      <c r="N1551">
        <v>7633</v>
      </c>
    </row>
    <row r="1552" spans="1:14" x14ac:dyDescent="0.2">
      <c r="A1552" t="s">
        <v>139</v>
      </c>
      <c r="B1552">
        <v>20</v>
      </c>
      <c r="C1552">
        <v>8</v>
      </c>
      <c r="D1552" s="55">
        <v>1461627</v>
      </c>
      <c r="E1552">
        <v>10</v>
      </c>
      <c r="F1552">
        <v>375000</v>
      </c>
      <c r="G1552">
        <v>3000</v>
      </c>
      <c r="H1552">
        <v>6880</v>
      </c>
      <c r="I1552">
        <v>4</v>
      </c>
      <c r="J1552">
        <v>346640</v>
      </c>
      <c r="K1552">
        <v>309360</v>
      </c>
      <c r="L1552">
        <v>4308</v>
      </c>
      <c r="M1552">
        <v>210087</v>
      </c>
      <c r="N1552">
        <v>7633</v>
      </c>
    </row>
    <row r="1553" spans="1:14" x14ac:dyDescent="0.2">
      <c r="A1553" t="s">
        <v>139</v>
      </c>
      <c r="B1553">
        <v>20</v>
      </c>
      <c r="C1553">
        <v>16</v>
      </c>
      <c r="D1553" s="55">
        <v>2898660</v>
      </c>
      <c r="E1553">
        <v>10</v>
      </c>
      <c r="F1553">
        <v>375000</v>
      </c>
      <c r="G1553">
        <v>3000</v>
      </c>
      <c r="H1553">
        <v>9865</v>
      </c>
      <c r="I1553">
        <v>4</v>
      </c>
      <c r="J1553">
        <v>319070</v>
      </c>
      <c r="K1553">
        <v>258290</v>
      </c>
      <c r="L1553">
        <v>4208</v>
      </c>
      <c r="M1553">
        <v>416326</v>
      </c>
      <c r="N1553">
        <v>7633</v>
      </c>
    </row>
    <row r="1554" spans="1:14" x14ac:dyDescent="0.2">
      <c r="A1554" t="s">
        <v>139</v>
      </c>
      <c r="B1554">
        <v>20</v>
      </c>
      <c r="C1554">
        <v>2</v>
      </c>
      <c r="D1554" s="55">
        <v>442073</v>
      </c>
      <c r="E1554">
        <v>10</v>
      </c>
      <c r="F1554">
        <v>375000</v>
      </c>
      <c r="G1554">
        <v>3000</v>
      </c>
      <c r="H1554">
        <v>4892</v>
      </c>
      <c r="I1554">
        <v>4</v>
      </c>
      <c r="J1554">
        <v>366885</v>
      </c>
      <c r="K1554">
        <v>354775</v>
      </c>
      <c r="L1554">
        <v>5219</v>
      </c>
      <c r="M1554">
        <v>63342</v>
      </c>
      <c r="N1554">
        <v>6353</v>
      </c>
    </row>
    <row r="1555" spans="1:14" x14ac:dyDescent="0.2">
      <c r="A1555" t="s">
        <v>139</v>
      </c>
      <c r="B1555">
        <v>20</v>
      </c>
      <c r="C1555">
        <v>4</v>
      </c>
      <c r="D1555" s="55">
        <v>881893</v>
      </c>
      <c r="E1555">
        <v>10</v>
      </c>
      <c r="F1555">
        <v>375000</v>
      </c>
      <c r="G1555">
        <v>3000</v>
      </c>
      <c r="H1555">
        <v>6000</v>
      </c>
      <c r="I1555">
        <v>4</v>
      </c>
      <c r="J1555">
        <v>358550</v>
      </c>
      <c r="K1555">
        <v>334865</v>
      </c>
      <c r="L1555">
        <v>4571</v>
      </c>
      <c r="M1555">
        <v>126575</v>
      </c>
      <c r="N1555">
        <v>6353</v>
      </c>
    </row>
    <row r="1556" spans="1:14" x14ac:dyDescent="0.2">
      <c r="A1556" t="s">
        <v>139</v>
      </c>
      <c r="B1556">
        <v>20</v>
      </c>
      <c r="C1556">
        <v>8</v>
      </c>
      <c r="D1556" s="55">
        <v>1750873</v>
      </c>
      <c r="E1556">
        <v>10</v>
      </c>
      <c r="F1556">
        <v>375000</v>
      </c>
      <c r="G1556">
        <v>3000</v>
      </c>
      <c r="H1556">
        <v>7214</v>
      </c>
      <c r="I1556">
        <v>4</v>
      </c>
      <c r="J1556">
        <v>341950</v>
      </c>
      <c r="K1556">
        <v>296035</v>
      </c>
      <c r="L1556">
        <v>4224</v>
      </c>
      <c r="M1556">
        <v>245435</v>
      </c>
      <c r="N1556">
        <v>6353</v>
      </c>
    </row>
    <row r="1557" spans="1:14" x14ac:dyDescent="0.2">
      <c r="A1557" t="s">
        <v>139</v>
      </c>
      <c r="B1557">
        <v>20</v>
      </c>
      <c r="C1557">
        <v>16</v>
      </c>
      <c r="D1557" s="55">
        <v>3413767</v>
      </c>
      <c r="E1557">
        <v>10</v>
      </c>
      <c r="F1557">
        <v>375000</v>
      </c>
      <c r="G1557">
        <v>3000</v>
      </c>
      <c r="H1557">
        <v>11025</v>
      </c>
      <c r="I1557">
        <v>4</v>
      </c>
      <c r="J1557">
        <v>310115</v>
      </c>
      <c r="K1557">
        <v>229980</v>
      </c>
      <c r="L1557">
        <v>3872</v>
      </c>
      <c r="M1557">
        <v>481320</v>
      </c>
      <c r="N1557">
        <v>6353</v>
      </c>
    </row>
    <row r="1558" spans="1:14" x14ac:dyDescent="0.2">
      <c r="A1558" t="s">
        <v>139</v>
      </c>
      <c r="B1558">
        <v>20</v>
      </c>
      <c r="C1558">
        <v>2</v>
      </c>
      <c r="D1558" s="55">
        <v>367207</v>
      </c>
      <c r="E1558">
        <v>10</v>
      </c>
      <c r="F1558">
        <v>375000</v>
      </c>
      <c r="G1558">
        <v>3000</v>
      </c>
      <c r="H1558">
        <v>4961</v>
      </c>
      <c r="I1558">
        <v>4</v>
      </c>
      <c r="J1558">
        <v>368225</v>
      </c>
      <c r="K1558">
        <v>358365</v>
      </c>
      <c r="L1558">
        <v>6309</v>
      </c>
      <c r="M1558">
        <v>52297</v>
      </c>
      <c r="N1558">
        <v>7727</v>
      </c>
    </row>
    <row r="1559" spans="1:14" x14ac:dyDescent="0.2">
      <c r="A1559" t="s">
        <v>139</v>
      </c>
      <c r="B1559">
        <v>20</v>
      </c>
      <c r="C1559">
        <v>4</v>
      </c>
      <c r="D1559" s="55">
        <v>735807</v>
      </c>
      <c r="E1559">
        <v>10</v>
      </c>
      <c r="F1559">
        <v>375000</v>
      </c>
      <c r="G1559">
        <v>3000</v>
      </c>
      <c r="H1559">
        <v>6259</v>
      </c>
      <c r="I1559">
        <v>4</v>
      </c>
      <c r="J1559">
        <v>361370</v>
      </c>
      <c r="K1559">
        <v>341765</v>
      </c>
      <c r="L1559">
        <v>5567</v>
      </c>
      <c r="M1559">
        <v>104986</v>
      </c>
      <c r="N1559">
        <v>7727</v>
      </c>
    </row>
    <row r="1560" spans="1:14" x14ac:dyDescent="0.2">
      <c r="A1560" t="s">
        <v>139</v>
      </c>
      <c r="B1560">
        <v>20</v>
      </c>
      <c r="C1560">
        <v>8</v>
      </c>
      <c r="D1560" s="55">
        <v>1438793</v>
      </c>
      <c r="E1560">
        <v>10</v>
      </c>
      <c r="F1560">
        <v>375000</v>
      </c>
      <c r="G1560">
        <v>3000</v>
      </c>
      <c r="H1560">
        <v>7110</v>
      </c>
      <c r="I1560">
        <v>4</v>
      </c>
      <c r="J1560">
        <v>347720</v>
      </c>
      <c r="K1560">
        <v>317240</v>
      </c>
      <c r="L1560">
        <v>5269</v>
      </c>
      <c r="M1560">
        <v>205651</v>
      </c>
      <c r="N1560">
        <v>7727</v>
      </c>
    </row>
    <row r="1561" spans="1:14" x14ac:dyDescent="0.2">
      <c r="A1561" t="s">
        <v>139</v>
      </c>
      <c r="B1561">
        <v>20</v>
      </c>
      <c r="C1561">
        <v>16</v>
      </c>
      <c r="D1561" s="55">
        <v>2866473</v>
      </c>
      <c r="E1561">
        <v>10</v>
      </c>
      <c r="F1561">
        <v>375000</v>
      </c>
      <c r="G1561">
        <v>3000</v>
      </c>
      <c r="H1561">
        <v>10685</v>
      </c>
      <c r="I1561">
        <v>4</v>
      </c>
      <c r="J1561">
        <v>319485</v>
      </c>
      <c r="K1561">
        <v>262270</v>
      </c>
      <c r="L1561">
        <v>4501</v>
      </c>
      <c r="M1561">
        <v>407803</v>
      </c>
      <c r="N1561">
        <v>7727</v>
      </c>
    </row>
    <row r="1562" spans="1:14" x14ac:dyDescent="0.2">
      <c r="A1562" t="s">
        <v>139</v>
      </c>
      <c r="B1562">
        <v>20</v>
      </c>
      <c r="C1562">
        <v>2</v>
      </c>
      <c r="D1562" s="55">
        <v>302967</v>
      </c>
      <c r="E1562">
        <v>10</v>
      </c>
      <c r="F1562">
        <v>375000</v>
      </c>
      <c r="G1562">
        <v>3000</v>
      </c>
      <c r="H1562">
        <v>4680</v>
      </c>
      <c r="I1562">
        <v>4</v>
      </c>
      <c r="J1562">
        <v>369390</v>
      </c>
      <c r="K1562">
        <v>361120</v>
      </c>
      <c r="L1562">
        <v>5819</v>
      </c>
      <c r="M1562">
        <v>43301</v>
      </c>
      <c r="N1562">
        <v>9411</v>
      </c>
    </row>
    <row r="1563" spans="1:14" x14ac:dyDescent="0.2">
      <c r="A1563" t="s">
        <v>139</v>
      </c>
      <c r="B1563">
        <v>20</v>
      </c>
      <c r="C1563">
        <v>4</v>
      </c>
      <c r="D1563" s="55">
        <v>600527</v>
      </c>
      <c r="E1563">
        <v>10</v>
      </c>
      <c r="F1563">
        <v>375000</v>
      </c>
      <c r="G1563">
        <v>3000</v>
      </c>
      <c r="H1563">
        <v>5613</v>
      </c>
      <c r="I1563">
        <v>4</v>
      </c>
      <c r="J1563">
        <v>363480</v>
      </c>
      <c r="K1563">
        <v>347695</v>
      </c>
      <c r="L1563">
        <v>4757</v>
      </c>
      <c r="M1563">
        <v>86177</v>
      </c>
      <c r="N1563">
        <v>9411</v>
      </c>
    </row>
    <row r="1564" spans="1:14" x14ac:dyDescent="0.2">
      <c r="A1564" t="s">
        <v>139</v>
      </c>
      <c r="B1564">
        <v>20</v>
      </c>
      <c r="C1564">
        <v>8</v>
      </c>
      <c r="D1564" s="55">
        <v>1190840</v>
      </c>
      <c r="E1564">
        <v>10</v>
      </c>
      <c r="F1564">
        <v>375000</v>
      </c>
      <c r="G1564">
        <v>3000</v>
      </c>
      <c r="H1564">
        <v>6950</v>
      </c>
      <c r="I1564">
        <v>4</v>
      </c>
      <c r="J1564">
        <v>352325</v>
      </c>
      <c r="K1564">
        <v>320405</v>
      </c>
      <c r="L1564">
        <v>4349</v>
      </c>
      <c r="M1564">
        <v>170028</v>
      </c>
      <c r="N1564">
        <v>9411</v>
      </c>
    </row>
    <row r="1565" spans="1:14" x14ac:dyDescent="0.2">
      <c r="A1565" t="s">
        <v>139</v>
      </c>
      <c r="B1565">
        <v>20</v>
      </c>
      <c r="C1565">
        <v>16</v>
      </c>
      <c r="D1565" s="55">
        <v>2347333</v>
      </c>
      <c r="E1565">
        <v>10</v>
      </c>
      <c r="F1565">
        <v>375000</v>
      </c>
      <c r="G1565">
        <v>3000</v>
      </c>
      <c r="H1565">
        <v>9759</v>
      </c>
      <c r="I1565">
        <v>4</v>
      </c>
      <c r="J1565">
        <v>329320</v>
      </c>
      <c r="K1565">
        <v>280080</v>
      </c>
      <c r="L1565">
        <v>4701</v>
      </c>
      <c r="M1565">
        <v>330532</v>
      </c>
      <c r="N1565">
        <v>9411</v>
      </c>
    </row>
    <row r="1566" spans="1:14" x14ac:dyDescent="0.2">
      <c r="A1566" t="s">
        <v>139</v>
      </c>
      <c r="B1566">
        <v>20</v>
      </c>
      <c r="C1566">
        <v>2</v>
      </c>
      <c r="D1566" s="55">
        <v>331587</v>
      </c>
      <c r="E1566">
        <v>10</v>
      </c>
      <c r="F1566">
        <v>375000</v>
      </c>
      <c r="G1566">
        <v>3000</v>
      </c>
      <c r="H1566">
        <v>5240</v>
      </c>
      <c r="I1566">
        <v>4</v>
      </c>
      <c r="J1566">
        <v>368815</v>
      </c>
      <c r="K1566">
        <v>360000</v>
      </c>
      <c r="L1566">
        <v>7314</v>
      </c>
      <c r="M1566">
        <v>47580</v>
      </c>
      <c r="N1566">
        <v>8535</v>
      </c>
    </row>
    <row r="1567" spans="1:14" x14ac:dyDescent="0.2">
      <c r="A1567" t="s">
        <v>139</v>
      </c>
      <c r="B1567">
        <v>20</v>
      </c>
      <c r="C1567">
        <v>4</v>
      </c>
      <c r="D1567" s="55">
        <v>662960</v>
      </c>
      <c r="E1567">
        <v>10</v>
      </c>
      <c r="F1567">
        <v>375000</v>
      </c>
      <c r="G1567">
        <v>3000</v>
      </c>
      <c r="H1567">
        <v>5940</v>
      </c>
      <c r="I1567">
        <v>4</v>
      </c>
      <c r="J1567">
        <v>362425</v>
      </c>
      <c r="K1567">
        <v>344075</v>
      </c>
      <c r="L1567">
        <v>6563</v>
      </c>
      <c r="M1567">
        <v>95425</v>
      </c>
      <c r="N1567">
        <v>8535</v>
      </c>
    </row>
    <row r="1568" spans="1:14" x14ac:dyDescent="0.2">
      <c r="A1568" t="s">
        <v>139</v>
      </c>
      <c r="B1568">
        <v>20</v>
      </c>
      <c r="C1568">
        <v>8</v>
      </c>
      <c r="D1568" s="55">
        <v>1306133</v>
      </c>
      <c r="E1568">
        <v>10</v>
      </c>
      <c r="F1568">
        <v>375000</v>
      </c>
      <c r="G1568">
        <v>3000</v>
      </c>
      <c r="H1568">
        <v>6873</v>
      </c>
      <c r="I1568">
        <v>4</v>
      </c>
      <c r="J1568">
        <v>350170</v>
      </c>
      <c r="K1568">
        <v>315905</v>
      </c>
      <c r="L1568">
        <v>6216</v>
      </c>
      <c r="M1568">
        <v>187251</v>
      </c>
      <c r="N1568">
        <v>8535</v>
      </c>
    </row>
    <row r="1569" spans="1:14" x14ac:dyDescent="0.2">
      <c r="A1569" t="s">
        <v>139</v>
      </c>
      <c r="B1569">
        <v>20</v>
      </c>
      <c r="C1569">
        <v>16</v>
      </c>
      <c r="D1569" s="55">
        <v>2592687</v>
      </c>
      <c r="E1569">
        <v>10</v>
      </c>
      <c r="F1569">
        <v>375000</v>
      </c>
      <c r="G1569">
        <v>3000</v>
      </c>
      <c r="H1569">
        <v>10266</v>
      </c>
      <c r="I1569">
        <v>4</v>
      </c>
      <c r="J1569">
        <v>325030</v>
      </c>
      <c r="K1569">
        <v>271885</v>
      </c>
      <c r="L1569">
        <v>5741</v>
      </c>
      <c r="M1569">
        <v>365196</v>
      </c>
      <c r="N1569">
        <v>8535</v>
      </c>
    </row>
    <row r="1570" spans="1:14" x14ac:dyDescent="0.2">
      <c r="A1570" t="s">
        <v>139</v>
      </c>
      <c r="B1570">
        <v>20</v>
      </c>
      <c r="C1570">
        <v>2</v>
      </c>
      <c r="D1570" s="55">
        <v>366487</v>
      </c>
      <c r="E1570">
        <v>10</v>
      </c>
      <c r="F1570">
        <v>375000</v>
      </c>
      <c r="G1570">
        <v>3000</v>
      </c>
      <c r="H1570">
        <v>5806</v>
      </c>
      <c r="I1570">
        <v>4</v>
      </c>
      <c r="J1570">
        <v>368095</v>
      </c>
      <c r="K1570">
        <v>358445</v>
      </c>
      <c r="L1570">
        <v>6790</v>
      </c>
      <c r="M1570">
        <v>52100</v>
      </c>
      <c r="N1570">
        <v>7714</v>
      </c>
    </row>
    <row r="1571" spans="1:14" x14ac:dyDescent="0.2">
      <c r="A1571" t="s">
        <v>139</v>
      </c>
      <c r="B1571">
        <v>20</v>
      </c>
      <c r="C1571">
        <v>4</v>
      </c>
      <c r="D1571" s="55">
        <v>725320</v>
      </c>
      <c r="E1571">
        <v>10</v>
      </c>
      <c r="F1571">
        <v>375000</v>
      </c>
      <c r="G1571">
        <v>3000</v>
      </c>
      <c r="H1571">
        <v>5808</v>
      </c>
      <c r="I1571">
        <v>4</v>
      </c>
      <c r="J1571">
        <v>361125</v>
      </c>
      <c r="K1571">
        <v>341980</v>
      </c>
      <c r="L1571">
        <v>5911</v>
      </c>
      <c r="M1571">
        <v>102444</v>
      </c>
      <c r="N1571">
        <v>7714</v>
      </c>
    </row>
    <row r="1572" spans="1:14" x14ac:dyDescent="0.2">
      <c r="A1572" t="s">
        <v>139</v>
      </c>
      <c r="B1572">
        <v>20</v>
      </c>
      <c r="C1572">
        <v>8</v>
      </c>
      <c r="D1572" s="55">
        <v>1441260</v>
      </c>
      <c r="E1572">
        <v>10</v>
      </c>
      <c r="F1572">
        <v>375000</v>
      </c>
      <c r="G1572">
        <v>3000</v>
      </c>
      <c r="H1572">
        <v>7216</v>
      </c>
      <c r="I1572">
        <v>4</v>
      </c>
      <c r="J1572">
        <v>346655</v>
      </c>
      <c r="K1572">
        <v>309705</v>
      </c>
      <c r="L1572">
        <v>5737</v>
      </c>
      <c r="M1572">
        <v>202957</v>
      </c>
      <c r="N1572">
        <v>7714</v>
      </c>
    </row>
    <row r="1573" spans="1:14" x14ac:dyDescent="0.2">
      <c r="A1573" t="s">
        <v>139</v>
      </c>
      <c r="B1573">
        <v>20</v>
      </c>
      <c r="C1573">
        <v>16</v>
      </c>
      <c r="D1573" s="55">
        <v>2856293</v>
      </c>
      <c r="E1573">
        <v>10</v>
      </c>
      <c r="F1573">
        <v>375000</v>
      </c>
      <c r="G1573">
        <v>3000</v>
      </c>
      <c r="H1573">
        <v>10586</v>
      </c>
      <c r="I1573">
        <v>4</v>
      </c>
      <c r="J1573">
        <v>319510</v>
      </c>
      <c r="K1573">
        <v>261570</v>
      </c>
      <c r="L1573">
        <v>5380</v>
      </c>
      <c r="M1573">
        <v>397618</v>
      </c>
      <c r="N1573">
        <v>7714</v>
      </c>
    </row>
    <row r="1574" spans="1:14" x14ac:dyDescent="0.2">
      <c r="A1574" t="s">
        <v>139</v>
      </c>
      <c r="B1574">
        <v>20</v>
      </c>
      <c r="C1574">
        <v>2</v>
      </c>
      <c r="D1574" s="55">
        <v>312727</v>
      </c>
      <c r="E1574">
        <v>10</v>
      </c>
      <c r="F1574">
        <v>375000</v>
      </c>
      <c r="G1574">
        <v>3000</v>
      </c>
      <c r="H1574">
        <v>4995</v>
      </c>
      <c r="I1574">
        <v>4</v>
      </c>
      <c r="J1574">
        <v>369145</v>
      </c>
      <c r="K1574">
        <v>360855</v>
      </c>
      <c r="L1574">
        <v>6897</v>
      </c>
      <c r="M1574">
        <v>44631</v>
      </c>
      <c r="N1574">
        <v>9102</v>
      </c>
    </row>
    <row r="1575" spans="1:14" x14ac:dyDescent="0.2">
      <c r="A1575" t="s">
        <v>139</v>
      </c>
      <c r="B1575">
        <v>20</v>
      </c>
      <c r="C1575">
        <v>4</v>
      </c>
      <c r="D1575" s="55">
        <v>626933</v>
      </c>
      <c r="E1575">
        <v>10</v>
      </c>
      <c r="F1575">
        <v>375000</v>
      </c>
      <c r="G1575">
        <v>3000</v>
      </c>
      <c r="H1575">
        <v>5704</v>
      </c>
      <c r="I1575">
        <v>4</v>
      </c>
      <c r="J1575">
        <v>362980</v>
      </c>
      <c r="K1575">
        <v>347010</v>
      </c>
      <c r="L1575">
        <v>5991</v>
      </c>
      <c r="M1575">
        <v>89994</v>
      </c>
      <c r="N1575">
        <v>9102</v>
      </c>
    </row>
    <row r="1576" spans="1:14" x14ac:dyDescent="0.2">
      <c r="A1576" t="s">
        <v>139</v>
      </c>
      <c r="B1576">
        <v>20</v>
      </c>
      <c r="C1576">
        <v>8</v>
      </c>
      <c r="D1576" s="55">
        <v>1233207</v>
      </c>
      <c r="E1576">
        <v>10</v>
      </c>
      <c r="F1576">
        <v>375000</v>
      </c>
      <c r="G1576">
        <v>3000</v>
      </c>
      <c r="H1576">
        <v>6802</v>
      </c>
      <c r="I1576">
        <v>4</v>
      </c>
      <c r="J1576">
        <v>352070</v>
      </c>
      <c r="K1576">
        <v>324770</v>
      </c>
      <c r="L1576">
        <v>7532</v>
      </c>
      <c r="M1576">
        <v>176690</v>
      </c>
      <c r="N1576">
        <v>9102</v>
      </c>
    </row>
    <row r="1577" spans="1:14" x14ac:dyDescent="0.2">
      <c r="A1577" t="s">
        <v>139</v>
      </c>
      <c r="B1577">
        <v>20</v>
      </c>
      <c r="C1577">
        <v>16</v>
      </c>
      <c r="D1577" s="55">
        <v>2437373</v>
      </c>
      <c r="E1577">
        <v>10</v>
      </c>
      <c r="F1577">
        <v>375000</v>
      </c>
      <c r="G1577">
        <v>3000</v>
      </c>
      <c r="H1577">
        <v>9878</v>
      </c>
      <c r="I1577">
        <v>4</v>
      </c>
      <c r="J1577">
        <v>328915</v>
      </c>
      <c r="K1577">
        <v>278205</v>
      </c>
      <c r="L1577">
        <v>5972</v>
      </c>
      <c r="M1577">
        <v>345246</v>
      </c>
      <c r="N1577">
        <v>9102</v>
      </c>
    </row>
    <row r="1578" spans="1:14" x14ac:dyDescent="0.2">
      <c r="A1578" t="s">
        <v>139</v>
      </c>
      <c r="B1578">
        <v>20</v>
      </c>
      <c r="C1578">
        <v>2</v>
      </c>
      <c r="D1578" s="55">
        <v>391007</v>
      </c>
      <c r="E1578">
        <v>10</v>
      </c>
      <c r="F1578">
        <v>375000</v>
      </c>
      <c r="G1578">
        <v>3000</v>
      </c>
      <c r="H1578">
        <v>5425</v>
      </c>
      <c r="I1578">
        <v>4</v>
      </c>
      <c r="J1578">
        <v>367840</v>
      </c>
      <c r="K1578">
        <v>357270</v>
      </c>
      <c r="L1578">
        <v>5852</v>
      </c>
      <c r="M1578">
        <v>55853</v>
      </c>
      <c r="N1578">
        <v>7231</v>
      </c>
    </row>
    <row r="1579" spans="1:14" x14ac:dyDescent="0.2">
      <c r="A1579" t="s">
        <v>139</v>
      </c>
      <c r="B1579">
        <v>20</v>
      </c>
      <c r="C1579">
        <v>4</v>
      </c>
      <c r="D1579" s="55">
        <v>778093</v>
      </c>
      <c r="E1579">
        <v>10</v>
      </c>
      <c r="F1579">
        <v>375000</v>
      </c>
      <c r="G1579">
        <v>3000</v>
      </c>
      <c r="H1579">
        <v>5866</v>
      </c>
      <c r="I1579">
        <v>4</v>
      </c>
      <c r="J1579">
        <v>360545</v>
      </c>
      <c r="K1579">
        <v>339985</v>
      </c>
      <c r="L1579">
        <v>5164</v>
      </c>
      <c r="M1579">
        <v>111469</v>
      </c>
      <c r="N1579">
        <v>7231</v>
      </c>
    </row>
    <row r="1580" spans="1:14" x14ac:dyDescent="0.2">
      <c r="A1580" t="s">
        <v>139</v>
      </c>
      <c r="B1580">
        <v>20</v>
      </c>
      <c r="C1580">
        <v>8</v>
      </c>
      <c r="D1580" s="55">
        <v>1534980</v>
      </c>
      <c r="E1580">
        <v>10</v>
      </c>
      <c r="F1580">
        <v>375000</v>
      </c>
      <c r="G1580">
        <v>3000</v>
      </c>
      <c r="H1580">
        <v>7354</v>
      </c>
      <c r="I1580">
        <v>4</v>
      </c>
      <c r="J1580">
        <v>346275</v>
      </c>
      <c r="K1580">
        <v>308775</v>
      </c>
      <c r="L1580">
        <v>4795</v>
      </c>
      <c r="M1580">
        <v>219957</v>
      </c>
      <c r="N1580">
        <v>7231</v>
      </c>
    </row>
    <row r="1581" spans="1:14" x14ac:dyDescent="0.2">
      <c r="A1581" t="s">
        <v>139</v>
      </c>
      <c r="B1581">
        <v>20</v>
      </c>
      <c r="C1581">
        <v>16</v>
      </c>
      <c r="D1581" s="55">
        <v>3032480</v>
      </c>
      <c r="E1581">
        <v>10</v>
      </c>
      <c r="F1581">
        <v>375000</v>
      </c>
      <c r="G1581">
        <v>3000</v>
      </c>
      <c r="H1581">
        <v>10499</v>
      </c>
      <c r="I1581">
        <v>4</v>
      </c>
      <c r="J1581">
        <v>318115</v>
      </c>
      <c r="K1581">
        <v>254225</v>
      </c>
      <c r="L1581">
        <v>4917</v>
      </c>
      <c r="M1581">
        <v>430637</v>
      </c>
      <c r="N1581">
        <v>7231</v>
      </c>
    </row>
    <row r="1582" spans="1:14" x14ac:dyDescent="0.2">
      <c r="A1582" t="s">
        <v>139</v>
      </c>
      <c r="B1582">
        <v>20</v>
      </c>
      <c r="C1582">
        <v>2</v>
      </c>
      <c r="D1582" s="55">
        <v>404173</v>
      </c>
      <c r="E1582">
        <v>10</v>
      </c>
      <c r="F1582">
        <v>375000</v>
      </c>
      <c r="G1582">
        <v>3000</v>
      </c>
      <c r="H1582">
        <v>5308</v>
      </c>
      <c r="I1582">
        <v>4</v>
      </c>
      <c r="J1582">
        <v>367350</v>
      </c>
      <c r="K1582">
        <v>356600</v>
      </c>
      <c r="L1582">
        <v>5795</v>
      </c>
      <c r="M1582">
        <v>57821</v>
      </c>
      <c r="N1582">
        <v>6970</v>
      </c>
    </row>
    <row r="1583" spans="1:14" x14ac:dyDescent="0.2">
      <c r="A1583" t="s">
        <v>139</v>
      </c>
      <c r="B1583">
        <v>20</v>
      </c>
      <c r="C1583">
        <v>4</v>
      </c>
      <c r="D1583" s="55">
        <v>800353</v>
      </c>
      <c r="E1583">
        <v>10</v>
      </c>
      <c r="F1583">
        <v>375000</v>
      </c>
      <c r="G1583">
        <v>3000</v>
      </c>
      <c r="H1583">
        <v>6193</v>
      </c>
      <c r="I1583">
        <v>4</v>
      </c>
      <c r="J1583">
        <v>359430</v>
      </c>
      <c r="K1583">
        <v>338250</v>
      </c>
      <c r="L1583">
        <v>5086</v>
      </c>
      <c r="M1583">
        <v>114977</v>
      </c>
      <c r="N1583">
        <v>6970</v>
      </c>
    </row>
    <row r="1584" spans="1:14" x14ac:dyDescent="0.2">
      <c r="A1584" t="s">
        <v>139</v>
      </c>
      <c r="B1584">
        <v>20</v>
      </c>
      <c r="C1584">
        <v>8</v>
      </c>
      <c r="D1584" s="55">
        <v>1585620</v>
      </c>
      <c r="E1584">
        <v>10</v>
      </c>
      <c r="F1584">
        <v>375000</v>
      </c>
      <c r="G1584">
        <v>3000</v>
      </c>
      <c r="H1584">
        <v>7216</v>
      </c>
      <c r="I1584">
        <v>4</v>
      </c>
      <c r="J1584">
        <v>344035</v>
      </c>
      <c r="K1584">
        <v>307900</v>
      </c>
      <c r="L1584">
        <v>4876</v>
      </c>
      <c r="M1584">
        <v>227850</v>
      </c>
      <c r="N1584">
        <v>6970</v>
      </c>
    </row>
    <row r="1585" spans="1:14" x14ac:dyDescent="0.2">
      <c r="A1585" t="s">
        <v>139</v>
      </c>
      <c r="B1585">
        <v>20</v>
      </c>
      <c r="C1585">
        <v>16</v>
      </c>
      <c r="D1585" s="55">
        <v>3130167</v>
      </c>
      <c r="E1585">
        <v>10</v>
      </c>
      <c r="F1585">
        <v>375000</v>
      </c>
      <c r="G1585">
        <v>3000</v>
      </c>
      <c r="H1585">
        <v>10797</v>
      </c>
      <c r="I1585">
        <v>4</v>
      </c>
      <c r="J1585">
        <v>313790</v>
      </c>
      <c r="K1585">
        <v>249300</v>
      </c>
      <c r="L1585">
        <v>4268</v>
      </c>
      <c r="M1585">
        <v>443860</v>
      </c>
      <c r="N1585">
        <v>6970</v>
      </c>
    </row>
    <row r="1586" spans="1:14" x14ac:dyDescent="0.2">
      <c r="A1586" t="s">
        <v>139</v>
      </c>
      <c r="B1586">
        <v>20</v>
      </c>
      <c r="C1586">
        <v>2</v>
      </c>
      <c r="D1586" s="55">
        <v>408200</v>
      </c>
      <c r="E1586">
        <v>10</v>
      </c>
      <c r="F1586">
        <v>375000</v>
      </c>
      <c r="G1586">
        <v>3000</v>
      </c>
      <c r="H1586">
        <v>4979</v>
      </c>
      <c r="I1586">
        <v>4</v>
      </c>
      <c r="J1586">
        <v>367355</v>
      </c>
      <c r="K1586">
        <v>356300</v>
      </c>
      <c r="L1586">
        <v>5633</v>
      </c>
      <c r="M1586">
        <v>58728</v>
      </c>
      <c r="N1586">
        <v>6891</v>
      </c>
    </row>
    <row r="1587" spans="1:14" x14ac:dyDescent="0.2">
      <c r="A1587" t="s">
        <v>139</v>
      </c>
      <c r="B1587">
        <v>20</v>
      </c>
      <c r="C1587">
        <v>4</v>
      </c>
      <c r="D1587" s="55">
        <v>817080</v>
      </c>
      <c r="E1587">
        <v>10</v>
      </c>
      <c r="F1587">
        <v>375000</v>
      </c>
      <c r="G1587">
        <v>3000</v>
      </c>
      <c r="H1587">
        <v>5881</v>
      </c>
      <c r="I1587">
        <v>4</v>
      </c>
      <c r="J1587">
        <v>359755</v>
      </c>
      <c r="K1587">
        <v>337140</v>
      </c>
      <c r="L1587">
        <v>4890</v>
      </c>
      <c r="M1587">
        <v>117879</v>
      </c>
      <c r="N1587">
        <v>6891</v>
      </c>
    </row>
    <row r="1588" spans="1:14" x14ac:dyDescent="0.2">
      <c r="A1588" t="s">
        <v>139</v>
      </c>
      <c r="B1588">
        <v>20</v>
      </c>
      <c r="C1588">
        <v>8</v>
      </c>
      <c r="D1588" s="55">
        <v>1622887</v>
      </c>
      <c r="E1588">
        <v>10</v>
      </c>
      <c r="F1588">
        <v>375000</v>
      </c>
      <c r="G1588">
        <v>3000</v>
      </c>
      <c r="H1588">
        <v>7036</v>
      </c>
      <c r="I1588">
        <v>4</v>
      </c>
      <c r="J1588">
        <v>343840</v>
      </c>
      <c r="K1588">
        <v>300415</v>
      </c>
      <c r="L1588">
        <v>4738</v>
      </c>
      <c r="M1588">
        <v>232823</v>
      </c>
      <c r="N1588">
        <v>6891</v>
      </c>
    </row>
    <row r="1589" spans="1:14" x14ac:dyDescent="0.2">
      <c r="A1589" t="s">
        <v>139</v>
      </c>
      <c r="B1589">
        <v>20</v>
      </c>
      <c r="C1589">
        <v>16</v>
      </c>
      <c r="D1589" s="55">
        <v>3195867</v>
      </c>
      <c r="E1589">
        <v>10</v>
      </c>
      <c r="F1589">
        <v>375000</v>
      </c>
      <c r="G1589">
        <v>3000</v>
      </c>
      <c r="H1589">
        <v>10542</v>
      </c>
      <c r="I1589">
        <v>4</v>
      </c>
      <c r="J1589">
        <v>312215</v>
      </c>
      <c r="K1589">
        <v>239285</v>
      </c>
      <c r="L1589">
        <v>3986</v>
      </c>
      <c r="M1589">
        <v>450573</v>
      </c>
      <c r="N1589">
        <v>6891</v>
      </c>
    </row>
    <row r="1590" spans="1:14" x14ac:dyDescent="0.2">
      <c r="A1590" t="s">
        <v>139</v>
      </c>
      <c r="B1590">
        <v>20</v>
      </c>
      <c r="C1590">
        <v>2</v>
      </c>
      <c r="D1590" s="55">
        <v>432680</v>
      </c>
      <c r="E1590">
        <v>10</v>
      </c>
      <c r="F1590">
        <v>375000</v>
      </c>
      <c r="G1590">
        <v>3000</v>
      </c>
      <c r="H1590">
        <v>5446</v>
      </c>
      <c r="I1590">
        <v>4</v>
      </c>
      <c r="J1590">
        <v>366800</v>
      </c>
      <c r="K1590">
        <v>355280</v>
      </c>
      <c r="L1590">
        <v>5553</v>
      </c>
      <c r="M1590">
        <v>61556</v>
      </c>
      <c r="N1590">
        <v>6548</v>
      </c>
    </row>
    <row r="1591" spans="1:14" x14ac:dyDescent="0.2">
      <c r="A1591" t="s">
        <v>139</v>
      </c>
      <c r="B1591">
        <v>20</v>
      </c>
      <c r="C1591">
        <v>4</v>
      </c>
      <c r="D1591" s="55">
        <v>860440</v>
      </c>
      <c r="E1591">
        <v>10</v>
      </c>
      <c r="F1591">
        <v>375000</v>
      </c>
      <c r="G1591">
        <v>3000</v>
      </c>
      <c r="H1591">
        <v>6063</v>
      </c>
      <c r="I1591">
        <v>4</v>
      </c>
      <c r="J1591">
        <v>358825</v>
      </c>
      <c r="K1591">
        <v>336045</v>
      </c>
      <c r="L1591">
        <v>5126</v>
      </c>
      <c r="M1591">
        <v>122428</v>
      </c>
      <c r="N1591">
        <v>6548</v>
      </c>
    </row>
    <row r="1592" spans="1:14" x14ac:dyDescent="0.2">
      <c r="A1592" t="s">
        <v>139</v>
      </c>
      <c r="B1592">
        <v>20</v>
      </c>
      <c r="C1592">
        <v>8</v>
      </c>
      <c r="D1592" s="55">
        <v>1705473</v>
      </c>
      <c r="E1592">
        <v>10</v>
      </c>
      <c r="F1592">
        <v>375000</v>
      </c>
      <c r="G1592">
        <v>3000</v>
      </c>
      <c r="H1592">
        <v>7098</v>
      </c>
      <c r="I1592">
        <v>4</v>
      </c>
      <c r="J1592">
        <v>341640</v>
      </c>
      <c r="K1592">
        <v>300315</v>
      </c>
      <c r="L1592">
        <v>4844</v>
      </c>
      <c r="M1592">
        <v>240380</v>
      </c>
      <c r="N1592">
        <v>6548</v>
      </c>
    </row>
    <row r="1593" spans="1:14" x14ac:dyDescent="0.2">
      <c r="A1593" t="s">
        <v>139</v>
      </c>
      <c r="B1593">
        <v>20</v>
      </c>
      <c r="C1593">
        <v>16</v>
      </c>
      <c r="D1593" s="55">
        <v>3342900</v>
      </c>
      <c r="E1593">
        <v>10</v>
      </c>
      <c r="F1593">
        <v>375000</v>
      </c>
      <c r="G1593">
        <v>3000</v>
      </c>
      <c r="H1593">
        <v>10885</v>
      </c>
      <c r="I1593">
        <v>4</v>
      </c>
      <c r="J1593">
        <v>309380</v>
      </c>
      <c r="K1593">
        <v>243535</v>
      </c>
      <c r="L1593">
        <v>4424</v>
      </c>
      <c r="M1593">
        <v>472737</v>
      </c>
      <c r="N1593">
        <v>6548</v>
      </c>
    </row>
    <row r="1594" spans="1:14" x14ac:dyDescent="0.2">
      <c r="A1594" t="s">
        <v>139</v>
      </c>
      <c r="B1594">
        <v>20</v>
      </c>
      <c r="C1594">
        <v>2</v>
      </c>
      <c r="D1594" s="55">
        <v>382067</v>
      </c>
      <c r="E1594">
        <v>10</v>
      </c>
      <c r="F1594">
        <v>375000</v>
      </c>
      <c r="G1594">
        <v>3000</v>
      </c>
      <c r="H1594">
        <v>4901</v>
      </c>
      <c r="I1594">
        <v>4</v>
      </c>
      <c r="J1594">
        <v>367915</v>
      </c>
      <c r="K1594">
        <v>357800</v>
      </c>
      <c r="L1594">
        <v>5935</v>
      </c>
      <c r="M1594">
        <v>54439</v>
      </c>
      <c r="N1594">
        <v>7402</v>
      </c>
    </row>
    <row r="1595" spans="1:14" x14ac:dyDescent="0.2">
      <c r="A1595" t="s">
        <v>139</v>
      </c>
      <c r="B1595">
        <v>20</v>
      </c>
      <c r="C1595">
        <v>4</v>
      </c>
      <c r="D1595" s="55">
        <v>758800</v>
      </c>
      <c r="E1595">
        <v>10</v>
      </c>
      <c r="F1595">
        <v>375000</v>
      </c>
      <c r="G1595">
        <v>3000</v>
      </c>
      <c r="H1595">
        <v>6187</v>
      </c>
      <c r="I1595">
        <v>4</v>
      </c>
      <c r="J1595">
        <v>360925</v>
      </c>
      <c r="K1595">
        <v>340915</v>
      </c>
      <c r="L1595">
        <v>5322</v>
      </c>
      <c r="M1595">
        <v>108294</v>
      </c>
      <c r="N1595">
        <v>7402</v>
      </c>
    </row>
    <row r="1596" spans="1:14" x14ac:dyDescent="0.2">
      <c r="A1596" t="s">
        <v>139</v>
      </c>
      <c r="B1596">
        <v>20</v>
      </c>
      <c r="C1596">
        <v>8</v>
      </c>
      <c r="D1596" s="55">
        <v>1496427</v>
      </c>
      <c r="E1596">
        <v>10</v>
      </c>
      <c r="F1596">
        <v>375000</v>
      </c>
      <c r="G1596">
        <v>3000</v>
      </c>
      <c r="H1596">
        <v>7099</v>
      </c>
      <c r="I1596">
        <v>4</v>
      </c>
      <c r="J1596">
        <v>346785</v>
      </c>
      <c r="K1596">
        <v>311925</v>
      </c>
      <c r="L1596">
        <v>4996</v>
      </c>
      <c r="M1596">
        <v>211080</v>
      </c>
      <c r="N1596">
        <v>7402</v>
      </c>
    </row>
    <row r="1597" spans="1:14" x14ac:dyDescent="0.2">
      <c r="A1597" t="s">
        <v>139</v>
      </c>
      <c r="B1597">
        <v>20</v>
      </c>
      <c r="C1597">
        <v>16</v>
      </c>
      <c r="D1597" s="55">
        <v>2970187</v>
      </c>
      <c r="E1597">
        <v>10</v>
      </c>
      <c r="F1597">
        <v>375000</v>
      </c>
      <c r="G1597">
        <v>3000</v>
      </c>
      <c r="H1597">
        <v>10703</v>
      </c>
      <c r="I1597">
        <v>4</v>
      </c>
      <c r="J1597">
        <v>319545</v>
      </c>
      <c r="K1597">
        <v>257745</v>
      </c>
      <c r="L1597">
        <v>4265</v>
      </c>
      <c r="M1597">
        <v>418429</v>
      </c>
      <c r="N1597">
        <v>7402</v>
      </c>
    </row>
    <row r="1598" spans="1:14" x14ac:dyDescent="0.2">
      <c r="A1598" t="s">
        <v>139</v>
      </c>
      <c r="B1598">
        <v>20</v>
      </c>
      <c r="C1598">
        <v>2</v>
      </c>
      <c r="D1598" s="55">
        <v>366033</v>
      </c>
      <c r="E1598">
        <v>10</v>
      </c>
      <c r="F1598">
        <v>375000</v>
      </c>
      <c r="G1598">
        <v>3000</v>
      </c>
      <c r="H1598">
        <v>5461</v>
      </c>
      <c r="I1598">
        <v>4</v>
      </c>
      <c r="J1598">
        <v>368100</v>
      </c>
      <c r="K1598">
        <v>358630</v>
      </c>
      <c r="L1598">
        <v>5660</v>
      </c>
      <c r="M1598">
        <v>52465</v>
      </c>
      <c r="N1598">
        <v>7780</v>
      </c>
    </row>
    <row r="1599" spans="1:14" x14ac:dyDescent="0.2">
      <c r="A1599" t="s">
        <v>139</v>
      </c>
      <c r="B1599">
        <v>20</v>
      </c>
      <c r="C1599">
        <v>4</v>
      </c>
      <c r="D1599" s="55">
        <v>725267</v>
      </c>
      <c r="E1599">
        <v>10</v>
      </c>
      <c r="F1599">
        <v>375000</v>
      </c>
      <c r="G1599">
        <v>3000</v>
      </c>
      <c r="H1599">
        <v>5826</v>
      </c>
      <c r="I1599">
        <v>4</v>
      </c>
      <c r="J1599">
        <v>361030</v>
      </c>
      <c r="K1599">
        <v>342265</v>
      </c>
      <c r="L1599">
        <v>4629</v>
      </c>
      <c r="M1599">
        <v>104091</v>
      </c>
      <c r="N1599">
        <v>7780</v>
      </c>
    </row>
    <row r="1600" spans="1:14" x14ac:dyDescent="0.2">
      <c r="A1600" t="s">
        <v>139</v>
      </c>
      <c r="B1600">
        <v>20</v>
      </c>
      <c r="C1600">
        <v>8</v>
      </c>
      <c r="D1600" s="55">
        <v>1440467</v>
      </c>
      <c r="E1600">
        <v>10</v>
      </c>
      <c r="F1600">
        <v>375000</v>
      </c>
      <c r="G1600">
        <v>3000</v>
      </c>
      <c r="H1600">
        <v>7437</v>
      </c>
      <c r="I1600">
        <v>4</v>
      </c>
      <c r="J1600">
        <v>346865</v>
      </c>
      <c r="K1600">
        <v>310790</v>
      </c>
      <c r="L1600">
        <v>4157</v>
      </c>
      <c r="M1600">
        <v>206303</v>
      </c>
      <c r="N1600">
        <v>7780</v>
      </c>
    </row>
    <row r="1601" spans="1:14" x14ac:dyDescent="0.2">
      <c r="A1601" t="s">
        <v>139</v>
      </c>
      <c r="B1601">
        <v>20</v>
      </c>
      <c r="C1601">
        <v>16</v>
      </c>
      <c r="D1601" s="55">
        <v>2835333</v>
      </c>
      <c r="E1601">
        <v>10</v>
      </c>
      <c r="F1601">
        <v>375000</v>
      </c>
      <c r="G1601">
        <v>3000</v>
      </c>
      <c r="H1601">
        <v>10193</v>
      </c>
      <c r="I1601">
        <v>4</v>
      </c>
      <c r="J1601">
        <v>318510</v>
      </c>
      <c r="K1601">
        <v>261820</v>
      </c>
      <c r="L1601">
        <v>3884</v>
      </c>
      <c r="M1601">
        <v>399894</v>
      </c>
      <c r="N1601">
        <v>7780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x14ac:dyDescent="0.2">
      <c r="I3" s="7" t="s">
        <v>1</v>
      </c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51</v>
      </c>
    </row>
    <row r="7" spans="1:12" x14ac:dyDescent="0.2">
      <c r="I7" s="52" t="s">
        <v>52</v>
      </c>
    </row>
    <row r="8" spans="1:12" x14ac:dyDescent="0.2">
      <c r="I8" s="52" t="s">
        <v>53</v>
      </c>
    </row>
    <row r="9" spans="1:12" x14ac:dyDescent="0.2">
      <c r="I9" s="52" t="s">
        <v>54</v>
      </c>
    </row>
    <row r="10" spans="1:12" x14ac:dyDescent="0.2">
      <c r="I10" s="52" t="s">
        <v>55</v>
      </c>
    </row>
    <row r="11" spans="1:12" x14ac:dyDescent="0.2">
      <c r="I11" s="52" t="s">
        <v>56</v>
      </c>
    </row>
    <row r="12" spans="1:12" x14ac:dyDescent="0.2">
      <c r="I12" s="52" t="s">
        <v>57</v>
      </c>
    </row>
    <row r="13" spans="1:12" x14ac:dyDescent="0.2">
      <c r="I13" s="52" t="s">
        <v>58</v>
      </c>
    </row>
    <row r="14" spans="1:12" x14ac:dyDescent="0.2">
      <c r="I14" s="53" t="s">
        <v>59</v>
      </c>
    </row>
    <row r="26" spans="1:7" x14ac:dyDescent="0.2">
      <c r="A26" s="8" t="s">
        <v>21</v>
      </c>
      <c r="B26" s="9" t="s">
        <v>10</v>
      </c>
      <c r="C26" s="9" t="s">
        <v>11</v>
      </c>
      <c r="D26" s="9" t="s">
        <v>12</v>
      </c>
      <c r="E26" s="9" t="s">
        <v>13</v>
      </c>
      <c r="F26" s="9" t="s">
        <v>14</v>
      </c>
      <c r="G26" s="9" t="s">
        <v>15</v>
      </c>
    </row>
    <row r="27" spans="1:7" x14ac:dyDescent="0.2">
      <c r="A27" s="8" t="s">
        <v>4</v>
      </c>
      <c r="B27" s="4">
        <f t="shared" ref="B27:G27" si="0">MIN(B$50:B$90)</f>
        <v>-48</v>
      </c>
      <c r="C27" s="4">
        <f t="shared" si="0"/>
        <v>-7</v>
      </c>
      <c r="D27" s="4">
        <f t="shared" si="0"/>
        <v>-10</v>
      </c>
      <c r="E27" s="4">
        <f t="shared" si="0"/>
        <v>10</v>
      </c>
      <c r="F27" s="4">
        <f t="shared" si="0"/>
        <v>-115</v>
      </c>
      <c r="G27" s="4">
        <f t="shared" si="0"/>
        <v>33</v>
      </c>
    </row>
    <row r="28" spans="1:7" ht="15.75" x14ac:dyDescent="0.3">
      <c r="A28" s="8" t="s">
        <v>25</v>
      </c>
      <c r="B28" s="4">
        <f t="shared" ref="B28:G28" si="1">PERCENTILE(B$50:B$90,0.25)</f>
        <v>-29.5</v>
      </c>
      <c r="C28" s="4">
        <f t="shared" si="1"/>
        <v>6</v>
      </c>
      <c r="D28" s="4">
        <f t="shared" si="1"/>
        <v>42</v>
      </c>
      <c r="E28" s="4">
        <f t="shared" si="1"/>
        <v>34.5</v>
      </c>
      <c r="F28" s="4">
        <f t="shared" si="1"/>
        <v>-49.5</v>
      </c>
      <c r="G28" s="4">
        <f t="shared" si="1"/>
        <v>46</v>
      </c>
    </row>
    <row r="29" spans="1:7" x14ac:dyDescent="0.2">
      <c r="A29" s="8" t="s">
        <v>7</v>
      </c>
      <c r="B29" s="4">
        <f t="shared" ref="B29:G29" si="2">MEDIAN(B$50:B$90)</f>
        <v>-7.5</v>
      </c>
      <c r="C29" s="4">
        <f t="shared" si="2"/>
        <v>19.5</v>
      </c>
      <c r="D29" s="4">
        <f t="shared" si="2"/>
        <v>52</v>
      </c>
      <c r="E29" s="4">
        <f t="shared" si="2"/>
        <v>45</v>
      </c>
      <c r="F29" s="4">
        <f t="shared" si="2"/>
        <v>-41</v>
      </c>
      <c r="G29" s="4">
        <f t="shared" si="2"/>
        <v>54</v>
      </c>
    </row>
    <row r="30" spans="1:7" ht="15.75" x14ac:dyDescent="0.3">
      <c r="A30" s="8" t="s">
        <v>26</v>
      </c>
      <c r="B30" s="4">
        <f t="shared" ref="B30:G30" si="3">PERCENTILE(B$50:B$90,0.75)</f>
        <v>11.5</v>
      </c>
      <c r="C30" s="4">
        <f t="shared" si="3"/>
        <v>24.75</v>
      </c>
      <c r="D30" s="4">
        <f t="shared" si="3"/>
        <v>59</v>
      </c>
      <c r="E30" s="4">
        <f t="shared" si="3"/>
        <v>62.5</v>
      </c>
      <c r="F30" s="4">
        <f t="shared" si="3"/>
        <v>-30.5</v>
      </c>
      <c r="G30" s="4">
        <f t="shared" si="3"/>
        <v>62</v>
      </c>
    </row>
    <row r="31" spans="1:7" x14ac:dyDescent="0.2">
      <c r="A31" s="8" t="s">
        <v>5</v>
      </c>
      <c r="B31" s="4">
        <f t="shared" ref="B31:G31" si="4">MAX(B$50:B$90)</f>
        <v>29</v>
      </c>
      <c r="C31" s="4">
        <f t="shared" si="4"/>
        <v>30</v>
      </c>
      <c r="D31" s="4">
        <f t="shared" si="4"/>
        <v>105</v>
      </c>
      <c r="E31" s="4">
        <f t="shared" si="4"/>
        <v>86</v>
      </c>
      <c r="F31" s="4">
        <f t="shared" si="4"/>
        <v>25</v>
      </c>
      <c r="G31" s="4">
        <f t="shared" si="4"/>
        <v>100</v>
      </c>
    </row>
    <row r="32" spans="1:7" x14ac:dyDescent="0.2">
      <c r="A32" s="8" t="s">
        <v>6</v>
      </c>
      <c r="B32" s="4">
        <f t="shared" ref="B32:G32" si="5">B30-B28</f>
        <v>41</v>
      </c>
      <c r="C32" s="4">
        <f t="shared" si="5"/>
        <v>18.75</v>
      </c>
      <c r="D32" s="4">
        <f t="shared" si="5"/>
        <v>17</v>
      </c>
      <c r="E32" s="4">
        <f t="shared" si="5"/>
        <v>28</v>
      </c>
      <c r="F32" s="4">
        <f t="shared" si="5"/>
        <v>19</v>
      </c>
      <c r="G32" s="4">
        <f t="shared" si="5"/>
        <v>16</v>
      </c>
    </row>
    <row r="33" spans="1:7" x14ac:dyDescent="0.2">
      <c r="A33" s="8" t="s">
        <v>17</v>
      </c>
      <c r="B33" s="4">
        <f t="shared" ref="B33:G33" si="6">COUNTIF(B$50:B$90,"&gt;"&amp;B39)</f>
        <v>0</v>
      </c>
      <c r="C33" s="4">
        <f t="shared" si="6"/>
        <v>0</v>
      </c>
      <c r="D33" s="4">
        <f t="shared" si="6"/>
        <v>2</v>
      </c>
      <c r="E33" s="4">
        <f t="shared" si="6"/>
        <v>0</v>
      </c>
      <c r="F33" s="4">
        <f t="shared" si="6"/>
        <v>3</v>
      </c>
      <c r="G33" s="4">
        <f t="shared" si="6"/>
        <v>1</v>
      </c>
    </row>
    <row r="34" spans="1:7" x14ac:dyDescent="0.2">
      <c r="A34" s="8" t="s">
        <v>18</v>
      </c>
      <c r="B34" s="4">
        <f t="shared" ref="B34:G34" si="7">COUNTIF(B$50:B$90,"&lt;"&amp;B40)</f>
        <v>0</v>
      </c>
      <c r="C34" s="4">
        <f t="shared" si="7"/>
        <v>0</v>
      </c>
      <c r="D34" s="4">
        <f t="shared" si="7"/>
        <v>1</v>
      </c>
      <c r="E34" s="4">
        <f t="shared" si="7"/>
        <v>0</v>
      </c>
      <c r="F34" s="4">
        <f t="shared" si="7"/>
        <v>2</v>
      </c>
      <c r="G34" s="4">
        <f t="shared" si="7"/>
        <v>0</v>
      </c>
    </row>
    <row r="35" spans="1:7" hidden="1" x14ac:dyDescent="0.2">
      <c r="A35" s="10" t="s">
        <v>24</v>
      </c>
      <c r="B35" s="2"/>
      <c r="C35" s="2"/>
      <c r="D35" s="2"/>
      <c r="E35" s="2"/>
      <c r="F35" s="2"/>
      <c r="G35" s="2"/>
    </row>
    <row r="36" spans="1:7" hidden="1" x14ac:dyDescent="0.2">
      <c r="A36" s="8" t="s">
        <v>8</v>
      </c>
      <c r="B36" s="4">
        <f t="shared" ref="B36:G37" si="8">B29-B28</f>
        <v>22</v>
      </c>
      <c r="C36" s="4">
        <f t="shared" si="8"/>
        <v>13.5</v>
      </c>
      <c r="D36" s="4">
        <f t="shared" si="8"/>
        <v>10</v>
      </c>
      <c r="E36" s="4">
        <f t="shared" si="8"/>
        <v>10.5</v>
      </c>
      <c r="F36" s="4">
        <f t="shared" si="8"/>
        <v>8.5</v>
      </c>
      <c r="G36" s="4">
        <f t="shared" si="8"/>
        <v>8</v>
      </c>
    </row>
    <row r="37" spans="1:7" hidden="1" x14ac:dyDescent="0.2">
      <c r="A37" s="8" t="s">
        <v>9</v>
      </c>
      <c r="B37" s="4">
        <f t="shared" si="8"/>
        <v>19</v>
      </c>
      <c r="C37" s="4">
        <f t="shared" si="8"/>
        <v>5.25</v>
      </c>
      <c r="D37" s="4">
        <f t="shared" si="8"/>
        <v>7</v>
      </c>
      <c r="E37" s="4">
        <f t="shared" si="8"/>
        <v>17.5</v>
      </c>
      <c r="F37" s="4">
        <f t="shared" si="8"/>
        <v>10.5</v>
      </c>
      <c r="G37" s="4">
        <f t="shared" si="8"/>
        <v>8</v>
      </c>
    </row>
    <row r="38" spans="1:7" hidden="1" x14ac:dyDescent="0.2">
      <c r="A38" s="10" t="s">
        <v>23</v>
      </c>
      <c r="B38" s="2"/>
      <c r="C38" s="2"/>
      <c r="D38" s="2"/>
      <c r="E38" s="2"/>
      <c r="F38" s="2"/>
      <c r="G38" s="2"/>
    </row>
    <row r="39" spans="1:7" ht="15.75" hidden="1" x14ac:dyDescent="0.3">
      <c r="A39" s="8" t="s">
        <v>27</v>
      </c>
      <c r="B39" s="4">
        <f t="shared" ref="B39:G39" si="9">B30+1.5*B32</f>
        <v>73</v>
      </c>
      <c r="C39" s="4">
        <f t="shared" si="9"/>
        <v>52.875</v>
      </c>
      <c r="D39" s="4">
        <f t="shared" si="9"/>
        <v>84.5</v>
      </c>
      <c r="E39" s="4">
        <f t="shared" si="9"/>
        <v>104.5</v>
      </c>
      <c r="F39" s="4">
        <f t="shared" si="9"/>
        <v>-2</v>
      </c>
      <c r="G39" s="4">
        <f t="shared" si="9"/>
        <v>86</v>
      </c>
    </row>
    <row r="40" spans="1:7" ht="15.75" hidden="1" x14ac:dyDescent="0.3">
      <c r="A40" s="8" t="s">
        <v>28</v>
      </c>
      <c r="B40" s="4">
        <f t="shared" ref="B40:G40" si="10">B28-1.5*B32</f>
        <v>-91</v>
      </c>
      <c r="C40" s="4">
        <f t="shared" si="10"/>
        <v>-22.125</v>
      </c>
      <c r="D40" s="4">
        <f t="shared" si="10"/>
        <v>16.5</v>
      </c>
      <c r="E40" s="4">
        <f t="shared" si="10"/>
        <v>-7.5</v>
      </c>
      <c r="F40" s="4">
        <f t="shared" si="10"/>
        <v>-78</v>
      </c>
      <c r="G40" s="4">
        <f t="shared" si="10"/>
        <v>22</v>
      </c>
    </row>
    <row r="41" spans="1:7" hidden="1" x14ac:dyDescent="0.2">
      <c r="A41" s="8" t="s">
        <v>16</v>
      </c>
      <c r="B41" s="4">
        <f t="shared" ref="B41:G41" si="11">MIN(B39,B31)</f>
        <v>29</v>
      </c>
      <c r="C41" s="4">
        <f t="shared" si="11"/>
        <v>30</v>
      </c>
      <c r="D41" s="4">
        <f t="shared" si="11"/>
        <v>84.5</v>
      </c>
      <c r="E41" s="4">
        <f t="shared" si="11"/>
        <v>86</v>
      </c>
      <c r="F41" s="4">
        <f t="shared" si="11"/>
        <v>-2</v>
      </c>
      <c r="G41" s="4">
        <f t="shared" si="11"/>
        <v>86</v>
      </c>
    </row>
    <row r="42" spans="1:7" hidden="1" x14ac:dyDescent="0.2">
      <c r="A42" s="8" t="s">
        <v>22</v>
      </c>
      <c r="B42" s="4">
        <f t="shared" ref="B42:G42" si="12">MAX(B27,B40)</f>
        <v>-48</v>
      </c>
      <c r="C42" s="4">
        <f t="shared" si="12"/>
        <v>-7</v>
      </c>
      <c r="D42" s="4">
        <f t="shared" si="12"/>
        <v>16.5</v>
      </c>
      <c r="E42" s="4">
        <f t="shared" si="12"/>
        <v>10</v>
      </c>
      <c r="F42" s="4">
        <f t="shared" si="12"/>
        <v>-78</v>
      </c>
      <c r="G42" s="4">
        <f t="shared" si="12"/>
        <v>33</v>
      </c>
    </row>
    <row r="43" spans="1:7" ht="15.75" hidden="1" x14ac:dyDescent="0.3">
      <c r="A43" s="8" t="s">
        <v>29</v>
      </c>
      <c r="B43" s="4">
        <f t="shared" ref="B43:G43" si="13">B41-B30</f>
        <v>17.5</v>
      </c>
      <c r="C43" s="4">
        <f t="shared" si="13"/>
        <v>5.25</v>
      </c>
      <c r="D43" s="4">
        <f t="shared" si="13"/>
        <v>25.5</v>
      </c>
      <c r="E43" s="4">
        <f t="shared" si="13"/>
        <v>23.5</v>
      </c>
      <c r="F43" s="4">
        <f t="shared" si="13"/>
        <v>28.5</v>
      </c>
      <c r="G43" s="4">
        <f t="shared" si="13"/>
        <v>24</v>
      </c>
    </row>
    <row r="44" spans="1:7" ht="15.75" hidden="1" x14ac:dyDescent="0.3">
      <c r="A44" s="8" t="s">
        <v>30</v>
      </c>
      <c r="B44" s="4">
        <f t="shared" ref="B44:G44" si="14">B28-B42</f>
        <v>18.5</v>
      </c>
      <c r="C44" s="4">
        <f t="shared" si="14"/>
        <v>13</v>
      </c>
      <c r="D44" s="4">
        <f t="shared" si="14"/>
        <v>25.5</v>
      </c>
      <c r="E44" s="4">
        <f t="shared" si="14"/>
        <v>24.5</v>
      </c>
      <c r="F44" s="4">
        <f t="shared" si="14"/>
        <v>28.5</v>
      </c>
      <c r="G44" s="4">
        <f t="shared" si="14"/>
        <v>13</v>
      </c>
    </row>
    <row r="45" spans="1:7" hidden="1" x14ac:dyDescent="0.2">
      <c r="A45" s="10" t="s">
        <v>19</v>
      </c>
      <c r="B45" s="2"/>
      <c r="C45" s="2"/>
      <c r="D45" s="2"/>
      <c r="E45" s="2"/>
      <c r="F45" s="2"/>
      <c r="G45" s="2"/>
    </row>
    <row r="46" spans="1:7" hidden="1" x14ac:dyDescent="0.2">
      <c r="A46" s="8" t="s">
        <v>5</v>
      </c>
      <c r="B46" s="4" t="e">
        <f t="shared" ref="B46:G46" si="15">IF(B33&gt;0,B31,NA())</f>
        <v>#N/A</v>
      </c>
      <c r="C46" s="4" t="e">
        <f t="shared" si="15"/>
        <v>#N/A</v>
      </c>
      <c r="D46" s="4">
        <f t="shared" si="15"/>
        <v>105</v>
      </c>
      <c r="E46" s="4" t="e">
        <f t="shared" si="15"/>
        <v>#N/A</v>
      </c>
      <c r="F46" s="4">
        <f t="shared" si="15"/>
        <v>25</v>
      </c>
      <c r="G46" s="4">
        <f t="shared" si="15"/>
        <v>100</v>
      </c>
    </row>
    <row r="47" spans="1:7" hidden="1" x14ac:dyDescent="0.2">
      <c r="A47" s="8" t="s">
        <v>4</v>
      </c>
      <c r="B47" s="4" t="e">
        <f t="shared" ref="B47:G47" si="16">IF(B34&gt;0,B27,NA())</f>
        <v>#N/A</v>
      </c>
      <c r="C47" s="4" t="e">
        <f t="shared" si="16"/>
        <v>#N/A</v>
      </c>
      <c r="D47" s="4">
        <f t="shared" si="16"/>
        <v>-10</v>
      </c>
      <c r="E47" s="4" t="e">
        <f t="shared" si="16"/>
        <v>#N/A</v>
      </c>
      <c r="F47" s="4">
        <f t="shared" si="16"/>
        <v>-115</v>
      </c>
      <c r="G47" s="4" t="e">
        <f t="shared" si="16"/>
        <v>#N/A</v>
      </c>
    </row>
    <row r="49" spans="1:7" ht="15.75" x14ac:dyDescent="0.25">
      <c r="A49" s="11" t="s">
        <v>20</v>
      </c>
      <c r="B49" s="12"/>
      <c r="C49" s="12"/>
      <c r="D49" s="12"/>
      <c r="E49" s="12"/>
      <c r="F49" s="12"/>
      <c r="G49" s="12"/>
    </row>
    <row r="50" spans="1:7" x14ac:dyDescent="0.2">
      <c r="B50" s="13">
        <v>-41</v>
      </c>
      <c r="C50" s="13">
        <v>28</v>
      </c>
      <c r="D50" s="13">
        <v>62</v>
      </c>
      <c r="E50" s="13">
        <v>42</v>
      </c>
      <c r="F50" s="13">
        <v>-27</v>
      </c>
      <c r="G50" s="13"/>
    </row>
    <row r="51" spans="1:7" x14ac:dyDescent="0.2">
      <c r="B51" s="13">
        <v>-7</v>
      </c>
      <c r="C51" s="13">
        <v>27</v>
      </c>
      <c r="D51" s="13">
        <v>59</v>
      </c>
      <c r="E51" s="13">
        <v>27</v>
      </c>
      <c r="F51" s="13">
        <v>-28</v>
      </c>
      <c r="G51" s="13"/>
    </row>
    <row r="52" spans="1:7" x14ac:dyDescent="0.2">
      <c r="B52" s="13">
        <v>-12</v>
      </c>
      <c r="C52" s="13">
        <v>24</v>
      </c>
      <c r="D52" s="13">
        <v>62</v>
      </c>
      <c r="E52" s="13">
        <v>49</v>
      </c>
      <c r="F52" s="13">
        <v>-31</v>
      </c>
      <c r="G52" s="13">
        <v>100</v>
      </c>
    </row>
    <row r="53" spans="1:7" x14ac:dyDescent="0.2">
      <c r="B53" s="13">
        <v>-48</v>
      </c>
      <c r="C53" s="13">
        <v>28</v>
      </c>
      <c r="D53" s="13">
        <v>60</v>
      </c>
      <c r="E53" s="13">
        <v>58</v>
      </c>
      <c r="F53" s="13">
        <v>-27</v>
      </c>
      <c r="G53" s="13"/>
    </row>
    <row r="54" spans="1:7" x14ac:dyDescent="0.2">
      <c r="B54" s="13">
        <v>-26</v>
      </c>
      <c r="C54" s="13">
        <v>26</v>
      </c>
      <c r="D54" s="13">
        <v>66</v>
      </c>
      <c r="E54" s="13">
        <v>29</v>
      </c>
      <c r="F54" s="13">
        <v>-29</v>
      </c>
      <c r="G54" s="13"/>
    </row>
    <row r="55" spans="1:7" x14ac:dyDescent="0.2">
      <c r="B55" s="13">
        <v>-30</v>
      </c>
      <c r="C55" s="13">
        <v>13</v>
      </c>
      <c r="D55" s="13">
        <v>51</v>
      </c>
      <c r="E55" s="13">
        <v>45</v>
      </c>
      <c r="F55" s="13">
        <v>-42</v>
      </c>
      <c r="G55" s="13">
        <v>53</v>
      </c>
    </row>
    <row r="56" spans="1:7" x14ac:dyDescent="0.2">
      <c r="B56" s="13">
        <v>12</v>
      </c>
      <c r="C56" s="13">
        <v>5</v>
      </c>
      <c r="D56" s="13">
        <v>42</v>
      </c>
      <c r="E56" s="13">
        <v>43</v>
      </c>
      <c r="F56" s="13">
        <v>-50</v>
      </c>
      <c r="G56" s="13">
        <v>45</v>
      </c>
    </row>
    <row r="57" spans="1:7" x14ac:dyDescent="0.2">
      <c r="B57" s="13">
        <v>-27</v>
      </c>
      <c r="C57" s="13">
        <v>6</v>
      </c>
      <c r="D57" s="13">
        <v>44</v>
      </c>
      <c r="E57" s="13">
        <v>28</v>
      </c>
      <c r="F57" s="13">
        <v>-49</v>
      </c>
      <c r="G57" s="13">
        <v>46</v>
      </c>
    </row>
    <row r="58" spans="1:7" x14ac:dyDescent="0.2">
      <c r="B58" s="13">
        <v>-28</v>
      </c>
      <c r="C58" s="13">
        <v>2</v>
      </c>
      <c r="D58" s="13">
        <v>35</v>
      </c>
      <c r="E58" s="13">
        <v>40</v>
      </c>
      <c r="F58" s="13">
        <v>-53</v>
      </c>
      <c r="G58" s="13">
        <v>42</v>
      </c>
    </row>
    <row r="59" spans="1:7" x14ac:dyDescent="0.2">
      <c r="B59" s="13">
        <v>-37</v>
      </c>
      <c r="C59" s="13">
        <v>14</v>
      </c>
      <c r="D59" s="13">
        <v>53</v>
      </c>
      <c r="E59" s="13">
        <v>26</v>
      </c>
      <c r="F59" s="13">
        <v>-41</v>
      </c>
      <c r="G59" s="13">
        <v>54</v>
      </c>
    </row>
    <row r="60" spans="1:7" x14ac:dyDescent="0.2">
      <c r="B60" s="13">
        <v>9</v>
      </c>
      <c r="C60" s="13">
        <v>19</v>
      </c>
      <c r="D60" s="13">
        <v>58</v>
      </c>
      <c r="E60" s="13">
        <v>42</v>
      </c>
      <c r="F60" s="13">
        <v>-36</v>
      </c>
      <c r="G60" s="13">
        <v>59</v>
      </c>
    </row>
    <row r="61" spans="1:7" x14ac:dyDescent="0.2">
      <c r="B61" s="13">
        <v>-48</v>
      </c>
      <c r="C61" s="13">
        <v>20</v>
      </c>
      <c r="D61" s="13">
        <v>57</v>
      </c>
      <c r="E61" s="13">
        <v>64</v>
      </c>
      <c r="F61" s="13">
        <v>-35</v>
      </c>
      <c r="G61" s="13">
        <v>60</v>
      </c>
    </row>
    <row r="62" spans="1:7" x14ac:dyDescent="0.2">
      <c r="B62" s="13">
        <v>7</v>
      </c>
      <c r="C62" s="13">
        <v>22</v>
      </c>
      <c r="D62" s="13">
        <v>59</v>
      </c>
      <c r="E62" s="13">
        <v>60</v>
      </c>
      <c r="F62" s="13">
        <v>-33</v>
      </c>
      <c r="G62" s="13">
        <v>62</v>
      </c>
    </row>
    <row r="63" spans="1:7" x14ac:dyDescent="0.2">
      <c r="B63" s="13">
        <v>-2</v>
      </c>
      <c r="C63" s="13">
        <v>25</v>
      </c>
      <c r="D63" s="13">
        <v>56</v>
      </c>
      <c r="E63" s="13">
        <v>26</v>
      </c>
      <c r="F63" s="13">
        <v>-30</v>
      </c>
      <c r="G63" s="13">
        <v>65</v>
      </c>
    </row>
    <row r="64" spans="1:7" x14ac:dyDescent="0.2">
      <c r="B64" s="13">
        <v>-42</v>
      </c>
      <c r="C64" s="13">
        <v>21</v>
      </c>
      <c r="D64" s="13">
        <v>52</v>
      </c>
      <c r="E64" s="13">
        <v>79</v>
      </c>
      <c r="F64" s="13">
        <v>-34</v>
      </c>
      <c r="G64" s="13">
        <v>61</v>
      </c>
    </row>
    <row r="65" spans="2:7" x14ac:dyDescent="0.2">
      <c r="B65" s="13">
        <v>-7</v>
      </c>
      <c r="C65" s="13">
        <v>29</v>
      </c>
      <c r="D65" s="13">
        <v>68</v>
      </c>
      <c r="E65" s="13">
        <v>65</v>
      </c>
      <c r="F65" s="13">
        <v>-26</v>
      </c>
      <c r="G65" s="13">
        <v>69</v>
      </c>
    </row>
    <row r="66" spans="2:7" x14ac:dyDescent="0.2">
      <c r="B66" s="13">
        <v>12</v>
      </c>
      <c r="C66" s="13">
        <v>30</v>
      </c>
      <c r="D66" s="13">
        <v>62</v>
      </c>
      <c r="E66" s="13">
        <v>86</v>
      </c>
      <c r="F66" s="13">
        <v>-25</v>
      </c>
      <c r="G66" s="13">
        <v>70</v>
      </c>
    </row>
    <row r="67" spans="2:7" x14ac:dyDescent="0.2">
      <c r="B67" s="13">
        <v>22</v>
      </c>
      <c r="C67" s="13">
        <v>-7</v>
      </c>
      <c r="D67" s="13">
        <v>24</v>
      </c>
      <c r="E67" s="13">
        <v>47</v>
      </c>
      <c r="F67" s="13">
        <v>-62</v>
      </c>
      <c r="G67" s="13">
        <v>33</v>
      </c>
    </row>
    <row r="68" spans="2:7" x14ac:dyDescent="0.2">
      <c r="B68" s="13">
        <v>16</v>
      </c>
      <c r="C68" s="13">
        <v>4</v>
      </c>
      <c r="D68" s="13">
        <v>44</v>
      </c>
      <c r="E68" s="13">
        <v>61</v>
      </c>
      <c r="F68" s="13">
        <v>-51</v>
      </c>
      <c r="G68" s="13">
        <v>44</v>
      </c>
    </row>
    <row r="69" spans="2:7" x14ac:dyDescent="0.2">
      <c r="B69" s="13">
        <v>4</v>
      </c>
      <c r="C69" s="13">
        <v>6</v>
      </c>
      <c r="D69" s="13">
        <v>37</v>
      </c>
      <c r="E69" s="13">
        <v>43</v>
      </c>
      <c r="F69" s="13">
        <v>-49</v>
      </c>
      <c r="G69" s="13">
        <v>46</v>
      </c>
    </row>
    <row r="70" spans="2:7" x14ac:dyDescent="0.2">
      <c r="B70" s="13">
        <v>-5</v>
      </c>
      <c r="C70" s="13">
        <v>12</v>
      </c>
      <c r="D70" s="13">
        <v>50</v>
      </c>
      <c r="E70" s="13">
        <v>79</v>
      </c>
      <c r="F70" s="13">
        <v>-43</v>
      </c>
      <c r="G70" s="13">
        <v>52</v>
      </c>
    </row>
    <row r="71" spans="2:7" x14ac:dyDescent="0.2">
      <c r="B71" s="13">
        <v>15</v>
      </c>
      <c r="C71" s="13">
        <v>23</v>
      </c>
      <c r="D71" s="13">
        <v>57</v>
      </c>
      <c r="E71" s="13">
        <v>78</v>
      </c>
      <c r="F71" s="13">
        <v>-32</v>
      </c>
      <c r="G71" s="13">
        <v>63</v>
      </c>
    </row>
    <row r="72" spans="2:7" x14ac:dyDescent="0.2">
      <c r="B72" s="13">
        <v>18</v>
      </c>
      <c r="C72" s="13">
        <v>22</v>
      </c>
      <c r="D72" s="13">
        <v>53</v>
      </c>
      <c r="E72" s="13"/>
      <c r="F72" s="13">
        <v>-33</v>
      </c>
      <c r="G72" s="13">
        <v>62</v>
      </c>
    </row>
    <row r="73" spans="2:7" x14ac:dyDescent="0.2">
      <c r="B73" s="13">
        <v>-37</v>
      </c>
      <c r="C73" s="13">
        <v>8</v>
      </c>
      <c r="D73" s="13">
        <v>45</v>
      </c>
      <c r="E73" s="13"/>
      <c r="F73" s="13">
        <v>-47</v>
      </c>
      <c r="G73" s="13">
        <v>48</v>
      </c>
    </row>
    <row r="74" spans="2:7" x14ac:dyDescent="0.2">
      <c r="B74" s="13">
        <v>-8</v>
      </c>
      <c r="C74" s="13">
        <v>3</v>
      </c>
      <c r="D74" s="13">
        <v>35</v>
      </c>
      <c r="E74" s="13">
        <v>10</v>
      </c>
      <c r="F74" s="13">
        <v>-52</v>
      </c>
      <c r="G74" s="13">
        <v>43</v>
      </c>
    </row>
    <row r="75" spans="2:7" x14ac:dyDescent="0.2">
      <c r="B75" s="13">
        <v>-21</v>
      </c>
      <c r="C75" s="13">
        <v>-2</v>
      </c>
      <c r="D75" s="13">
        <v>30</v>
      </c>
      <c r="E75" s="13"/>
      <c r="F75" s="13">
        <v>-57</v>
      </c>
      <c r="G75" s="13">
        <v>38</v>
      </c>
    </row>
    <row r="76" spans="2:7" x14ac:dyDescent="0.2">
      <c r="B76" s="13">
        <v>20</v>
      </c>
      <c r="C76" s="13"/>
      <c r="D76" s="13">
        <v>51</v>
      </c>
      <c r="E76" s="13"/>
      <c r="F76" s="13">
        <v>-43</v>
      </c>
      <c r="G76" s="13">
        <v>52</v>
      </c>
    </row>
    <row r="77" spans="2:7" x14ac:dyDescent="0.2">
      <c r="B77" s="13">
        <v>15</v>
      </c>
      <c r="C77" s="13"/>
      <c r="D77" s="13">
        <v>55</v>
      </c>
      <c r="E77" s="13"/>
      <c r="F77" s="13">
        <v>-36</v>
      </c>
      <c r="G77" s="13">
        <v>59</v>
      </c>
    </row>
    <row r="78" spans="2:7" x14ac:dyDescent="0.2">
      <c r="B78" s="13">
        <v>29</v>
      </c>
      <c r="C78" s="13"/>
      <c r="D78" s="13">
        <v>54</v>
      </c>
      <c r="E78" s="13"/>
      <c r="F78" s="13">
        <v>-39</v>
      </c>
      <c r="G78" s="13">
        <v>56</v>
      </c>
    </row>
    <row r="79" spans="2:7" x14ac:dyDescent="0.2">
      <c r="B79" s="13">
        <v>-28</v>
      </c>
      <c r="C79" s="13"/>
      <c r="D79" s="13">
        <v>38</v>
      </c>
      <c r="E79" s="13"/>
      <c r="F79" s="13">
        <v>-53</v>
      </c>
      <c r="G79" s="13"/>
    </row>
    <row r="80" spans="2:7" x14ac:dyDescent="0.2">
      <c r="B80" s="13">
        <v>-42</v>
      </c>
      <c r="C80" s="13"/>
      <c r="D80" s="13">
        <v>42</v>
      </c>
      <c r="E80" s="13"/>
      <c r="F80" s="13">
        <v>-51</v>
      </c>
      <c r="G80" s="13"/>
    </row>
    <row r="81" spans="1:7" x14ac:dyDescent="0.2">
      <c r="B81" s="13">
        <v>10</v>
      </c>
      <c r="C81" s="13"/>
      <c r="D81" s="13">
        <v>45</v>
      </c>
      <c r="E81" s="13"/>
      <c r="F81" s="13">
        <v>-46</v>
      </c>
      <c r="G81" s="13"/>
    </row>
    <row r="82" spans="1:7" x14ac:dyDescent="0.2">
      <c r="B82" s="13">
        <v>-26</v>
      </c>
      <c r="C82" s="13"/>
      <c r="D82" s="13">
        <v>45</v>
      </c>
      <c r="E82" s="13"/>
      <c r="F82" s="13">
        <v>-47</v>
      </c>
      <c r="G82" s="13"/>
    </row>
    <row r="83" spans="1:7" x14ac:dyDescent="0.2">
      <c r="B83" s="13">
        <v>-41</v>
      </c>
      <c r="C83" s="13"/>
      <c r="D83" s="13">
        <v>42</v>
      </c>
      <c r="E83" s="13"/>
      <c r="F83" s="13">
        <v>-44</v>
      </c>
      <c r="G83" s="13"/>
    </row>
    <row r="84" spans="1:7" x14ac:dyDescent="0.2">
      <c r="B84" s="13"/>
      <c r="C84" s="13"/>
      <c r="D84" s="13"/>
      <c r="E84" s="13"/>
      <c r="F84" s="13"/>
      <c r="G84" s="13"/>
    </row>
    <row r="85" spans="1:7" x14ac:dyDescent="0.2">
      <c r="B85" s="13"/>
      <c r="C85" s="13"/>
      <c r="D85" s="13"/>
      <c r="E85" s="13"/>
      <c r="F85" s="13">
        <v>-105</v>
      </c>
      <c r="G85" s="13"/>
    </row>
    <row r="86" spans="1:7" x14ac:dyDescent="0.2">
      <c r="B86" s="13"/>
      <c r="C86" s="13"/>
      <c r="D86" s="13">
        <v>-10</v>
      </c>
      <c r="E86" s="13"/>
      <c r="F86" s="13">
        <v>-115</v>
      </c>
      <c r="G86" s="13"/>
    </row>
    <row r="87" spans="1:7" x14ac:dyDescent="0.2">
      <c r="B87" s="13"/>
      <c r="C87" s="13"/>
      <c r="D87" s="13">
        <v>100</v>
      </c>
      <c r="E87" s="13"/>
      <c r="F87" s="13">
        <v>15</v>
      </c>
      <c r="G87" s="13"/>
    </row>
    <row r="88" spans="1:7" x14ac:dyDescent="0.2">
      <c r="B88" s="13"/>
      <c r="C88" s="13"/>
      <c r="D88" s="13">
        <v>105</v>
      </c>
      <c r="E88" s="13"/>
      <c r="F88" s="13">
        <v>5</v>
      </c>
      <c r="G88" s="13"/>
    </row>
    <row r="89" spans="1:7" x14ac:dyDescent="0.2">
      <c r="B89" s="13"/>
      <c r="C89" s="13"/>
      <c r="D89" s="13"/>
      <c r="E89" s="13"/>
      <c r="F89" s="13">
        <v>25</v>
      </c>
      <c r="G89" s="13"/>
    </row>
    <row r="90" spans="1:7" x14ac:dyDescent="0.2">
      <c r="A90" s="14" t="s">
        <v>2</v>
      </c>
      <c r="B90" s="14"/>
      <c r="C90" s="2"/>
      <c r="D90" s="2"/>
      <c r="E90" s="2"/>
      <c r="F90" s="2"/>
      <c r="G90" s="2"/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ht="15" x14ac:dyDescent="0.2">
      <c r="A3" s="18" t="str">
        <f>"Note: All values represent X + "&amp;shift&amp;" where X is the original data"</f>
        <v>Note: All values represent X + 140 where X is the original data</v>
      </c>
      <c r="C3" s="6"/>
      <c r="D3" s="6"/>
      <c r="E3" s="6"/>
      <c r="F3" s="6"/>
      <c r="G3" s="6"/>
      <c r="I3" s="48" t="s">
        <v>1</v>
      </c>
    </row>
    <row r="4" spans="1:12" ht="15.75" x14ac:dyDescent="0.25">
      <c r="A4" s="5"/>
      <c r="C4" s="6"/>
      <c r="D4" s="6"/>
      <c r="E4" s="6"/>
      <c r="F4" s="6"/>
      <c r="G4" s="6"/>
      <c r="I4" s="6"/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60</v>
      </c>
    </row>
    <row r="7" spans="1:12" x14ac:dyDescent="0.2">
      <c r="I7" s="52" t="s">
        <v>61</v>
      </c>
    </row>
    <row r="8" spans="1:12" x14ac:dyDescent="0.2">
      <c r="I8" s="52" t="s">
        <v>62</v>
      </c>
    </row>
    <row r="9" spans="1:12" x14ac:dyDescent="0.2">
      <c r="I9" s="52" t="s">
        <v>63</v>
      </c>
    </row>
    <row r="10" spans="1:12" x14ac:dyDescent="0.2">
      <c r="I10" s="52" t="s">
        <v>64</v>
      </c>
    </row>
    <row r="11" spans="1:12" x14ac:dyDescent="0.2">
      <c r="I11" s="53" t="s">
        <v>65</v>
      </c>
    </row>
    <row r="13" spans="1:12" x14ac:dyDescent="0.2">
      <c r="I13" s="52" t="s">
        <v>66</v>
      </c>
    </row>
    <row r="14" spans="1:12" x14ac:dyDescent="0.2">
      <c r="I14" s="52" t="s">
        <v>67</v>
      </c>
    </row>
    <row r="15" spans="1:12" x14ac:dyDescent="0.2">
      <c r="I15" s="52" t="s">
        <v>68</v>
      </c>
    </row>
    <row r="16" spans="1:12" x14ac:dyDescent="0.2">
      <c r="I16" s="52" t="s">
        <v>69</v>
      </c>
    </row>
    <row r="17" spans="1:9" x14ac:dyDescent="0.2">
      <c r="I17" s="52" t="s">
        <v>70</v>
      </c>
    </row>
    <row r="18" spans="1:9" x14ac:dyDescent="0.2">
      <c r="I18" s="52" t="s">
        <v>71</v>
      </c>
    </row>
    <row r="19" spans="1:9" x14ac:dyDescent="0.2">
      <c r="I19" s="53" t="s">
        <v>72</v>
      </c>
    </row>
    <row r="21" spans="1:9" x14ac:dyDescent="0.2">
      <c r="I21" s="52" t="s">
        <v>73</v>
      </c>
    </row>
    <row r="22" spans="1:9" x14ac:dyDescent="0.2">
      <c r="I22" s="52" t="s">
        <v>74</v>
      </c>
    </row>
    <row r="23" spans="1:9" x14ac:dyDescent="0.2">
      <c r="I23" s="52" t="s">
        <v>75</v>
      </c>
    </row>
    <row r="24" spans="1:9" x14ac:dyDescent="0.2">
      <c r="I24" s="52" t="s">
        <v>76</v>
      </c>
    </row>
    <row r="25" spans="1:9" x14ac:dyDescent="0.2">
      <c r="I25" s="52" t="s">
        <v>77</v>
      </c>
    </row>
    <row r="26" spans="1:9" x14ac:dyDescent="0.2">
      <c r="I26" s="53" t="s">
        <v>78</v>
      </c>
    </row>
    <row r="28" spans="1:9" x14ac:dyDescent="0.2">
      <c r="A28" s="8" t="s">
        <v>21</v>
      </c>
      <c r="B28" s="9" t="s">
        <v>10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  <c r="I28" s="54" t="s">
        <v>79</v>
      </c>
    </row>
    <row r="29" spans="1:9" x14ac:dyDescent="0.2">
      <c r="A29" s="8" t="s">
        <v>4</v>
      </c>
      <c r="B29" s="4">
        <f ca="1">MIN(Data_Shifted!A:A)</f>
        <v>92</v>
      </c>
      <c r="C29" s="4">
        <f ca="1">MIN(Data_Shifted!B:B)</f>
        <v>133</v>
      </c>
      <c r="D29" s="4">
        <f ca="1">MIN(Data_Shifted!C:C)</f>
        <v>170</v>
      </c>
      <c r="E29" s="4">
        <f ca="1">MIN(Data_Shifted!D:D)</f>
        <v>150</v>
      </c>
      <c r="F29" s="4">
        <f ca="1">MIN(Data_Shifted!E:E)</f>
        <v>0</v>
      </c>
      <c r="G29" s="4">
        <f ca="1">MIN(Data_Shifted!F:F)</f>
        <v>203</v>
      </c>
      <c r="I29" s="52" t="s">
        <v>80</v>
      </c>
    </row>
    <row r="30" spans="1:9" ht="15.75" x14ac:dyDescent="0.3">
      <c r="A30" s="8" t="s">
        <v>25</v>
      </c>
      <c r="B30" s="4">
        <f ca="1">PERCENTILE(Data_Shifted!A:A,0.25)</f>
        <v>110.5</v>
      </c>
      <c r="C30" s="4">
        <f ca="1">PERCENTILE(Data_Shifted!B:B,0.25)</f>
        <v>146</v>
      </c>
      <c r="D30" s="4">
        <f ca="1">PERCENTILE(Data_Shifted!C:C,0.25)</f>
        <v>222</v>
      </c>
      <c r="E30" s="4">
        <f ca="1">PERCENTILE(Data_Shifted!D:D,0.25)</f>
        <v>174.5</v>
      </c>
      <c r="F30" s="4">
        <f ca="1">PERCENTILE(Data_Shifted!E:E,0.25)</f>
        <v>65.25</v>
      </c>
      <c r="G30" s="4">
        <f ca="1">PERCENTILE(Data_Shifted!F:F,0.25)</f>
        <v>216</v>
      </c>
      <c r="I30" s="52" t="s">
        <v>81</v>
      </c>
    </row>
    <row r="31" spans="1:9" x14ac:dyDescent="0.2">
      <c r="A31" s="8" t="s">
        <v>7</v>
      </c>
      <c r="B31" s="4">
        <f ca="1">MEDIAN(Data_Shifted!A:A)</f>
        <v>132.5</v>
      </c>
      <c r="C31" s="4">
        <f ca="1">MEDIAN(Data_Shifted!B:B)</f>
        <v>159.5</v>
      </c>
      <c r="D31" s="4">
        <f ca="1">MEDIAN(Data_Shifted!C:C)</f>
        <v>232</v>
      </c>
      <c r="E31" s="4">
        <f ca="1">MEDIAN(Data_Shifted!D:D)</f>
        <v>185</v>
      </c>
      <c r="F31" s="4">
        <f ca="1">MEDIAN(Data_Shifted!E:E)</f>
        <v>73.5</v>
      </c>
      <c r="G31" s="4">
        <f ca="1">MEDIAN(Data_Shifted!F:F)</f>
        <v>224</v>
      </c>
      <c r="I31" s="52" t="s">
        <v>82</v>
      </c>
    </row>
    <row r="32" spans="1:9" ht="15.75" x14ac:dyDescent="0.3">
      <c r="A32" s="8" t="s">
        <v>26</v>
      </c>
      <c r="B32" s="4">
        <f ca="1">PERCENTILE(Data_Shifted!A:A,0.75)</f>
        <v>151.5</v>
      </c>
      <c r="C32" s="4">
        <f ca="1">PERCENTILE(Data_Shifted!B:B,0.75)</f>
        <v>164.75</v>
      </c>
      <c r="D32" s="4">
        <f ca="1">PERCENTILE(Data_Shifted!C:C,0.75)</f>
        <v>239</v>
      </c>
      <c r="E32" s="4">
        <f ca="1">PERCENTILE(Data_Shifted!D:D,0.75)</f>
        <v>202.5</v>
      </c>
      <c r="F32" s="4">
        <f ca="1">PERCENTILE(Data_Shifted!E:E,0.75)</f>
        <v>83.75</v>
      </c>
      <c r="G32" s="4">
        <f ca="1">PERCENTILE(Data_Shifted!F:F,0.75)</f>
        <v>232</v>
      </c>
      <c r="I32" s="52" t="s">
        <v>83</v>
      </c>
    </row>
    <row r="33" spans="1:9" x14ac:dyDescent="0.2">
      <c r="A33" s="8" t="s">
        <v>5</v>
      </c>
      <c r="B33" s="4">
        <f ca="1">MAX(Data_Shifted!A:A)</f>
        <v>169</v>
      </c>
      <c r="C33" s="4">
        <f ca="1">MAX(Data_Shifted!B:B)</f>
        <v>170</v>
      </c>
      <c r="D33" s="4">
        <f ca="1">MAX(Data_Shifted!C:C)</f>
        <v>285</v>
      </c>
      <c r="E33" s="4">
        <f ca="1">MAX(Data_Shifted!D:D)</f>
        <v>226</v>
      </c>
      <c r="F33" s="4">
        <f ca="1">MAX(Data_Shifted!E:E)</f>
        <v>130</v>
      </c>
      <c r="G33" s="4">
        <f ca="1">MAX(Data_Shifted!F:F)</f>
        <v>270</v>
      </c>
      <c r="I33" s="52" t="s">
        <v>84</v>
      </c>
    </row>
    <row r="34" spans="1:9" x14ac:dyDescent="0.2">
      <c r="A34" s="8" t="s">
        <v>6</v>
      </c>
      <c r="B34" s="4">
        <f t="shared" ref="B34:G34" ca="1" si="0">B32-B30</f>
        <v>41</v>
      </c>
      <c r="C34" s="4">
        <f t="shared" ca="1" si="0"/>
        <v>18.75</v>
      </c>
      <c r="D34" s="4">
        <f t="shared" ca="1" si="0"/>
        <v>17</v>
      </c>
      <c r="E34" s="4">
        <f t="shared" ca="1" si="0"/>
        <v>28</v>
      </c>
      <c r="F34" s="4">
        <f t="shared" ca="1" si="0"/>
        <v>18.5</v>
      </c>
      <c r="G34" s="4">
        <f t="shared" ca="1" si="0"/>
        <v>16</v>
      </c>
      <c r="I34" s="52" t="s">
        <v>85</v>
      </c>
    </row>
    <row r="35" spans="1:9" x14ac:dyDescent="0.2">
      <c r="A35" s="8" t="s">
        <v>17</v>
      </c>
      <c r="B35" s="4">
        <f ca="1">COUNTIF(Data_Shifted!A:A,"&gt;"&amp;B43)</f>
        <v>0</v>
      </c>
      <c r="C35" s="4">
        <f ca="1">COUNTIF(Data_Shifted!B:B,"&gt;"&amp;C43)</f>
        <v>0</v>
      </c>
      <c r="D35" s="4">
        <f ca="1">COUNTIF(Data_Shifted!C:C,"&gt;"&amp;D43)</f>
        <v>2</v>
      </c>
      <c r="E35" s="4">
        <f ca="1">COUNTIF(Data_Shifted!D:D,"&gt;"&amp;E43)</f>
        <v>0</v>
      </c>
      <c r="F35" s="4">
        <f ca="1">COUNTIF(Data_Shifted!E:E,"&gt;"&amp;F43)</f>
        <v>2</v>
      </c>
      <c r="G35" s="4">
        <f ca="1">COUNTIF(Data_Shifted!F:F,"&gt;"&amp;G43)</f>
        <v>1</v>
      </c>
      <c r="I35" s="52" t="s">
        <v>86</v>
      </c>
    </row>
    <row r="36" spans="1:9" x14ac:dyDescent="0.2">
      <c r="A36" s="8" t="s">
        <v>18</v>
      </c>
      <c r="B36" s="4">
        <f ca="1">COUNTIF(Data_Shifted!A:A,"&lt;"&amp;B44)</f>
        <v>0</v>
      </c>
      <c r="C36" s="4">
        <f ca="1">COUNTIF(Data_Shifted!B:B,"&lt;"&amp;C44)</f>
        <v>0</v>
      </c>
      <c r="D36" s="4">
        <f ca="1">COUNTIF(Data_Shifted!C:C,"&lt;"&amp;D44)</f>
        <v>1</v>
      </c>
      <c r="E36" s="4">
        <f ca="1">COUNTIF(Data_Shifted!D:D,"&lt;"&amp;E44)</f>
        <v>0</v>
      </c>
      <c r="F36" s="4">
        <f ca="1">COUNTIF(Data_Shifted!E:E,"&lt;"&amp;F44)</f>
        <v>2</v>
      </c>
      <c r="G36" s="4">
        <f ca="1">COUNTIF(Data_Shifted!F:F,"&lt;"&amp;G44)</f>
        <v>0</v>
      </c>
      <c r="I36" s="53" t="s">
        <v>87</v>
      </c>
    </row>
    <row r="37" spans="1:9" x14ac:dyDescent="0.2">
      <c r="A37" s="8" t="s">
        <v>33</v>
      </c>
      <c r="B37" s="4">
        <f t="shared" ref="B37:G37" si="1">shift</f>
        <v>140</v>
      </c>
      <c r="C37" s="4">
        <f t="shared" si="1"/>
        <v>140</v>
      </c>
      <c r="D37" s="4">
        <f t="shared" si="1"/>
        <v>140</v>
      </c>
      <c r="E37" s="4">
        <f t="shared" si="1"/>
        <v>140</v>
      </c>
      <c r="F37" s="4">
        <f t="shared" si="1"/>
        <v>140</v>
      </c>
      <c r="G37" s="4">
        <f t="shared" si="1"/>
        <v>140</v>
      </c>
    </row>
    <row r="39" spans="1:9" x14ac:dyDescent="0.2">
      <c r="A39" s="10" t="s">
        <v>24</v>
      </c>
      <c r="B39" s="2"/>
      <c r="C39" s="2"/>
      <c r="D39" s="2"/>
      <c r="E39" s="2"/>
      <c r="F39" s="2"/>
      <c r="G39" s="2"/>
    </row>
    <row r="40" spans="1:9" x14ac:dyDescent="0.2">
      <c r="A40" s="8" t="s">
        <v>8</v>
      </c>
      <c r="B40" s="4">
        <f ca="1">B31-B30</f>
        <v>22</v>
      </c>
      <c r="C40" s="4">
        <f t="shared" ref="C40:G41" ca="1" si="2">C31-C30</f>
        <v>13.5</v>
      </c>
      <c r="D40" s="4">
        <f t="shared" ca="1" si="2"/>
        <v>10</v>
      </c>
      <c r="E40" s="4">
        <f t="shared" ca="1" si="2"/>
        <v>10.5</v>
      </c>
      <c r="F40" s="4">
        <f t="shared" ca="1" si="2"/>
        <v>8.25</v>
      </c>
      <c r="G40" s="4">
        <f t="shared" ca="1" si="2"/>
        <v>8</v>
      </c>
    </row>
    <row r="41" spans="1:9" x14ac:dyDescent="0.2">
      <c r="A41" s="8" t="s">
        <v>9</v>
      </c>
      <c r="B41" s="4">
        <f ca="1">B32-B31</f>
        <v>19</v>
      </c>
      <c r="C41" s="4">
        <f t="shared" ca="1" si="2"/>
        <v>5.25</v>
      </c>
      <c r="D41" s="4">
        <f t="shared" ca="1" si="2"/>
        <v>7</v>
      </c>
      <c r="E41" s="4">
        <f t="shared" ca="1" si="2"/>
        <v>17.5</v>
      </c>
      <c r="F41" s="4">
        <f t="shared" ca="1" si="2"/>
        <v>10.25</v>
      </c>
      <c r="G41" s="4">
        <f t="shared" ca="1" si="2"/>
        <v>8</v>
      </c>
    </row>
    <row r="42" spans="1:9" x14ac:dyDescent="0.2">
      <c r="A42" s="10" t="s">
        <v>23</v>
      </c>
      <c r="B42" s="2"/>
      <c r="C42" s="2"/>
      <c r="D42" s="2"/>
      <c r="E42" s="2"/>
      <c r="F42" s="2"/>
      <c r="G42" s="2"/>
    </row>
    <row r="43" spans="1:9" ht="15.75" x14ac:dyDescent="0.3">
      <c r="A43" s="8" t="s">
        <v>27</v>
      </c>
      <c r="B43" s="4">
        <f t="shared" ref="B43:G43" ca="1" si="3">B32+1.5*B34</f>
        <v>213</v>
      </c>
      <c r="C43" s="4">
        <f t="shared" ca="1" si="3"/>
        <v>192.875</v>
      </c>
      <c r="D43" s="4">
        <f t="shared" ca="1" si="3"/>
        <v>264.5</v>
      </c>
      <c r="E43" s="4">
        <f t="shared" ca="1" si="3"/>
        <v>244.5</v>
      </c>
      <c r="F43" s="4">
        <f t="shared" ca="1" si="3"/>
        <v>111.5</v>
      </c>
      <c r="G43" s="4">
        <f t="shared" ca="1" si="3"/>
        <v>256</v>
      </c>
    </row>
    <row r="44" spans="1:9" ht="15.75" x14ac:dyDescent="0.3">
      <c r="A44" s="8" t="s">
        <v>28</v>
      </c>
      <c r="B44" s="4">
        <f t="shared" ref="B44:G44" ca="1" si="4">B30-1.5*B34</f>
        <v>49</v>
      </c>
      <c r="C44" s="4">
        <f t="shared" ca="1" si="4"/>
        <v>117.875</v>
      </c>
      <c r="D44" s="4">
        <f t="shared" ca="1" si="4"/>
        <v>196.5</v>
      </c>
      <c r="E44" s="4">
        <f t="shared" ca="1" si="4"/>
        <v>132.5</v>
      </c>
      <c r="F44" s="4">
        <f t="shared" ca="1" si="4"/>
        <v>37.5</v>
      </c>
      <c r="G44" s="4">
        <f t="shared" ca="1" si="4"/>
        <v>192</v>
      </c>
    </row>
    <row r="45" spans="1:9" x14ac:dyDescent="0.2">
      <c r="A45" s="8" t="s">
        <v>16</v>
      </c>
      <c r="B45" s="4">
        <f t="shared" ref="B45:G45" ca="1" si="5">MIN(B43,B33)</f>
        <v>169</v>
      </c>
      <c r="C45" s="4">
        <f t="shared" ca="1" si="5"/>
        <v>170</v>
      </c>
      <c r="D45" s="4">
        <f t="shared" ca="1" si="5"/>
        <v>264.5</v>
      </c>
      <c r="E45" s="4">
        <f t="shared" ca="1" si="5"/>
        <v>226</v>
      </c>
      <c r="F45" s="4">
        <f t="shared" ca="1" si="5"/>
        <v>111.5</v>
      </c>
      <c r="G45" s="4">
        <f t="shared" ca="1" si="5"/>
        <v>256</v>
      </c>
    </row>
    <row r="46" spans="1:9" x14ac:dyDescent="0.2">
      <c r="A46" s="8" t="s">
        <v>22</v>
      </c>
      <c r="B46" s="4">
        <f t="shared" ref="B46:G46" ca="1" si="6">MAX(B29,B44)</f>
        <v>92</v>
      </c>
      <c r="C46" s="4">
        <f t="shared" ca="1" si="6"/>
        <v>133</v>
      </c>
      <c r="D46" s="4">
        <f t="shared" ca="1" si="6"/>
        <v>196.5</v>
      </c>
      <c r="E46" s="4">
        <f t="shared" ca="1" si="6"/>
        <v>150</v>
      </c>
      <c r="F46" s="4">
        <f t="shared" ca="1" si="6"/>
        <v>37.5</v>
      </c>
      <c r="G46" s="4">
        <f t="shared" ca="1" si="6"/>
        <v>203</v>
      </c>
    </row>
    <row r="47" spans="1:9" ht="15.75" x14ac:dyDescent="0.3">
      <c r="A47" s="8" t="s">
        <v>29</v>
      </c>
      <c r="B47" s="4">
        <f t="shared" ref="B47:G47" ca="1" si="7">B45-B32</f>
        <v>17.5</v>
      </c>
      <c r="C47" s="4">
        <f t="shared" ca="1" si="7"/>
        <v>5.25</v>
      </c>
      <c r="D47" s="4">
        <f t="shared" ca="1" si="7"/>
        <v>25.5</v>
      </c>
      <c r="E47" s="4">
        <f t="shared" ca="1" si="7"/>
        <v>23.5</v>
      </c>
      <c r="F47" s="4">
        <f t="shared" ca="1" si="7"/>
        <v>27.75</v>
      </c>
      <c r="G47" s="4">
        <f t="shared" ca="1" si="7"/>
        <v>24</v>
      </c>
    </row>
    <row r="48" spans="1:9" ht="15.75" x14ac:dyDescent="0.3">
      <c r="A48" s="8" t="s">
        <v>30</v>
      </c>
      <c r="B48" s="4">
        <f t="shared" ref="B48:G48" ca="1" si="8">B30-B46</f>
        <v>18.5</v>
      </c>
      <c r="C48" s="4">
        <f t="shared" ca="1" si="8"/>
        <v>13</v>
      </c>
      <c r="D48" s="4">
        <f t="shared" ca="1" si="8"/>
        <v>25.5</v>
      </c>
      <c r="E48" s="4">
        <f t="shared" ca="1" si="8"/>
        <v>24.5</v>
      </c>
      <c r="F48" s="4">
        <f t="shared" ca="1" si="8"/>
        <v>27.75</v>
      </c>
      <c r="G48" s="4">
        <f t="shared" ca="1" si="8"/>
        <v>13</v>
      </c>
    </row>
    <row r="49" spans="1:7" x14ac:dyDescent="0.2">
      <c r="A49" s="10" t="s">
        <v>19</v>
      </c>
      <c r="B49" s="2"/>
      <c r="C49" s="2"/>
      <c r="D49" s="2"/>
      <c r="E49" s="2"/>
      <c r="F49" s="2"/>
      <c r="G49" s="2"/>
    </row>
    <row r="50" spans="1:7" x14ac:dyDescent="0.2">
      <c r="A50" s="8" t="s">
        <v>5</v>
      </c>
      <c r="B50" s="4" t="e">
        <f t="shared" ref="B50:G50" ca="1" si="9">IF(B35&gt;0,B33,NA())</f>
        <v>#N/A</v>
      </c>
      <c r="C50" s="4" t="e">
        <f t="shared" ca="1" si="9"/>
        <v>#N/A</v>
      </c>
      <c r="D50" s="4">
        <f t="shared" ca="1" si="9"/>
        <v>285</v>
      </c>
      <c r="E50" s="4" t="e">
        <f t="shared" ca="1" si="9"/>
        <v>#N/A</v>
      </c>
      <c r="F50" s="4">
        <f t="shared" ca="1" si="9"/>
        <v>130</v>
      </c>
      <c r="G50" s="4">
        <f t="shared" ca="1" si="9"/>
        <v>270</v>
      </c>
    </row>
    <row r="51" spans="1:7" x14ac:dyDescent="0.2">
      <c r="A51" s="8" t="s">
        <v>4</v>
      </c>
      <c r="B51" s="4" t="e">
        <f t="shared" ref="B51:G51" ca="1" si="10">IF(B36&gt;0,B29,NA())</f>
        <v>#N/A</v>
      </c>
      <c r="C51" s="4" t="e">
        <f t="shared" ca="1" si="10"/>
        <v>#N/A</v>
      </c>
      <c r="D51" s="4">
        <f t="shared" ca="1" si="10"/>
        <v>170</v>
      </c>
      <c r="E51" s="4" t="e">
        <f t="shared" ca="1" si="10"/>
        <v>#N/A</v>
      </c>
      <c r="F51" s="4">
        <f t="shared" ca="1" si="10"/>
        <v>0</v>
      </c>
      <c r="G51" s="4" t="e">
        <f t="shared" ca="1" si="10"/>
        <v>#N/A</v>
      </c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I1" sqref="I1"/>
    </sheetView>
  </sheetViews>
  <sheetFormatPr defaultRowHeight="12.75" x14ac:dyDescent="0.2"/>
  <cols>
    <col min="7" max="7" width="5" customWidth="1"/>
  </cols>
  <sheetData>
    <row r="1" spans="1:12" x14ac:dyDescent="0.2">
      <c r="A1" s="17">
        <f ca="1">IF(OFFSET(INDIRECT("Data!A1"),ROW()-1,COLUMN()-1,1,1)="","",$I$1+OFFSET(INDIRECT("Data!A1"),ROW()-1,COLUMN()-1,1,1))</f>
        <v>99</v>
      </c>
      <c r="B1" s="17">
        <f t="shared" ref="B1:F16" ca="1" si="0">IF(OFFSET(INDIRECT("Data!A1"),ROW()-1,COLUMN()-1,1,1)="","",$I$1+OFFSET(INDIRECT("Data!A1"),ROW()-1,COLUMN()-1,1,1))</f>
        <v>168</v>
      </c>
      <c r="C1" s="17">
        <f t="shared" ca="1" si="0"/>
        <v>242</v>
      </c>
      <c r="D1" s="17">
        <f t="shared" ca="1" si="0"/>
        <v>182</v>
      </c>
      <c r="E1" s="17">
        <f t="shared" ca="1" si="0"/>
        <v>88</v>
      </c>
      <c r="F1" s="17" t="str">
        <f t="shared" ca="1" si="0"/>
        <v/>
      </c>
      <c r="H1" t="s">
        <v>31</v>
      </c>
      <c r="I1" s="16">
        <f>ABS(MIN(0,MIN(Data!A1:F48)))</f>
        <v>140</v>
      </c>
    </row>
    <row r="2" spans="1:12" x14ac:dyDescent="0.2">
      <c r="A2" s="17">
        <f t="shared" ref="A2:F48" ca="1" si="1">IF(OFFSET(INDIRECT("Data!A1"),ROW()-1,COLUMN()-1,1,1)="","",$I$1+OFFSET(INDIRECT("Data!A1"),ROW()-1,COLUMN()-1,1,1))</f>
        <v>133</v>
      </c>
      <c r="B2" s="17">
        <f t="shared" ca="1" si="0"/>
        <v>167</v>
      </c>
      <c r="C2" s="17">
        <f t="shared" ca="1" si="0"/>
        <v>239</v>
      </c>
      <c r="D2" s="17">
        <f t="shared" ca="1" si="0"/>
        <v>167</v>
      </c>
      <c r="E2" s="17">
        <f t="shared" ca="1" si="0"/>
        <v>87</v>
      </c>
      <c r="F2" s="17" t="str">
        <f t="shared" ca="1" si="0"/>
        <v/>
      </c>
    </row>
    <row r="3" spans="1:12" x14ac:dyDescent="0.2">
      <c r="A3" s="17">
        <f t="shared" ca="1" si="1"/>
        <v>128</v>
      </c>
      <c r="B3" s="17">
        <f t="shared" ca="1" si="0"/>
        <v>164</v>
      </c>
      <c r="C3" s="17">
        <f t="shared" ca="1" si="0"/>
        <v>242</v>
      </c>
      <c r="D3" s="17">
        <f t="shared" ca="1" si="0"/>
        <v>189</v>
      </c>
      <c r="E3" s="17">
        <f t="shared" ca="1" si="0"/>
        <v>84</v>
      </c>
      <c r="F3" s="17" t="str">
        <f t="shared" ca="1" si="0"/>
        <v/>
      </c>
      <c r="H3" s="50" t="s">
        <v>41</v>
      </c>
      <c r="I3" s="51"/>
      <c r="J3" s="51"/>
      <c r="K3" s="51"/>
      <c r="L3" s="51"/>
    </row>
    <row r="4" spans="1:12" x14ac:dyDescent="0.2">
      <c r="A4" s="17">
        <f t="shared" ca="1" si="1"/>
        <v>92</v>
      </c>
      <c r="B4" s="17">
        <f t="shared" ca="1" si="0"/>
        <v>168</v>
      </c>
      <c r="C4" s="17">
        <f t="shared" ca="1" si="0"/>
        <v>240</v>
      </c>
      <c r="D4" s="17">
        <f t="shared" ca="1" si="0"/>
        <v>198</v>
      </c>
      <c r="E4" s="17">
        <f t="shared" ca="1" si="0"/>
        <v>88</v>
      </c>
      <c r="F4" s="17" t="str">
        <f t="shared" ca="1" si="0"/>
        <v/>
      </c>
      <c r="H4" s="52" t="s">
        <v>42</v>
      </c>
    </row>
    <row r="5" spans="1:12" x14ac:dyDescent="0.2">
      <c r="A5" s="17">
        <f t="shared" ca="1" si="1"/>
        <v>114</v>
      </c>
      <c r="B5" s="17">
        <f t="shared" ca="1" si="0"/>
        <v>166</v>
      </c>
      <c r="C5" s="17">
        <f t="shared" ca="1" si="0"/>
        <v>246</v>
      </c>
      <c r="D5" s="17">
        <f t="shared" ca="1" si="0"/>
        <v>169</v>
      </c>
      <c r="E5" s="17">
        <f t="shared" ca="1" si="0"/>
        <v>86</v>
      </c>
      <c r="F5" s="17" t="str">
        <f t="shared" ca="1" si="0"/>
        <v/>
      </c>
      <c r="H5" s="52" t="s">
        <v>43</v>
      </c>
    </row>
    <row r="6" spans="1:12" x14ac:dyDescent="0.2">
      <c r="A6" s="17">
        <f t="shared" ca="1" si="1"/>
        <v>110</v>
      </c>
      <c r="B6" s="17">
        <f t="shared" ca="1" si="0"/>
        <v>153</v>
      </c>
      <c r="C6" s="17">
        <f t="shared" ca="1" si="0"/>
        <v>231</v>
      </c>
      <c r="D6" s="17">
        <f t="shared" ca="1" si="0"/>
        <v>185</v>
      </c>
      <c r="E6" s="17">
        <f t="shared" ca="1" si="0"/>
        <v>73</v>
      </c>
      <c r="F6" s="17">
        <f t="shared" ca="1" si="0"/>
        <v>223</v>
      </c>
      <c r="H6" s="52" t="s">
        <v>44</v>
      </c>
    </row>
    <row r="7" spans="1:12" x14ac:dyDescent="0.2">
      <c r="A7" s="17">
        <f t="shared" ca="1" si="1"/>
        <v>152</v>
      </c>
      <c r="B7" s="17">
        <f t="shared" ca="1" si="0"/>
        <v>145</v>
      </c>
      <c r="C7" s="17">
        <f t="shared" ca="1" si="0"/>
        <v>222</v>
      </c>
      <c r="D7" s="17">
        <f t="shared" ca="1" si="0"/>
        <v>183</v>
      </c>
      <c r="E7" s="17">
        <f t="shared" ca="1" si="0"/>
        <v>65</v>
      </c>
      <c r="F7" s="17">
        <f t="shared" ca="1" si="0"/>
        <v>215</v>
      </c>
      <c r="H7" s="53" t="s">
        <v>45</v>
      </c>
    </row>
    <row r="8" spans="1:12" x14ac:dyDescent="0.2">
      <c r="A8" s="17">
        <f t="shared" ca="1" si="1"/>
        <v>113</v>
      </c>
      <c r="B8" s="17">
        <f t="shared" ca="1" si="0"/>
        <v>146</v>
      </c>
      <c r="C8" s="17">
        <f t="shared" ca="1" si="0"/>
        <v>224</v>
      </c>
      <c r="D8" s="17">
        <f t="shared" ca="1" si="0"/>
        <v>168</v>
      </c>
      <c r="E8" s="17">
        <f t="shared" ca="1" si="0"/>
        <v>66</v>
      </c>
      <c r="F8" s="17">
        <f t="shared" ca="1" si="0"/>
        <v>216</v>
      </c>
    </row>
    <row r="9" spans="1:12" x14ac:dyDescent="0.2">
      <c r="A9" s="17">
        <f t="shared" ca="1" si="1"/>
        <v>112</v>
      </c>
      <c r="B9" s="17">
        <f t="shared" ca="1" si="0"/>
        <v>142</v>
      </c>
      <c r="C9" s="17">
        <f t="shared" ca="1" si="0"/>
        <v>215</v>
      </c>
      <c r="D9" s="17">
        <f t="shared" ca="1" si="0"/>
        <v>180</v>
      </c>
      <c r="E9" s="17">
        <f t="shared" ca="1" si="0"/>
        <v>62</v>
      </c>
      <c r="F9" s="17">
        <f t="shared" ca="1" si="0"/>
        <v>212</v>
      </c>
    </row>
    <row r="10" spans="1:12" x14ac:dyDescent="0.2">
      <c r="A10" s="17">
        <f t="shared" ca="1" si="1"/>
        <v>103</v>
      </c>
      <c r="B10" s="17">
        <f t="shared" ca="1" si="0"/>
        <v>154</v>
      </c>
      <c r="C10" s="17">
        <f t="shared" ca="1" si="0"/>
        <v>233</v>
      </c>
      <c r="D10" s="17">
        <f t="shared" ca="1" si="0"/>
        <v>166</v>
      </c>
      <c r="E10" s="17">
        <f t="shared" ca="1" si="0"/>
        <v>74</v>
      </c>
      <c r="F10" s="17">
        <f t="shared" ca="1" si="0"/>
        <v>224</v>
      </c>
    </row>
    <row r="11" spans="1:12" x14ac:dyDescent="0.2">
      <c r="A11" s="17">
        <f t="shared" ca="1" si="1"/>
        <v>149</v>
      </c>
      <c r="B11" s="17">
        <f t="shared" ca="1" si="0"/>
        <v>159</v>
      </c>
      <c r="C11" s="17">
        <f t="shared" ca="1" si="0"/>
        <v>238</v>
      </c>
      <c r="D11" s="17">
        <f t="shared" ca="1" si="0"/>
        <v>182</v>
      </c>
      <c r="E11" s="17">
        <f t="shared" ca="1" si="0"/>
        <v>79</v>
      </c>
      <c r="F11" s="17">
        <f t="shared" ca="1" si="0"/>
        <v>229</v>
      </c>
    </row>
    <row r="12" spans="1:12" x14ac:dyDescent="0.2">
      <c r="A12" s="17">
        <f t="shared" ca="1" si="1"/>
        <v>92</v>
      </c>
      <c r="B12" s="17">
        <f t="shared" ca="1" si="0"/>
        <v>160</v>
      </c>
      <c r="C12" s="17">
        <f t="shared" ca="1" si="0"/>
        <v>237</v>
      </c>
      <c r="D12" s="17">
        <f t="shared" ca="1" si="0"/>
        <v>204</v>
      </c>
      <c r="E12" s="17">
        <f t="shared" ca="1" si="0"/>
        <v>80</v>
      </c>
      <c r="F12" s="17">
        <f t="shared" ca="1" si="0"/>
        <v>230</v>
      </c>
    </row>
    <row r="13" spans="1:12" x14ac:dyDescent="0.2">
      <c r="A13" s="17">
        <f t="shared" ca="1" si="1"/>
        <v>147</v>
      </c>
      <c r="B13" s="17">
        <f t="shared" ca="1" si="0"/>
        <v>162</v>
      </c>
      <c r="C13" s="17">
        <f t="shared" ca="1" si="0"/>
        <v>239</v>
      </c>
      <c r="D13" s="17">
        <f t="shared" ca="1" si="0"/>
        <v>200</v>
      </c>
      <c r="E13" s="17">
        <f t="shared" ca="1" si="0"/>
        <v>82</v>
      </c>
      <c r="F13" s="17">
        <f t="shared" ca="1" si="0"/>
        <v>232</v>
      </c>
    </row>
    <row r="14" spans="1:12" x14ac:dyDescent="0.2">
      <c r="A14" s="17">
        <f t="shared" ca="1" si="1"/>
        <v>138</v>
      </c>
      <c r="B14" s="17">
        <f t="shared" ca="1" si="0"/>
        <v>165</v>
      </c>
      <c r="C14" s="17">
        <f t="shared" ca="1" si="0"/>
        <v>236</v>
      </c>
      <c r="D14" s="17">
        <f t="shared" ca="1" si="0"/>
        <v>166</v>
      </c>
      <c r="E14" s="17">
        <f t="shared" ca="1" si="0"/>
        <v>85</v>
      </c>
      <c r="F14" s="17">
        <f t="shared" ca="1" si="0"/>
        <v>235</v>
      </c>
    </row>
    <row r="15" spans="1:12" x14ac:dyDescent="0.2">
      <c r="A15" s="17">
        <f t="shared" ca="1" si="1"/>
        <v>98</v>
      </c>
      <c r="B15" s="17">
        <f t="shared" ca="1" si="0"/>
        <v>161</v>
      </c>
      <c r="C15" s="17">
        <f t="shared" ca="1" si="0"/>
        <v>232</v>
      </c>
      <c r="D15" s="17">
        <f t="shared" ca="1" si="0"/>
        <v>219</v>
      </c>
      <c r="E15" s="17">
        <f t="shared" ca="1" si="0"/>
        <v>81</v>
      </c>
      <c r="F15" s="17">
        <f t="shared" ca="1" si="0"/>
        <v>231</v>
      </c>
    </row>
    <row r="16" spans="1:12" x14ac:dyDescent="0.2">
      <c r="A16" s="17">
        <f t="shared" ca="1" si="1"/>
        <v>133</v>
      </c>
      <c r="B16" s="17">
        <f t="shared" ca="1" si="0"/>
        <v>169</v>
      </c>
      <c r="C16" s="17">
        <f t="shared" ca="1" si="0"/>
        <v>248</v>
      </c>
      <c r="D16" s="17">
        <f t="shared" ca="1" si="0"/>
        <v>205</v>
      </c>
      <c r="E16" s="17">
        <f t="shared" ca="1" si="0"/>
        <v>89</v>
      </c>
      <c r="F16" s="17">
        <f t="shared" ca="1" si="0"/>
        <v>239</v>
      </c>
    </row>
    <row r="17" spans="1:6" x14ac:dyDescent="0.2">
      <c r="A17" s="17">
        <f t="shared" ca="1" si="1"/>
        <v>152</v>
      </c>
      <c r="B17" s="17">
        <f t="shared" ca="1" si="1"/>
        <v>170</v>
      </c>
      <c r="C17" s="17">
        <f t="shared" ca="1" si="1"/>
        <v>242</v>
      </c>
      <c r="D17" s="17">
        <f t="shared" ca="1" si="1"/>
        <v>226</v>
      </c>
      <c r="E17" s="17">
        <f t="shared" ca="1" si="1"/>
        <v>90</v>
      </c>
      <c r="F17" s="17">
        <f t="shared" ca="1" si="1"/>
        <v>240</v>
      </c>
    </row>
    <row r="18" spans="1:6" x14ac:dyDescent="0.2">
      <c r="A18" s="17">
        <f t="shared" ca="1" si="1"/>
        <v>162</v>
      </c>
      <c r="B18" s="17">
        <f t="shared" ca="1" si="1"/>
        <v>133</v>
      </c>
      <c r="C18" s="17">
        <f t="shared" ca="1" si="1"/>
        <v>204</v>
      </c>
      <c r="D18" s="17">
        <f t="shared" ca="1" si="1"/>
        <v>187</v>
      </c>
      <c r="E18" s="17">
        <f t="shared" ca="1" si="1"/>
        <v>53</v>
      </c>
      <c r="F18" s="17">
        <f t="shared" ca="1" si="1"/>
        <v>203</v>
      </c>
    </row>
    <row r="19" spans="1:6" x14ac:dyDescent="0.2">
      <c r="A19" s="17">
        <f t="shared" ca="1" si="1"/>
        <v>156</v>
      </c>
      <c r="B19" s="17">
        <f t="shared" ca="1" si="1"/>
        <v>144</v>
      </c>
      <c r="C19" s="17">
        <f t="shared" ca="1" si="1"/>
        <v>224</v>
      </c>
      <c r="D19" s="17">
        <f t="shared" ca="1" si="1"/>
        <v>201</v>
      </c>
      <c r="E19" s="17">
        <f t="shared" ca="1" si="1"/>
        <v>64</v>
      </c>
      <c r="F19" s="17">
        <f t="shared" ca="1" si="1"/>
        <v>214</v>
      </c>
    </row>
    <row r="20" spans="1:6" x14ac:dyDescent="0.2">
      <c r="A20" s="17">
        <f t="shared" ca="1" si="1"/>
        <v>144</v>
      </c>
      <c r="B20" s="17">
        <f t="shared" ca="1" si="1"/>
        <v>146</v>
      </c>
      <c r="C20" s="17">
        <f t="shared" ca="1" si="1"/>
        <v>217</v>
      </c>
      <c r="D20" s="17">
        <f t="shared" ca="1" si="1"/>
        <v>183</v>
      </c>
      <c r="E20" s="17">
        <f t="shared" ca="1" si="1"/>
        <v>66</v>
      </c>
      <c r="F20" s="17">
        <f t="shared" ca="1" si="1"/>
        <v>216</v>
      </c>
    </row>
    <row r="21" spans="1:6" x14ac:dyDescent="0.2">
      <c r="A21" s="17">
        <f t="shared" ca="1" si="1"/>
        <v>135</v>
      </c>
      <c r="B21" s="17">
        <f t="shared" ca="1" si="1"/>
        <v>152</v>
      </c>
      <c r="C21" s="17">
        <f t="shared" ca="1" si="1"/>
        <v>230</v>
      </c>
      <c r="D21" s="17">
        <f t="shared" ca="1" si="1"/>
        <v>219</v>
      </c>
      <c r="E21" s="17">
        <f t="shared" ca="1" si="1"/>
        <v>72</v>
      </c>
      <c r="F21" s="17">
        <f t="shared" ca="1" si="1"/>
        <v>222</v>
      </c>
    </row>
    <row r="22" spans="1:6" x14ac:dyDescent="0.2">
      <c r="A22" s="17">
        <f t="shared" ca="1" si="1"/>
        <v>155</v>
      </c>
      <c r="B22" s="17">
        <f t="shared" ca="1" si="1"/>
        <v>163</v>
      </c>
      <c r="C22" s="17">
        <f t="shared" ca="1" si="1"/>
        <v>237</v>
      </c>
      <c r="D22" s="17">
        <f t="shared" ca="1" si="1"/>
        <v>218</v>
      </c>
      <c r="E22" s="17">
        <f t="shared" ca="1" si="1"/>
        <v>83</v>
      </c>
      <c r="F22" s="17">
        <f t="shared" ca="1" si="1"/>
        <v>233</v>
      </c>
    </row>
    <row r="23" spans="1:6" x14ac:dyDescent="0.2">
      <c r="A23" s="17">
        <f t="shared" ca="1" si="1"/>
        <v>158</v>
      </c>
      <c r="B23" s="17">
        <f t="shared" ca="1" si="1"/>
        <v>162</v>
      </c>
      <c r="C23" s="17">
        <f t="shared" ca="1" si="1"/>
        <v>233</v>
      </c>
      <c r="D23" s="17" t="str">
        <f t="shared" ca="1" si="1"/>
        <v/>
      </c>
      <c r="E23" s="17">
        <f t="shared" ca="1" si="1"/>
        <v>82</v>
      </c>
      <c r="F23" s="17">
        <f t="shared" ca="1" si="1"/>
        <v>232</v>
      </c>
    </row>
    <row r="24" spans="1:6" x14ac:dyDescent="0.2">
      <c r="A24" s="17">
        <f t="shared" ca="1" si="1"/>
        <v>103</v>
      </c>
      <c r="B24" s="17">
        <f t="shared" ca="1" si="1"/>
        <v>148</v>
      </c>
      <c r="C24" s="17">
        <f t="shared" ca="1" si="1"/>
        <v>225</v>
      </c>
      <c r="D24" s="17" t="str">
        <f t="shared" ca="1" si="1"/>
        <v/>
      </c>
      <c r="E24" s="17">
        <f t="shared" ca="1" si="1"/>
        <v>68</v>
      </c>
      <c r="F24" s="17">
        <f t="shared" ca="1" si="1"/>
        <v>218</v>
      </c>
    </row>
    <row r="25" spans="1:6" x14ac:dyDescent="0.2">
      <c r="A25" s="17">
        <f t="shared" ca="1" si="1"/>
        <v>132</v>
      </c>
      <c r="B25" s="17">
        <f t="shared" ca="1" si="1"/>
        <v>143</v>
      </c>
      <c r="C25" s="17">
        <f t="shared" ca="1" si="1"/>
        <v>215</v>
      </c>
      <c r="D25" s="17">
        <f t="shared" ca="1" si="1"/>
        <v>150</v>
      </c>
      <c r="E25" s="17">
        <f t="shared" ca="1" si="1"/>
        <v>63</v>
      </c>
      <c r="F25" s="17">
        <f t="shared" ca="1" si="1"/>
        <v>213</v>
      </c>
    </row>
    <row r="26" spans="1:6" x14ac:dyDescent="0.2">
      <c r="A26" s="17">
        <f t="shared" ca="1" si="1"/>
        <v>119</v>
      </c>
      <c r="B26" s="17">
        <f t="shared" ca="1" si="1"/>
        <v>138</v>
      </c>
      <c r="C26" s="17">
        <f t="shared" ca="1" si="1"/>
        <v>210</v>
      </c>
      <c r="D26" s="17" t="str">
        <f t="shared" ca="1" si="1"/>
        <v/>
      </c>
      <c r="E26" s="17">
        <f t="shared" ca="1" si="1"/>
        <v>58</v>
      </c>
      <c r="F26" s="17">
        <f t="shared" ca="1" si="1"/>
        <v>208</v>
      </c>
    </row>
    <row r="27" spans="1:6" x14ac:dyDescent="0.2">
      <c r="A27" s="17">
        <f t="shared" ca="1" si="1"/>
        <v>160</v>
      </c>
      <c r="B27" s="17" t="str">
        <f t="shared" ca="1" si="1"/>
        <v/>
      </c>
      <c r="C27" s="17">
        <f t="shared" ca="1" si="1"/>
        <v>231</v>
      </c>
      <c r="D27" s="17" t="str">
        <f t="shared" ca="1" si="1"/>
        <v/>
      </c>
      <c r="E27" s="17">
        <f t="shared" ca="1" si="1"/>
        <v>72</v>
      </c>
      <c r="F27" s="17">
        <f t="shared" ca="1" si="1"/>
        <v>222</v>
      </c>
    </row>
    <row r="28" spans="1:6" x14ac:dyDescent="0.2">
      <c r="A28" s="17">
        <f t="shared" ca="1" si="1"/>
        <v>155</v>
      </c>
      <c r="B28" s="17" t="str">
        <f t="shared" ca="1" si="1"/>
        <v/>
      </c>
      <c r="C28" s="17">
        <f t="shared" ca="1" si="1"/>
        <v>235</v>
      </c>
      <c r="D28" s="17" t="str">
        <f t="shared" ca="1" si="1"/>
        <v/>
      </c>
      <c r="E28" s="17">
        <f t="shared" ca="1" si="1"/>
        <v>79</v>
      </c>
      <c r="F28" s="17">
        <f t="shared" ca="1" si="1"/>
        <v>229</v>
      </c>
    </row>
    <row r="29" spans="1:6" x14ac:dyDescent="0.2">
      <c r="A29" s="17">
        <f t="shared" ca="1" si="1"/>
        <v>169</v>
      </c>
      <c r="B29" s="17" t="str">
        <f t="shared" ca="1" si="1"/>
        <v/>
      </c>
      <c r="C29" s="17">
        <f t="shared" ca="1" si="1"/>
        <v>234</v>
      </c>
      <c r="D29" s="17" t="str">
        <f t="shared" ca="1" si="1"/>
        <v/>
      </c>
      <c r="E29" s="17">
        <f t="shared" ca="1" si="1"/>
        <v>76</v>
      </c>
      <c r="F29" s="17">
        <f t="shared" ca="1" si="1"/>
        <v>226</v>
      </c>
    </row>
    <row r="30" spans="1:6" x14ac:dyDescent="0.2">
      <c r="A30" s="17">
        <f t="shared" ca="1" si="1"/>
        <v>112</v>
      </c>
      <c r="B30" s="17" t="str">
        <f t="shared" ca="1" si="1"/>
        <v/>
      </c>
      <c r="C30" s="17">
        <f t="shared" ca="1" si="1"/>
        <v>218</v>
      </c>
      <c r="D30" s="17" t="str">
        <f t="shared" ca="1" si="1"/>
        <v/>
      </c>
      <c r="E30" s="17">
        <f t="shared" ca="1" si="1"/>
        <v>62</v>
      </c>
      <c r="F30" s="17" t="str">
        <f t="shared" ca="1" si="1"/>
        <v/>
      </c>
    </row>
    <row r="31" spans="1:6" x14ac:dyDescent="0.2">
      <c r="A31" s="17">
        <f t="shared" ca="1" si="1"/>
        <v>98</v>
      </c>
      <c r="B31" s="17" t="str">
        <f t="shared" ca="1" si="1"/>
        <v/>
      </c>
      <c r="C31" s="17">
        <f t="shared" ca="1" si="1"/>
        <v>222</v>
      </c>
      <c r="D31" s="17" t="str">
        <f t="shared" ca="1" si="1"/>
        <v/>
      </c>
      <c r="E31" s="17">
        <f t="shared" ca="1" si="1"/>
        <v>64</v>
      </c>
      <c r="F31" s="17" t="str">
        <f t="shared" ca="1" si="1"/>
        <v/>
      </c>
    </row>
    <row r="32" spans="1:6" x14ac:dyDescent="0.2">
      <c r="A32" s="17">
        <f t="shared" ca="1" si="1"/>
        <v>150</v>
      </c>
      <c r="B32" s="17" t="str">
        <f t="shared" ca="1" si="1"/>
        <v/>
      </c>
      <c r="C32" s="17">
        <f t="shared" ca="1" si="1"/>
        <v>225</v>
      </c>
      <c r="D32" s="17" t="str">
        <f t="shared" ca="1" si="1"/>
        <v/>
      </c>
      <c r="E32" s="17">
        <f t="shared" ca="1" si="1"/>
        <v>69</v>
      </c>
      <c r="F32" s="17" t="str">
        <f t="shared" ca="1" si="1"/>
        <v/>
      </c>
    </row>
    <row r="33" spans="1:6" x14ac:dyDescent="0.2">
      <c r="A33" s="17">
        <f t="shared" ca="1" si="1"/>
        <v>114</v>
      </c>
      <c r="B33" s="17" t="str">
        <f t="shared" ca="1" si="1"/>
        <v/>
      </c>
      <c r="C33" s="17">
        <f t="shared" ca="1" si="1"/>
        <v>225</v>
      </c>
      <c r="D33" s="17" t="str">
        <f t="shared" ca="1" si="1"/>
        <v/>
      </c>
      <c r="E33" s="17">
        <f t="shared" ca="1" si="1"/>
        <v>68</v>
      </c>
      <c r="F33" s="17" t="str">
        <f t="shared" ca="1" si="1"/>
        <v/>
      </c>
    </row>
    <row r="34" spans="1:6" x14ac:dyDescent="0.2">
      <c r="A34" s="17">
        <f t="shared" ca="1" si="1"/>
        <v>99</v>
      </c>
      <c r="B34" s="17" t="str">
        <f t="shared" ca="1" si="1"/>
        <v/>
      </c>
      <c r="C34" s="17">
        <f t="shared" ca="1" si="1"/>
        <v>222</v>
      </c>
      <c r="D34" s="17" t="str">
        <f t="shared" ca="1" si="1"/>
        <v/>
      </c>
      <c r="E34" s="17">
        <f t="shared" ca="1" si="1"/>
        <v>71</v>
      </c>
      <c r="F34" s="17" t="str">
        <f t="shared" ca="1" si="1"/>
        <v/>
      </c>
    </row>
    <row r="35" spans="1:6" x14ac:dyDescent="0.2">
      <c r="A35" s="17" t="str">
        <f t="shared" ca="1" si="1"/>
        <v/>
      </c>
      <c r="B35" s="17" t="str">
        <f t="shared" ca="1" si="1"/>
        <v/>
      </c>
      <c r="C35" s="17" t="str">
        <f t="shared" ca="1" si="1"/>
        <v/>
      </c>
      <c r="D35" s="17" t="str">
        <f t="shared" ca="1" si="1"/>
        <v/>
      </c>
      <c r="E35" s="17" t="str">
        <f t="shared" ca="1" si="1"/>
        <v/>
      </c>
      <c r="F35" s="17" t="str">
        <f t="shared" ca="1" si="1"/>
        <v/>
      </c>
    </row>
    <row r="36" spans="1:6" x14ac:dyDescent="0.2">
      <c r="A36" s="17" t="str">
        <f t="shared" ca="1" si="1"/>
        <v/>
      </c>
      <c r="B36" s="17" t="str">
        <f t="shared" ca="1" si="1"/>
        <v/>
      </c>
      <c r="C36" s="17" t="str">
        <f t="shared" ca="1" si="1"/>
        <v/>
      </c>
      <c r="D36" s="17" t="str">
        <f t="shared" ca="1" si="1"/>
        <v/>
      </c>
      <c r="E36" s="17">
        <f t="shared" ca="1" si="1"/>
        <v>10</v>
      </c>
      <c r="F36" s="17" t="str">
        <f t="shared" ca="1" si="1"/>
        <v/>
      </c>
    </row>
    <row r="37" spans="1:6" x14ac:dyDescent="0.2">
      <c r="A37" s="17" t="str">
        <f t="shared" ca="1" si="1"/>
        <v/>
      </c>
      <c r="B37" s="17" t="str">
        <f t="shared" ca="1" si="1"/>
        <v/>
      </c>
      <c r="C37" s="17">
        <f t="shared" ca="1" si="1"/>
        <v>170</v>
      </c>
      <c r="D37" s="17" t="str">
        <f t="shared" ca="1" si="1"/>
        <v/>
      </c>
      <c r="E37" s="17">
        <f t="shared" ca="1" si="1"/>
        <v>0</v>
      </c>
      <c r="F37" s="17" t="str">
        <f t="shared" ca="1" si="1"/>
        <v/>
      </c>
    </row>
    <row r="38" spans="1:6" x14ac:dyDescent="0.2">
      <c r="A38" s="17" t="str">
        <f t="shared" ca="1" si="1"/>
        <v/>
      </c>
      <c r="B38" s="17" t="str">
        <f t="shared" ca="1" si="1"/>
        <v/>
      </c>
      <c r="C38" s="17">
        <f t="shared" ca="1" si="1"/>
        <v>280</v>
      </c>
      <c r="D38" s="17" t="str">
        <f t="shared" ca="1" si="1"/>
        <v/>
      </c>
      <c r="E38" s="17">
        <f t="shared" ca="1" si="1"/>
        <v>130</v>
      </c>
      <c r="F38" s="17">
        <f t="shared" ca="1" si="1"/>
        <v>270</v>
      </c>
    </row>
    <row r="39" spans="1:6" x14ac:dyDescent="0.2">
      <c r="A39" s="17" t="str">
        <f t="shared" ca="1" si="1"/>
        <v/>
      </c>
      <c r="B39" s="17" t="str">
        <f t="shared" ca="1" si="1"/>
        <v/>
      </c>
      <c r="C39" s="17">
        <f t="shared" ca="1" si="1"/>
        <v>285</v>
      </c>
      <c r="D39" s="17" t="str">
        <f t="shared" ca="1" si="1"/>
        <v/>
      </c>
      <c r="E39" s="17">
        <f t="shared" ca="1" si="1"/>
        <v>120</v>
      </c>
      <c r="F39" s="17" t="str">
        <f t="shared" ca="1" si="1"/>
        <v/>
      </c>
    </row>
    <row r="40" spans="1:6" x14ac:dyDescent="0.2">
      <c r="A40" s="17" t="str">
        <f t="shared" ca="1" si="1"/>
        <v/>
      </c>
      <c r="B40" s="17" t="str">
        <f t="shared" ca="1" si="1"/>
        <v/>
      </c>
      <c r="C40" s="17" t="str">
        <f t="shared" ca="1" si="1"/>
        <v/>
      </c>
      <c r="D40" s="17" t="str">
        <f t="shared" ca="1" si="1"/>
        <v/>
      </c>
      <c r="E40" s="17" t="str">
        <f t="shared" ca="1" si="1"/>
        <v/>
      </c>
      <c r="F40" s="17" t="str">
        <f t="shared" ca="1" si="1"/>
        <v/>
      </c>
    </row>
    <row r="41" spans="1:6" x14ac:dyDescent="0.2">
      <c r="A41" s="17" t="str">
        <f t="shared" ca="1" si="1"/>
        <v/>
      </c>
      <c r="B41" s="17" t="str">
        <f t="shared" ca="1" si="1"/>
        <v/>
      </c>
      <c r="C41" s="17" t="str">
        <f t="shared" ca="1" si="1"/>
        <v/>
      </c>
      <c r="D41" s="17" t="str">
        <f t="shared" ca="1" si="1"/>
        <v/>
      </c>
      <c r="E41" s="17" t="str">
        <f t="shared" ca="1" si="1"/>
        <v/>
      </c>
      <c r="F41" s="17" t="str">
        <f t="shared" ca="1" si="1"/>
        <v/>
      </c>
    </row>
    <row r="42" spans="1:6" x14ac:dyDescent="0.2">
      <c r="A42" s="17" t="str">
        <f t="shared" ca="1" si="1"/>
        <v/>
      </c>
      <c r="B42" s="17" t="str">
        <f t="shared" ca="1" si="1"/>
        <v/>
      </c>
      <c r="C42" s="17" t="str">
        <f t="shared" ca="1" si="1"/>
        <v/>
      </c>
      <c r="D42" s="17" t="str">
        <f t="shared" ca="1" si="1"/>
        <v/>
      </c>
      <c r="E42" s="17" t="str">
        <f t="shared" ca="1" si="1"/>
        <v/>
      </c>
      <c r="F42" s="17" t="str">
        <f t="shared" ca="1" si="1"/>
        <v/>
      </c>
    </row>
    <row r="43" spans="1:6" x14ac:dyDescent="0.2">
      <c r="A43" s="17" t="str">
        <f t="shared" ca="1" si="1"/>
        <v/>
      </c>
      <c r="B43" s="17" t="str">
        <f t="shared" ca="1" si="1"/>
        <v/>
      </c>
      <c r="C43" s="17" t="str">
        <f t="shared" ca="1" si="1"/>
        <v/>
      </c>
      <c r="D43" s="17" t="str">
        <f t="shared" ca="1" si="1"/>
        <v/>
      </c>
      <c r="E43" s="17" t="str">
        <f t="shared" ca="1" si="1"/>
        <v/>
      </c>
      <c r="F43" s="17" t="str">
        <f t="shared" ca="1" si="1"/>
        <v/>
      </c>
    </row>
    <row r="44" spans="1:6" x14ac:dyDescent="0.2">
      <c r="A44" s="17" t="str">
        <f t="shared" ca="1" si="1"/>
        <v/>
      </c>
      <c r="B44" s="17" t="str">
        <f t="shared" ca="1" si="1"/>
        <v/>
      </c>
      <c r="C44" s="17" t="str">
        <f t="shared" ca="1" si="1"/>
        <v/>
      </c>
      <c r="D44" s="17" t="str">
        <f t="shared" ca="1" si="1"/>
        <v/>
      </c>
      <c r="E44" s="17" t="str">
        <f t="shared" ca="1" si="1"/>
        <v/>
      </c>
      <c r="F44" s="17" t="str">
        <f t="shared" ca="1" si="1"/>
        <v/>
      </c>
    </row>
    <row r="45" spans="1:6" x14ac:dyDescent="0.2">
      <c r="A45" s="17" t="str">
        <f t="shared" ca="1" si="1"/>
        <v/>
      </c>
      <c r="B45" s="17" t="str">
        <f t="shared" ca="1" si="1"/>
        <v/>
      </c>
      <c r="C45" s="17" t="str">
        <f t="shared" ca="1" si="1"/>
        <v/>
      </c>
      <c r="D45" s="17" t="str">
        <f t="shared" ca="1" si="1"/>
        <v/>
      </c>
      <c r="E45" s="17" t="str">
        <f t="shared" ca="1" si="1"/>
        <v/>
      </c>
      <c r="F45" s="17" t="str">
        <f t="shared" ca="1" si="1"/>
        <v/>
      </c>
    </row>
    <row r="46" spans="1:6" x14ac:dyDescent="0.2">
      <c r="A46" s="17" t="str">
        <f t="shared" ca="1" si="1"/>
        <v/>
      </c>
      <c r="B46" s="17" t="str">
        <f t="shared" ca="1" si="1"/>
        <v/>
      </c>
      <c r="C46" s="17" t="str">
        <f t="shared" ca="1" si="1"/>
        <v/>
      </c>
      <c r="D46" s="17" t="str">
        <f t="shared" ca="1" si="1"/>
        <v/>
      </c>
      <c r="E46" s="17" t="str">
        <f t="shared" ca="1" si="1"/>
        <v/>
      </c>
      <c r="F46" s="17" t="str">
        <f t="shared" ca="1" si="1"/>
        <v/>
      </c>
    </row>
    <row r="47" spans="1:6" x14ac:dyDescent="0.2">
      <c r="A47" s="17" t="str">
        <f t="shared" ca="1" si="1"/>
        <v/>
      </c>
      <c r="B47" s="17" t="str">
        <f t="shared" ca="1" si="1"/>
        <v/>
      </c>
      <c r="C47" s="17" t="str">
        <f t="shared" ca="1" si="1"/>
        <v/>
      </c>
      <c r="D47" s="17" t="str">
        <f t="shared" ca="1" si="1"/>
        <v/>
      </c>
      <c r="E47" s="17" t="str">
        <f t="shared" ca="1" si="1"/>
        <v/>
      </c>
      <c r="F47" s="17" t="str">
        <f t="shared" ca="1" si="1"/>
        <v/>
      </c>
    </row>
    <row r="48" spans="1:6" x14ac:dyDescent="0.2">
      <c r="A48" s="17" t="str">
        <f t="shared" ca="1" si="1"/>
        <v/>
      </c>
      <c r="B48" s="17" t="str">
        <f t="shared" ca="1" si="1"/>
        <v/>
      </c>
      <c r="C48" s="17" t="str">
        <f t="shared" ca="1" si="1"/>
        <v/>
      </c>
      <c r="D48" s="17" t="str">
        <f t="shared" ca="1" si="1"/>
        <v/>
      </c>
      <c r="E48" s="17" t="str">
        <f t="shared" ca="1" si="1"/>
        <v/>
      </c>
      <c r="F48" s="17" t="str">
        <f t="shared" ca="1" si="1"/>
        <v/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/>
  </sheetViews>
  <sheetFormatPr defaultRowHeight="12.75" x14ac:dyDescent="0.2"/>
  <cols>
    <col min="7" max="7" width="5" customWidth="1"/>
  </cols>
  <sheetData>
    <row r="1" spans="1:12" x14ac:dyDescent="0.2">
      <c r="A1" s="49">
        <v>-41</v>
      </c>
      <c r="B1" s="15">
        <v>28</v>
      </c>
      <c r="C1" s="15">
        <v>102</v>
      </c>
      <c r="D1" s="15">
        <v>42</v>
      </c>
      <c r="E1" s="15">
        <v>-52</v>
      </c>
      <c r="F1" s="15"/>
    </row>
    <row r="2" spans="1:12" x14ac:dyDescent="0.2">
      <c r="A2" s="15">
        <v>-7</v>
      </c>
      <c r="B2" s="15">
        <v>27</v>
      </c>
      <c r="C2" s="15">
        <v>99</v>
      </c>
      <c r="D2" s="15">
        <v>27</v>
      </c>
      <c r="E2" s="15">
        <v>-53</v>
      </c>
      <c r="F2" s="15"/>
    </row>
    <row r="3" spans="1:12" x14ac:dyDescent="0.2">
      <c r="A3" s="15">
        <v>-12</v>
      </c>
      <c r="B3" s="15">
        <v>24</v>
      </c>
      <c r="C3" s="15">
        <v>102</v>
      </c>
      <c r="D3" s="15">
        <v>49</v>
      </c>
      <c r="E3" s="15">
        <v>-56</v>
      </c>
      <c r="F3" s="15"/>
      <c r="H3" s="50" t="s">
        <v>41</v>
      </c>
      <c r="I3" s="51"/>
      <c r="J3" s="51"/>
      <c r="K3" s="51"/>
      <c r="L3" s="51"/>
    </row>
    <row r="4" spans="1:12" x14ac:dyDescent="0.2">
      <c r="A4" s="15">
        <v>-48</v>
      </c>
      <c r="B4" s="15">
        <v>28</v>
      </c>
      <c r="C4" s="15">
        <v>100</v>
      </c>
      <c r="D4" s="15">
        <v>58</v>
      </c>
      <c r="E4" s="15">
        <v>-52</v>
      </c>
      <c r="F4" s="15"/>
      <c r="H4" s="52" t="s">
        <v>46</v>
      </c>
    </row>
    <row r="5" spans="1:12" x14ac:dyDescent="0.2">
      <c r="A5" s="15">
        <v>-26</v>
      </c>
      <c r="B5" s="15">
        <v>26</v>
      </c>
      <c r="C5" s="15">
        <v>106</v>
      </c>
      <c r="D5" s="15">
        <v>29</v>
      </c>
      <c r="E5" s="15">
        <v>-54</v>
      </c>
      <c r="F5" s="15"/>
      <c r="H5" s="52" t="s">
        <v>47</v>
      </c>
    </row>
    <row r="6" spans="1:12" x14ac:dyDescent="0.2">
      <c r="A6" s="15">
        <v>-30</v>
      </c>
      <c r="B6" s="15">
        <v>13</v>
      </c>
      <c r="C6" s="15">
        <v>91</v>
      </c>
      <c r="D6" s="15">
        <v>45</v>
      </c>
      <c r="E6" s="15">
        <v>-67</v>
      </c>
      <c r="F6" s="15">
        <v>83</v>
      </c>
      <c r="H6" s="52" t="s">
        <v>48</v>
      </c>
    </row>
    <row r="7" spans="1:12" x14ac:dyDescent="0.2">
      <c r="A7" s="15">
        <v>12</v>
      </c>
      <c r="B7" s="15">
        <v>5</v>
      </c>
      <c r="C7" s="15">
        <v>82</v>
      </c>
      <c r="D7" s="15">
        <v>43</v>
      </c>
      <c r="E7" s="15">
        <v>-75</v>
      </c>
      <c r="F7" s="15">
        <v>75</v>
      </c>
      <c r="H7" s="52" t="s">
        <v>49</v>
      </c>
    </row>
    <row r="8" spans="1:12" x14ac:dyDescent="0.2">
      <c r="A8" s="15">
        <v>-27</v>
      </c>
      <c r="B8" s="15">
        <v>6</v>
      </c>
      <c r="C8" s="15">
        <v>84</v>
      </c>
      <c r="D8" s="15">
        <v>28</v>
      </c>
      <c r="E8" s="15">
        <v>-74</v>
      </c>
      <c r="F8" s="15">
        <v>76</v>
      </c>
      <c r="H8" s="53" t="s">
        <v>50</v>
      </c>
    </row>
    <row r="9" spans="1:12" x14ac:dyDescent="0.2">
      <c r="A9" s="15">
        <v>-28</v>
      </c>
      <c r="B9" s="15">
        <v>2</v>
      </c>
      <c r="C9" s="15">
        <v>75</v>
      </c>
      <c r="D9" s="15">
        <v>40</v>
      </c>
      <c r="E9" s="15">
        <v>-78</v>
      </c>
      <c r="F9" s="15">
        <v>72</v>
      </c>
    </row>
    <row r="10" spans="1:12" x14ac:dyDescent="0.2">
      <c r="A10" s="15">
        <v>-37</v>
      </c>
      <c r="B10" s="15">
        <v>14</v>
      </c>
      <c r="C10" s="15">
        <v>93</v>
      </c>
      <c r="D10" s="15">
        <v>26</v>
      </c>
      <c r="E10" s="15">
        <v>-66</v>
      </c>
      <c r="F10" s="15">
        <v>84</v>
      </c>
    </row>
    <row r="11" spans="1:12" x14ac:dyDescent="0.2">
      <c r="A11" s="15">
        <v>9</v>
      </c>
      <c r="B11" s="15">
        <v>19</v>
      </c>
      <c r="C11" s="15">
        <v>98</v>
      </c>
      <c r="D11" s="15">
        <v>42</v>
      </c>
      <c r="E11" s="15">
        <v>-61</v>
      </c>
      <c r="F11" s="15">
        <v>89</v>
      </c>
    </row>
    <row r="12" spans="1:12" x14ac:dyDescent="0.2">
      <c r="A12" s="15">
        <v>-48</v>
      </c>
      <c r="B12" s="15">
        <v>20</v>
      </c>
      <c r="C12" s="15">
        <v>97</v>
      </c>
      <c r="D12" s="15">
        <v>64</v>
      </c>
      <c r="E12" s="15">
        <v>-60</v>
      </c>
      <c r="F12" s="15">
        <v>90</v>
      </c>
    </row>
    <row r="13" spans="1:12" x14ac:dyDescent="0.2">
      <c r="A13" s="15">
        <v>7</v>
      </c>
      <c r="B13" s="15">
        <v>22</v>
      </c>
      <c r="C13" s="15">
        <v>99</v>
      </c>
      <c r="D13" s="15">
        <v>60</v>
      </c>
      <c r="E13" s="15">
        <v>-58</v>
      </c>
      <c r="F13" s="15">
        <v>92</v>
      </c>
    </row>
    <row r="14" spans="1:12" x14ac:dyDescent="0.2">
      <c r="A14" s="15">
        <v>-2</v>
      </c>
      <c r="B14" s="15">
        <v>25</v>
      </c>
      <c r="C14" s="15">
        <v>96</v>
      </c>
      <c r="D14" s="15">
        <v>26</v>
      </c>
      <c r="E14" s="15">
        <v>-55</v>
      </c>
      <c r="F14" s="15">
        <v>95</v>
      </c>
    </row>
    <row r="15" spans="1:12" x14ac:dyDescent="0.2">
      <c r="A15" s="15">
        <v>-42</v>
      </c>
      <c r="B15" s="15">
        <v>21</v>
      </c>
      <c r="C15" s="15">
        <v>92</v>
      </c>
      <c r="D15" s="15">
        <v>79</v>
      </c>
      <c r="E15" s="15">
        <v>-59</v>
      </c>
      <c r="F15" s="15">
        <v>91</v>
      </c>
    </row>
    <row r="16" spans="1:12" x14ac:dyDescent="0.2">
      <c r="A16" s="15">
        <v>-7</v>
      </c>
      <c r="B16" s="15">
        <v>29</v>
      </c>
      <c r="C16" s="15">
        <v>108</v>
      </c>
      <c r="D16" s="15">
        <v>65</v>
      </c>
      <c r="E16" s="15">
        <v>-51</v>
      </c>
      <c r="F16" s="15">
        <v>99</v>
      </c>
    </row>
    <row r="17" spans="1:6" x14ac:dyDescent="0.2">
      <c r="A17" s="15">
        <v>12</v>
      </c>
      <c r="B17" s="15">
        <v>30</v>
      </c>
      <c r="C17" s="15">
        <v>102</v>
      </c>
      <c r="D17" s="15">
        <v>86</v>
      </c>
      <c r="E17" s="15">
        <v>-50</v>
      </c>
      <c r="F17" s="15">
        <v>100</v>
      </c>
    </row>
    <row r="18" spans="1:6" x14ac:dyDescent="0.2">
      <c r="A18" s="15">
        <v>22</v>
      </c>
      <c r="B18" s="15">
        <v>-7</v>
      </c>
      <c r="C18" s="15">
        <v>64</v>
      </c>
      <c r="D18" s="15">
        <v>47</v>
      </c>
      <c r="E18" s="15">
        <v>-87</v>
      </c>
      <c r="F18" s="15">
        <v>63</v>
      </c>
    </row>
    <row r="19" spans="1:6" x14ac:dyDescent="0.2">
      <c r="A19" s="15">
        <v>16</v>
      </c>
      <c r="B19" s="15">
        <v>4</v>
      </c>
      <c r="C19" s="15">
        <v>84</v>
      </c>
      <c r="D19" s="15">
        <v>61</v>
      </c>
      <c r="E19" s="15">
        <v>-76</v>
      </c>
      <c r="F19" s="15">
        <v>74</v>
      </c>
    </row>
    <row r="20" spans="1:6" x14ac:dyDescent="0.2">
      <c r="A20" s="15">
        <v>4</v>
      </c>
      <c r="B20" s="15">
        <v>6</v>
      </c>
      <c r="C20" s="15">
        <v>77</v>
      </c>
      <c r="D20" s="15">
        <v>43</v>
      </c>
      <c r="E20" s="15">
        <v>-74</v>
      </c>
      <c r="F20" s="15">
        <v>76</v>
      </c>
    </row>
    <row r="21" spans="1:6" x14ac:dyDescent="0.2">
      <c r="A21" s="15">
        <v>-5</v>
      </c>
      <c r="B21" s="15">
        <v>12</v>
      </c>
      <c r="C21" s="15">
        <v>90</v>
      </c>
      <c r="D21" s="15">
        <v>79</v>
      </c>
      <c r="E21" s="15">
        <v>-68</v>
      </c>
      <c r="F21" s="15">
        <v>82</v>
      </c>
    </row>
    <row r="22" spans="1:6" x14ac:dyDescent="0.2">
      <c r="A22" s="15">
        <v>15</v>
      </c>
      <c r="B22" s="15">
        <v>23</v>
      </c>
      <c r="C22" s="15">
        <v>97</v>
      </c>
      <c r="D22" s="15">
        <v>78</v>
      </c>
      <c r="E22" s="15">
        <v>-57</v>
      </c>
      <c r="F22" s="15">
        <v>93</v>
      </c>
    </row>
    <row r="23" spans="1:6" x14ac:dyDescent="0.2">
      <c r="A23" s="15">
        <v>18</v>
      </c>
      <c r="B23" s="15">
        <v>22</v>
      </c>
      <c r="C23" s="15">
        <v>93</v>
      </c>
      <c r="D23" s="15"/>
      <c r="E23" s="15">
        <v>-58</v>
      </c>
      <c r="F23" s="15">
        <v>92</v>
      </c>
    </row>
    <row r="24" spans="1:6" x14ac:dyDescent="0.2">
      <c r="A24" s="15">
        <v>-37</v>
      </c>
      <c r="B24" s="15">
        <v>8</v>
      </c>
      <c r="C24" s="15">
        <v>85</v>
      </c>
      <c r="D24" s="15"/>
      <c r="E24" s="15">
        <v>-72</v>
      </c>
      <c r="F24" s="15">
        <v>78</v>
      </c>
    </row>
    <row r="25" spans="1:6" x14ac:dyDescent="0.2">
      <c r="A25" s="15">
        <v>-8</v>
      </c>
      <c r="B25" s="15">
        <v>3</v>
      </c>
      <c r="C25" s="15">
        <v>75</v>
      </c>
      <c r="D25" s="15">
        <v>10</v>
      </c>
      <c r="E25" s="15">
        <v>-77</v>
      </c>
      <c r="F25" s="15">
        <v>73</v>
      </c>
    </row>
    <row r="26" spans="1:6" x14ac:dyDescent="0.2">
      <c r="A26" s="15">
        <v>-21</v>
      </c>
      <c r="B26" s="15">
        <v>-2</v>
      </c>
      <c r="C26" s="15">
        <v>70</v>
      </c>
      <c r="D26" s="15"/>
      <c r="E26" s="15">
        <v>-82</v>
      </c>
      <c r="F26" s="15">
        <v>68</v>
      </c>
    </row>
    <row r="27" spans="1:6" x14ac:dyDescent="0.2">
      <c r="A27" s="15">
        <v>20</v>
      </c>
      <c r="B27" s="15" t="s">
        <v>32</v>
      </c>
      <c r="C27" s="15">
        <v>91</v>
      </c>
      <c r="D27" s="15"/>
      <c r="E27" s="15">
        <v>-68</v>
      </c>
      <c r="F27" s="15">
        <v>82</v>
      </c>
    </row>
    <row r="28" spans="1:6" x14ac:dyDescent="0.2">
      <c r="A28" s="15">
        <v>15</v>
      </c>
      <c r="B28" s="15" t="s">
        <v>32</v>
      </c>
      <c r="C28" s="15">
        <v>95</v>
      </c>
      <c r="D28" s="15"/>
      <c r="E28" s="15">
        <v>-61</v>
      </c>
      <c r="F28" s="15">
        <v>89</v>
      </c>
    </row>
    <row r="29" spans="1:6" x14ac:dyDescent="0.2">
      <c r="A29" s="15">
        <v>29</v>
      </c>
      <c r="B29" s="15" t="s">
        <v>32</v>
      </c>
      <c r="C29" s="15">
        <v>94</v>
      </c>
      <c r="D29" s="15"/>
      <c r="E29" s="15">
        <v>-64</v>
      </c>
      <c r="F29" s="15">
        <v>86</v>
      </c>
    </row>
    <row r="30" spans="1:6" x14ac:dyDescent="0.2">
      <c r="A30" s="15">
        <v>-28</v>
      </c>
      <c r="B30" s="15" t="s">
        <v>32</v>
      </c>
      <c r="C30" s="15">
        <v>78</v>
      </c>
      <c r="D30" s="15"/>
      <c r="E30" s="15">
        <v>-78</v>
      </c>
      <c r="F30" s="15"/>
    </row>
    <row r="31" spans="1:6" x14ac:dyDescent="0.2">
      <c r="A31" s="15">
        <v>-42</v>
      </c>
      <c r="B31" s="15" t="s">
        <v>32</v>
      </c>
      <c r="C31" s="15">
        <v>82</v>
      </c>
      <c r="D31" s="15"/>
      <c r="E31" s="15">
        <v>-76</v>
      </c>
      <c r="F31" s="15"/>
    </row>
    <row r="32" spans="1:6" x14ac:dyDescent="0.2">
      <c r="A32" s="15">
        <v>10</v>
      </c>
      <c r="B32" s="15" t="s">
        <v>32</v>
      </c>
      <c r="C32" s="15">
        <v>85</v>
      </c>
      <c r="D32" s="15"/>
      <c r="E32" s="15">
        <v>-71</v>
      </c>
      <c r="F32" s="15"/>
    </row>
    <row r="33" spans="1:6" x14ac:dyDescent="0.2">
      <c r="A33" s="15">
        <v>-26</v>
      </c>
      <c r="B33" s="15" t="s">
        <v>32</v>
      </c>
      <c r="C33" s="15">
        <v>85</v>
      </c>
      <c r="D33" s="15"/>
      <c r="E33" s="15">
        <v>-72</v>
      </c>
      <c r="F33" s="15"/>
    </row>
    <row r="34" spans="1:6" x14ac:dyDescent="0.2">
      <c r="A34" s="15">
        <v>-41</v>
      </c>
      <c r="B34" s="15" t="s">
        <v>32</v>
      </c>
      <c r="C34" s="15">
        <v>82</v>
      </c>
      <c r="D34" s="15"/>
      <c r="E34" s="15">
        <v>-69</v>
      </c>
      <c r="F34" s="15"/>
    </row>
    <row r="35" spans="1:6" x14ac:dyDescent="0.2">
      <c r="A35" s="15" t="s">
        <v>32</v>
      </c>
      <c r="B35" s="15" t="s">
        <v>32</v>
      </c>
      <c r="C35" s="15"/>
      <c r="D35" s="15"/>
      <c r="E35" s="15" t="s">
        <v>32</v>
      </c>
      <c r="F35" s="15"/>
    </row>
    <row r="36" spans="1:6" x14ac:dyDescent="0.2">
      <c r="A36" s="15" t="s">
        <v>32</v>
      </c>
      <c r="B36" s="15" t="s">
        <v>32</v>
      </c>
      <c r="C36" s="15"/>
      <c r="D36" s="15"/>
      <c r="E36" s="15">
        <v>-130</v>
      </c>
      <c r="F36" s="15"/>
    </row>
    <row r="37" spans="1:6" x14ac:dyDescent="0.2">
      <c r="A37" s="15" t="s">
        <v>32</v>
      </c>
      <c r="B37" s="15" t="s">
        <v>32</v>
      </c>
      <c r="C37" s="15">
        <v>30</v>
      </c>
      <c r="D37" s="15"/>
      <c r="E37" s="15">
        <v>-140</v>
      </c>
      <c r="F37" s="15"/>
    </row>
    <row r="38" spans="1:6" x14ac:dyDescent="0.2">
      <c r="A38" s="15" t="s">
        <v>32</v>
      </c>
      <c r="B38" s="15" t="s">
        <v>32</v>
      </c>
      <c r="C38" s="15">
        <v>140</v>
      </c>
      <c r="D38" s="15"/>
      <c r="E38" s="15">
        <v>-10</v>
      </c>
      <c r="F38" s="15">
        <v>130</v>
      </c>
    </row>
    <row r="39" spans="1:6" x14ac:dyDescent="0.2">
      <c r="A39" s="15" t="s">
        <v>32</v>
      </c>
      <c r="B39" s="15" t="s">
        <v>32</v>
      </c>
      <c r="C39" s="15">
        <v>145</v>
      </c>
      <c r="D39" s="15"/>
      <c r="E39" s="15">
        <v>-20</v>
      </c>
      <c r="F39" s="15"/>
    </row>
    <row r="40" spans="1:6" x14ac:dyDescent="0.2">
      <c r="A40" s="15" t="s">
        <v>32</v>
      </c>
      <c r="B40" s="15" t="s">
        <v>32</v>
      </c>
      <c r="C40" s="15"/>
      <c r="D40" s="15"/>
      <c r="E40" s="15" t="s">
        <v>32</v>
      </c>
      <c r="F40" s="15"/>
    </row>
    <row r="41" spans="1:6" x14ac:dyDescent="0.2">
      <c r="A41" s="15" t="s">
        <v>32</v>
      </c>
      <c r="B41" s="15" t="s">
        <v>32</v>
      </c>
      <c r="C41" s="15"/>
      <c r="D41" s="15"/>
      <c r="E41" s="15" t="s">
        <v>32</v>
      </c>
      <c r="F41" s="15"/>
    </row>
    <row r="42" spans="1:6" x14ac:dyDescent="0.2">
      <c r="A42" s="15" t="s">
        <v>32</v>
      </c>
      <c r="B42" s="15" t="s">
        <v>32</v>
      </c>
      <c r="C42" s="15"/>
      <c r="D42" s="15"/>
      <c r="E42" s="15" t="s">
        <v>32</v>
      </c>
      <c r="F42" s="15"/>
    </row>
    <row r="43" spans="1:6" x14ac:dyDescent="0.2">
      <c r="A43" s="15" t="s">
        <v>32</v>
      </c>
      <c r="B43" s="15" t="s">
        <v>32</v>
      </c>
      <c r="C43" s="15"/>
      <c r="D43" s="15"/>
      <c r="E43" s="15" t="s">
        <v>32</v>
      </c>
      <c r="F43" s="15"/>
    </row>
    <row r="44" spans="1:6" x14ac:dyDescent="0.2">
      <c r="A44" s="15" t="s">
        <v>32</v>
      </c>
      <c r="B44" s="15" t="s">
        <v>32</v>
      </c>
      <c r="C44" s="15"/>
      <c r="D44" s="15"/>
      <c r="E44" s="15" t="s">
        <v>32</v>
      </c>
      <c r="F44" s="15"/>
    </row>
    <row r="45" spans="1:6" x14ac:dyDescent="0.2">
      <c r="A45" s="15" t="s">
        <v>32</v>
      </c>
      <c r="B45" s="15" t="s">
        <v>32</v>
      </c>
      <c r="C45" s="15"/>
      <c r="D45" s="15"/>
      <c r="E45" s="15" t="s">
        <v>32</v>
      </c>
      <c r="F45" s="15"/>
    </row>
    <row r="46" spans="1:6" x14ac:dyDescent="0.2">
      <c r="A46" s="15" t="s">
        <v>32</v>
      </c>
      <c r="B46" s="15" t="s">
        <v>32</v>
      </c>
      <c r="C46" s="15"/>
      <c r="D46" s="15"/>
      <c r="E46" s="15" t="s">
        <v>32</v>
      </c>
      <c r="F46" s="15"/>
    </row>
    <row r="47" spans="1:6" x14ac:dyDescent="0.2">
      <c r="A47" s="15" t="s">
        <v>32</v>
      </c>
      <c r="B47" s="15" t="s">
        <v>32</v>
      </c>
      <c r="C47" s="15"/>
      <c r="D47" s="15"/>
      <c r="E47" s="15" t="s">
        <v>32</v>
      </c>
      <c r="F47" s="15"/>
    </row>
    <row r="48" spans="1:6" x14ac:dyDescent="0.2">
      <c r="A48" s="15" t="s">
        <v>32</v>
      </c>
      <c r="B48" s="15" t="s">
        <v>32</v>
      </c>
      <c r="C48" s="15"/>
      <c r="D48" s="15"/>
      <c r="E48" s="15" t="s">
        <v>32</v>
      </c>
      <c r="F48" s="15"/>
    </row>
  </sheetData>
  <phoneticPr fontId="0" type="noConversion"/>
  <pageMargins left="0.75" right="0.75" top="1" bottom="1" header="0.5" footer="0.5"/>
  <pageSetup paperSize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TourSizes</vt:lpstr>
      <vt:lpstr>GlobalAvgDelay</vt:lpstr>
      <vt:lpstr>simTime</vt:lpstr>
      <vt:lpstr>lixo</vt:lpstr>
      <vt:lpstr>Sheet1</vt:lpstr>
      <vt:lpstr>BoxPlot2</vt:lpstr>
      <vt:lpstr>BoxPlot_Shifted</vt:lpstr>
      <vt:lpstr>Data_Shifted</vt:lpstr>
      <vt:lpstr>Data</vt:lpstr>
      <vt:lpstr>©</vt:lpstr>
      <vt:lpstr>Sheet1!dadosBrutos</vt:lpstr>
      <vt:lpstr>BoxPlot_Shifted!Print_Area</vt:lpstr>
      <vt:lpstr>BoxPlot2!Print_Area</vt:lpstr>
      <vt:lpstr>GlobalAvgDelay!Print_Area</vt:lpstr>
      <vt:lpstr>simTime!Print_Area</vt:lpstr>
      <vt:lpstr>TourSizes!Print_Area</vt:lpstr>
      <vt:lpstr>BoxPlot2!Print_Titles</vt:lpstr>
      <vt:lpstr>GlobalAvgDelay!Print_Titles</vt:lpstr>
      <vt:lpstr>simTime!Print_Titles</vt:lpstr>
      <vt:lpstr>TourSizes!Print_Titles</vt:lpstr>
      <vt:lpstr>lixo!resultsDESCRIBE</vt:lpstr>
      <vt:lpstr>shift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creator>Vertex42.com</dc:creator>
  <dc:description>(c) 2009-2015 Vertex42 LLC. All Rights Reserved.</dc:description>
  <cp:lastModifiedBy>bruno olivieri</cp:lastModifiedBy>
  <cp:lastPrinted>2015-04-21T20:30:45Z</cp:lastPrinted>
  <dcterms:created xsi:type="dcterms:W3CDTF">2011-11-16T02:56:30Z</dcterms:created>
  <dcterms:modified xsi:type="dcterms:W3CDTF">2017-04-22T14:19:44Z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1.2.0</vt:lpwstr>
  </property>
  <property fmtid="{D5CDD505-2E9C-101B-9397-08002B2CF9AE}" pid="3" name="Copyright">
    <vt:lpwstr>2009-2015 Vertex42 LLC</vt:lpwstr>
  </property>
</Properties>
</file>