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jcostasurez_frba_utn_edu_ar/Documents/UTN/circuitos_2/TPL1/código/"/>
    </mc:Choice>
  </mc:AlternateContent>
  <xr:revisionPtr revIDLastSave="341" documentId="13_ncr:40009_{393E094B-42B6-4A36-BF02-9E605AE00AE8}" xr6:coauthVersionLast="47" xr6:coauthVersionMax="47" xr10:uidLastSave="{FAB59D8E-8459-4AA8-A03F-5D3FB10D4CE3}"/>
  <bookViews>
    <workbookView xWindow="-108" yWindow="-108" windowWidth="23256" windowHeight="12456" xr2:uid="{00000000-000D-0000-FFFF-FFFF00000000}"/>
  </bookViews>
  <sheets>
    <sheet name="frecuenci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26" i="1"/>
  <c r="B27" i="1"/>
  <c r="B28" i="1"/>
  <c r="B29" i="1"/>
  <c r="B30" i="1"/>
  <c r="B31" i="1"/>
  <c r="B32" i="1"/>
  <c r="B3" i="1"/>
  <c r="F56" i="1"/>
  <c r="F14" i="1"/>
  <c r="F15" i="1"/>
  <c r="F16" i="1"/>
  <c r="F17" i="1"/>
  <c r="F18" i="1"/>
  <c r="J18" i="1" s="1"/>
  <c r="F19" i="1"/>
  <c r="F20" i="1"/>
  <c r="F21" i="1"/>
  <c r="J21" i="1" s="1"/>
  <c r="F22" i="1"/>
  <c r="F23" i="1"/>
  <c r="F24" i="1"/>
  <c r="F25" i="1"/>
  <c r="F26" i="1"/>
  <c r="J26" i="1" s="1"/>
  <c r="F27" i="1"/>
  <c r="F28" i="1"/>
  <c r="F29" i="1"/>
  <c r="J29" i="1" s="1"/>
  <c r="F30" i="1"/>
  <c r="F31" i="1"/>
  <c r="F32" i="1"/>
  <c r="F33" i="1"/>
  <c r="F34" i="1"/>
  <c r="J34" i="1" s="1"/>
  <c r="F35" i="1"/>
  <c r="F36" i="1"/>
  <c r="F37" i="1"/>
  <c r="J37" i="1" s="1"/>
  <c r="F38" i="1"/>
  <c r="F39" i="1"/>
  <c r="F40" i="1"/>
  <c r="F41" i="1"/>
  <c r="F42" i="1"/>
  <c r="J42" i="1" s="1"/>
  <c r="F43" i="1"/>
  <c r="F44" i="1"/>
  <c r="F45" i="1"/>
  <c r="J45" i="1" s="1"/>
  <c r="F13" i="1"/>
  <c r="J13" i="1" s="1"/>
  <c r="F3" i="1"/>
  <c r="J14" i="1"/>
  <c r="J15" i="1"/>
  <c r="J16" i="1"/>
  <c r="J17" i="1"/>
  <c r="J19" i="1"/>
  <c r="J20" i="1"/>
  <c r="J22" i="1"/>
  <c r="J23" i="1"/>
  <c r="J24" i="1"/>
  <c r="J25" i="1"/>
  <c r="J27" i="1"/>
  <c r="J28" i="1"/>
  <c r="J30" i="1"/>
  <c r="J31" i="1"/>
  <c r="J32" i="1"/>
  <c r="J33" i="1"/>
  <c r="J35" i="1"/>
  <c r="J36" i="1"/>
  <c r="J38" i="1"/>
  <c r="J39" i="1"/>
  <c r="J40" i="1"/>
  <c r="J41" i="1"/>
  <c r="J43" i="1"/>
  <c r="J44" i="1"/>
  <c r="J56" i="1"/>
  <c r="J3" i="1"/>
  <c r="J2" i="1"/>
  <c r="F2" i="1"/>
  <c r="G3" i="1"/>
  <c r="H3" i="1"/>
  <c r="I3" i="1" s="1"/>
  <c r="G56" i="1"/>
  <c r="H56" i="1"/>
  <c r="I56" i="1" s="1"/>
  <c r="G26" i="1"/>
  <c r="H26" i="1"/>
  <c r="I26" i="1" s="1"/>
  <c r="G32" i="1"/>
  <c r="H32" i="1"/>
  <c r="I32" i="1" s="1"/>
  <c r="H2" i="1"/>
  <c r="I2" i="1" s="1"/>
  <c r="G29" i="1"/>
  <c r="H29" i="1"/>
  <c r="I29" i="1" s="1"/>
  <c r="H43" i="1"/>
  <c r="I43" i="1" s="1"/>
  <c r="H35" i="1"/>
  <c r="I35" i="1" s="1"/>
  <c r="H24" i="1"/>
  <c r="I24" i="1" s="1"/>
  <c r="H16" i="1"/>
  <c r="I16" i="1" s="1"/>
  <c r="B52" i="1"/>
  <c r="B49" i="1"/>
  <c r="B44" i="1"/>
  <c r="G43" i="1"/>
  <c r="B41" i="1"/>
  <c r="B36" i="1"/>
  <c r="G35" i="1"/>
  <c r="B33" i="1"/>
  <c r="B25" i="1"/>
  <c r="G24" i="1"/>
  <c r="B22" i="1"/>
  <c r="B17" i="1"/>
  <c r="G16" i="1"/>
  <c r="B14" i="1"/>
  <c r="B9" i="1"/>
  <c r="B6" i="1"/>
  <c r="G14" i="1"/>
  <c r="G15" i="1"/>
  <c r="G18" i="1"/>
  <c r="G19" i="1"/>
  <c r="G20" i="1"/>
  <c r="G22" i="1"/>
  <c r="G23" i="1"/>
  <c r="G27" i="1"/>
  <c r="G28" i="1"/>
  <c r="G30" i="1"/>
  <c r="G33" i="1"/>
  <c r="G34" i="1"/>
  <c r="G37" i="1"/>
  <c r="G38" i="1"/>
  <c r="G39" i="1"/>
  <c r="G41" i="1"/>
  <c r="G42" i="1"/>
  <c r="G45" i="1"/>
  <c r="G2" i="1"/>
  <c r="H13" i="1"/>
  <c r="I13" i="1" s="1"/>
  <c r="H14" i="1"/>
  <c r="I14" i="1" s="1"/>
  <c r="H15" i="1"/>
  <c r="I15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5" i="1"/>
  <c r="I25" i="1" s="1"/>
  <c r="H27" i="1"/>
  <c r="I27" i="1" s="1"/>
  <c r="H28" i="1"/>
  <c r="I28" i="1" s="1"/>
  <c r="H30" i="1"/>
  <c r="I30" i="1" s="1"/>
  <c r="H31" i="1"/>
  <c r="I31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4" i="1"/>
  <c r="I44" i="1" s="1"/>
  <c r="H45" i="1"/>
  <c r="I45" i="1" s="1"/>
  <c r="B2" i="1"/>
  <c r="B4" i="1"/>
  <c r="B7" i="1"/>
  <c r="B8" i="1"/>
  <c r="B11" i="1"/>
  <c r="B12" i="1"/>
  <c r="B15" i="1"/>
  <c r="B16" i="1"/>
  <c r="B19" i="1"/>
  <c r="B20" i="1"/>
  <c r="B23" i="1"/>
  <c r="B24" i="1"/>
  <c r="B34" i="1"/>
  <c r="B35" i="1"/>
  <c r="B38" i="1"/>
  <c r="B39" i="1"/>
  <c r="B42" i="1"/>
  <c r="B43" i="1"/>
  <c r="B46" i="1"/>
  <c r="B47" i="1"/>
  <c r="B50" i="1"/>
  <c r="B51" i="1"/>
  <c r="B53" i="1"/>
  <c r="B54" i="1"/>
  <c r="B55" i="1"/>
  <c r="G40" i="1" l="1"/>
  <c r="G31" i="1"/>
  <c r="G21" i="1"/>
  <c r="G13" i="1"/>
  <c r="B40" i="1"/>
  <c r="B5" i="1"/>
  <c r="B48" i="1"/>
  <c r="B21" i="1"/>
  <c r="B45" i="1"/>
  <c r="B37" i="1"/>
  <c r="B18" i="1"/>
  <c r="B10" i="1"/>
  <c r="G44" i="1"/>
  <c r="G36" i="1"/>
  <c r="G25" i="1"/>
  <c r="G17" i="1"/>
  <c r="B13" i="1"/>
</calcChain>
</file>

<file path=xl/sharedStrings.xml><?xml version="1.0" encoding="utf-8"?>
<sst xmlns="http://schemas.openxmlformats.org/spreadsheetml/2006/main" count="10" uniqueCount="10">
  <si>
    <t>Frecuencias</t>
  </si>
  <si>
    <t>Periodos</t>
  </si>
  <si>
    <t>Δ Tiempo</t>
  </si>
  <si>
    <t>Δ Ángulo</t>
  </si>
  <si>
    <t>Frecuencias Angulares</t>
  </si>
  <si>
    <t>Ganancia</t>
  </si>
  <si>
    <t>Ganancia(dB)</t>
  </si>
  <si>
    <t>Vin</t>
  </si>
  <si>
    <t>Vout</t>
  </si>
  <si>
    <t>Δ Ángulo 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</si>
</sst>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164" fontId="0" fillId="0" borderId="0" xfId="0" applyNumberFormat="1"/>
    <xf numFmtId="11" fontId="20" fillId="35" borderId="10" xfId="0" applyNumberFormat="1" applyFont="1" applyFill="1" applyBorder="1"/>
    <xf numFmtId="0" fontId="20" fillId="35" borderId="10" xfId="0" applyFont="1" applyFill="1" applyBorder="1"/>
    <xf numFmtId="1" fontId="0" fillId="34" borderId="10" xfId="0" applyNumberFormat="1" applyFill="1" applyBorder="1"/>
    <xf numFmtId="11" fontId="0" fillId="34" borderId="10" xfId="0" applyNumberFormat="1" applyFill="1" applyBorder="1"/>
    <xf numFmtId="0" fontId="0" fillId="34" borderId="10" xfId="0" applyFill="1" applyBorder="1"/>
    <xf numFmtId="164" fontId="0" fillId="34" borderId="10" xfId="0" applyNumberFormat="1" applyFill="1" applyBorder="1"/>
    <xf numFmtId="1" fontId="0" fillId="33" borderId="10" xfId="0" applyNumberFormat="1" applyFill="1" applyBorder="1"/>
    <xf numFmtId="11" fontId="0" fillId="33" borderId="10" xfId="0" applyNumberFormat="1" applyFill="1" applyBorder="1"/>
    <xf numFmtId="0" fontId="0" fillId="33" borderId="10" xfId="0" applyFill="1" applyBorder="1"/>
    <xf numFmtId="164" fontId="0" fillId="33" borderId="10" xfId="0" applyNumberFormat="1" applyFill="1" applyBorder="1"/>
    <xf numFmtId="1" fontId="19" fillId="34" borderId="10" xfId="0" applyNumberFormat="1" applyFont="1" applyFill="1" applyBorder="1"/>
    <xf numFmtId="11" fontId="19" fillId="34" borderId="10" xfId="0" applyNumberFormat="1" applyFont="1" applyFill="1" applyBorder="1"/>
    <xf numFmtId="0" fontId="19" fillId="34" borderId="10" xfId="0" applyFont="1" applyFill="1" applyBorder="1"/>
    <xf numFmtId="164" fontId="19" fillId="34" borderId="10" xfId="0" applyNumberFormat="1" applyFont="1" applyFill="1" applyBorder="1"/>
    <xf numFmtId="0" fontId="0" fillId="33" borderId="10" xfId="0" applyNumberFormat="1" applyFill="1" applyBorder="1"/>
    <xf numFmtId="0" fontId="0" fillId="0" borderId="0" xfId="0" applyFont="1"/>
    <xf numFmtId="1" fontId="18" fillId="34" borderId="10" xfId="0" applyNumberFormat="1" applyFont="1" applyFill="1" applyBorder="1"/>
    <xf numFmtId="11" fontId="18" fillId="33" borderId="10" xfId="0" applyNumberFormat="1" applyFont="1" applyFill="1" applyBorder="1"/>
    <xf numFmtId="11" fontId="0" fillId="34" borderId="10" xfId="0" applyNumberFormat="1" applyFont="1" applyFill="1" applyBorder="1"/>
    <xf numFmtId="1" fontId="19" fillId="33" borderId="10" xfId="0" applyNumberFormat="1" applyFont="1" applyFill="1" applyBorder="1"/>
    <xf numFmtId="11" fontId="19" fillId="33" borderId="10" xfId="0" applyNumberFormat="1" applyFont="1" applyFill="1" applyBorder="1"/>
    <xf numFmtId="164" fontId="19" fillId="33" borderId="10" xfId="0" applyNumberFormat="1" applyFont="1" applyFill="1" applyBorder="1"/>
    <xf numFmtId="0" fontId="19" fillId="33" borderId="10" xfId="0" applyFont="1" applyFill="1" applyBorder="1"/>
    <xf numFmtId="11" fontId="18" fillId="36" borderId="0" xfId="0" applyNumberFormat="1" applyFont="1" applyFill="1" applyBorder="1"/>
    <xf numFmtId="11" fontId="21" fillId="36" borderId="0" xfId="0" applyNumberFormat="1" applyFont="1" applyFill="1" applyBorder="1"/>
    <xf numFmtId="11" fontId="22" fillId="36" borderId="0" xfId="0" applyNumberFormat="1" applyFont="1" applyFill="1" applyBorder="1"/>
    <xf numFmtId="0" fontId="0" fillId="36" borderId="0" xfId="0" applyFill="1" applyBorder="1"/>
    <xf numFmtId="0" fontId="0" fillId="34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85" zoomScaleNormal="85" workbookViewId="0">
      <selection activeCell="B3" sqref="B3"/>
    </sheetView>
  </sheetViews>
  <sheetFormatPr baseColWidth="10" defaultRowHeight="14.4" x14ac:dyDescent="0.3"/>
  <cols>
    <col min="1" max="1" width="23.109375" customWidth="1"/>
    <col min="2" max="2" width="16.88671875" customWidth="1"/>
    <col min="3" max="3" width="19.88671875" customWidth="1"/>
    <col min="4" max="4" width="17" customWidth="1"/>
    <col min="5" max="5" width="20.77734375" customWidth="1"/>
    <col min="6" max="6" width="20.33203125" customWidth="1"/>
    <col min="7" max="7" width="25.88671875" customWidth="1"/>
    <col min="8" max="8" width="20.109375" customWidth="1"/>
    <col min="9" max="9" width="29.44140625" customWidth="1"/>
    <col min="10" max="10" width="29.5546875" customWidth="1"/>
    <col min="12" max="12" width="11.77734375" customWidth="1"/>
  </cols>
  <sheetData>
    <row r="1" spans="1:14" ht="63.6" customHeight="1" x14ac:dyDescent="0.6">
      <c r="A1" s="3" t="s">
        <v>0</v>
      </c>
      <c r="B1" s="3" t="s">
        <v>1</v>
      </c>
      <c r="C1" s="4" t="s">
        <v>7</v>
      </c>
      <c r="D1" s="4" t="s">
        <v>8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</row>
    <row r="2" spans="1:14" x14ac:dyDescent="0.3">
      <c r="A2" s="5">
        <v>600</v>
      </c>
      <c r="B2" s="6">
        <f>1/A2</f>
        <v>1.6666666666666668E-3</v>
      </c>
      <c r="C2" s="7"/>
      <c r="D2" s="7"/>
      <c r="E2" s="6">
        <v>2.0000000000000001E-4</v>
      </c>
      <c r="F2" s="6">
        <f t="shared" ref="F2" si="0">G2*E2+2*PI()</f>
        <v>7.0371675440411368</v>
      </c>
      <c r="G2" s="8">
        <f t="shared" ref="G2:G33" si="1">A2*2*PI()</f>
        <v>3769.9111843077517</v>
      </c>
      <c r="H2" s="7" t="e">
        <f t="shared" ref="H2:H33" si="2">D2/C2</f>
        <v>#DIV/0!</v>
      </c>
      <c r="I2" s="7" t="e">
        <f t="shared" ref="I2:I33" si="3">20*LOG(H2)</f>
        <v>#DIV/0!</v>
      </c>
      <c r="J2" s="6" t="e">
        <f t="shared" ref="J2" si="4">K2*I2+2*PI()</f>
        <v>#DIV/0!</v>
      </c>
      <c r="K2" s="26"/>
      <c r="L2" s="2"/>
    </row>
    <row r="3" spans="1:14" x14ac:dyDescent="0.3">
      <c r="A3" s="17">
        <v>600</v>
      </c>
      <c r="B3" s="20">
        <f>1/A3</f>
        <v>1.6666666666666668E-3</v>
      </c>
      <c r="C3" s="10">
        <v>0.51200000000000001</v>
      </c>
      <c r="D3" s="10">
        <v>4.3999999999999997E-2</v>
      </c>
      <c r="E3" s="10">
        <v>-4.3199999999999998E-4</v>
      </c>
      <c r="F3" s="10">
        <f>G3*E3</f>
        <v>-1.6286016316209486</v>
      </c>
      <c r="G3" s="12">
        <f t="shared" si="1"/>
        <v>3769.9111843077517</v>
      </c>
      <c r="H3" s="11">
        <f t="shared" si="2"/>
        <v>8.59375E-2</v>
      </c>
      <c r="I3" s="11">
        <f t="shared" si="3"/>
        <v>-21.316345689792868</v>
      </c>
      <c r="J3" s="17">
        <f>DEGREES(F3)</f>
        <v>-93.311999999999998</v>
      </c>
      <c r="K3" s="26"/>
      <c r="L3" s="2"/>
    </row>
    <row r="4" spans="1:14" x14ac:dyDescent="0.3">
      <c r="A4" s="5">
        <v>660</v>
      </c>
      <c r="B4" s="6">
        <f t="shared" ref="B4:B32" si="5">1/A4</f>
        <v>1.5151515151515152E-3</v>
      </c>
      <c r="C4" s="7"/>
      <c r="D4" s="7"/>
      <c r="E4" s="6"/>
      <c r="F4" s="6"/>
      <c r="G4" s="8"/>
      <c r="H4" s="7"/>
      <c r="I4" s="7"/>
      <c r="J4" s="30"/>
      <c r="K4" s="26"/>
      <c r="L4" s="2"/>
    </row>
    <row r="5" spans="1:14" x14ac:dyDescent="0.3">
      <c r="A5" s="5">
        <v>720</v>
      </c>
      <c r="B5" s="6">
        <f t="shared" si="5"/>
        <v>1.3888888888888889E-3</v>
      </c>
      <c r="C5" s="7"/>
      <c r="D5" s="7"/>
      <c r="E5" s="6"/>
      <c r="F5" s="6"/>
      <c r="G5" s="8"/>
      <c r="H5" s="7"/>
      <c r="I5" s="7"/>
      <c r="J5" s="30"/>
      <c r="K5" s="26"/>
      <c r="L5" s="2"/>
    </row>
    <row r="6" spans="1:14" x14ac:dyDescent="0.3">
      <c r="A6" s="5">
        <v>800</v>
      </c>
      <c r="B6" s="6">
        <f t="shared" si="5"/>
        <v>1.25E-3</v>
      </c>
      <c r="C6" s="7"/>
      <c r="D6" s="7"/>
      <c r="E6" s="6"/>
      <c r="F6" s="6"/>
      <c r="G6" s="8"/>
      <c r="H6" s="7"/>
      <c r="I6" s="7"/>
      <c r="J6" s="30"/>
      <c r="K6" s="26"/>
      <c r="L6" s="2"/>
    </row>
    <row r="7" spans="1:14" x14ac:dyDescent="0.3">
      <c r="A7" s="5">
        <v>870</v>
      </c>
      <c r="B7" s="6">
        <f t="shared" si="5"/>
        <v>1.1494252873563218E-3</v>
      </c>
      <c r="C7" s="7"/>
      <c r="D7" s="7"/>
      <c r="E7" s="6"/>
      <c r="F7" s="6"/>
      <c r="G7" s="8"/>
      <c r="H7" s="7"/>
      <c r="I7" s="7"/>
      <c r="J7" s="30"/>
      <c r="K7" s="26"/>
      <c r="L7" s="2"/>
    </row>
    <row r="8" spans="1:14" x14ac:dyDescent="0.3">
      <c r="A8" s="19">
        <v>960</v>
      </c>
      <c r="B8" s="6">
        <f t="shared" si="5"/>
        <v>1.0416666666666667E-3</v>
      </c>
      <c r="C8" s="7"/>
      <c r="D8" s="7"/>
      <c r="E8" s="6"/>
      <c r="F8" s="6"/>
      <c r="G8" s="8"/>
      <c r="H8" s="7"/>
      <c r="I8" s="7"/>
      <c r="J8" s="30"/>
      <c r="K8" s="26"/>
      <c r="L8" s="2"/>
      <c r="N8" s="1"/>
    </row>
    <row r="9" spans="1:14" x14ac:dyDescent="0.3">
      <c r="A9" s="5">
        <v>1050</v>
      </c>
      <c r="B9" s="6">
        <f t="shared" si="5"/>
        <v>9.5238095238095238E-4</v>
      </c>
      <c r="C9" s="7"/>
      <c r="D9" s="7"/>
      <c r="E9" s="6"/>
      <c r="F9" s="6"/>
      <c r="G9" s="8"/>
      <c r="H9" s="7"/>
      <c r="I9" s="7"/>
      <c r="J9" s="30"/>
      <c r="K9" s="26"/>
      <c r="L9" s="2"/>
    </row>
    <row r="10" spans="1:14" x14ac:dyDescent="0.3">
      <c r="A10" s="5">
        <v>1160</v>
      </c>
      <c r="B10" s="6">
        <f t="shared" si="5"/>
        <v>8.6206896551724137E-4</v>
      </c>
      <c r="C10" s="7"/>
      <c r="D10" s="7"/>
      <c r="E10" s="6"/>
      <c r="F10" s="6"/>
      <c r="G10" s="8"/>
      <c r="H10" s="7"/>
      <c r="I10" s="7"/>
      <c r="J10" s="30"/>
      <c r="K10" s="26"/>
      <c r="L10" s="2"/>
    </row>
    <row r="11" spans="1:14" x14ac:dyDescent="0.3">
      <c r="A11" s="5">
        <v>1270</v>
      </c>
      <c r="B11" s="6">
        <f t="shared" si="5"/>
        <v>7.874015748031496E-4</v>
      </c>
      <c r="C11" s="7"/>
      <c r="D11" s="7"/>
      <c r="E11" s="6"/>
      <c r="F11" s="6"/>
      <c r="G11" s="8"/>
      <c r="H11" s="7"/>
      <c r="I11" s="7"/>
      <c r="J11" s="30"/>
      <c r="K11" s="26"/>
      <c r="L11" s="2"/>
    </row>
    <row r="12" spans="1:14" x14ac:dyDescent="0.3">
      <c r="A12" s="5">
        <v>1400</v>
      </c>
      <c r="B12" s="6">
        <f t="shared" si="5"/>
        <v>7.1428571428571429E-4</v>
      </c>
      <c r="C12" s="7"/>
      <c r="D12" s="7"/>
      <c r="E12" s="6"/>
      <c r="F12" s="6"/>
      <c r="G12" s="8"/>
      <c r="H12" s="7"/>
      <c r="I12" s="7"/>
      <c r="J12" s="30"/>
      <c r="K12" s="26"/>
      <c r="L12" s="2"/>
    </row>
    <row r="13" spans="1:14" x14ac:dyDescent="0.3">
      <c r="A13" s="9">
        <v>1540</v>
      </c>
      <c r="B13" s="10">
        <f t="shared" si="5"/>
        <v>6.4935064935064935E-4</v>
      </c>
      <c r="C13" s="10">
        <v>0.51200000000000001</v>
      </c>
      <c r="D13" s="10">
        <v>0.114</v>
      </c>
      <c r="E13" s="10">
        <v>-1.85E-4</v>
      </c>
      <c r="F13" s="10">
        <f>G13*E13</f>
        <v>-1.7900794940154643</v>
      </c>
      <c r="G13" s="12">
        <f t="shared" si="1"/>
        <v>9676.1053730565636</v>
      </c>
      <c r="H13" s="11">
        <f t="shared" si="2"/>
        <v>0.22265625</v>
      </c>
      <c r="I13" s="11">
        <f t="shared" si="3"/>
        <v>-13.047302192787162</v>
      </c>
      <c r="J13" s="17">
        <f t="shared" ref="J13:J56" si="6">DEGREES(F13)</f>
        <v>-102.56400000000001</v>
      </c>
      <c r="K13" s="26"/>
      <c r="L13" s="2"/>
    </row>
    <row r="14" spans="1:14" x14ac:dyDescent="0.3">
      <c r="A14" s="9">
        <v>1690</v>
      </c>
      <c r="B14" s="10">
        <f t="shared" si="5"/>
        <v>5.9171597633136095E-4</v>
      </c>
      <c r="C14" s="10">
        <v>0.51200000000000001</v>
      </c>
      <c r="D14" s="10">
        <v>0.124</v>
      </c>
      <c r="E14" s="10">
        <v>-1.7100000000000001E-4</v>
      </c>
      <c r="F14" s="10">
        <f t="shared" ref="F14:F45" si="7">G14*E14</f>
        <v>-1.8157777219218287</v>
      </c>
      <c r="G14" s="12">
        <f t="shared" si="1"/>
        <v>10618.583169133501</v>
      </c>
      <c r="H14" s="11">
        <f t="shared" si="2"/>
        <v>0.2421875</v>
      </c>
      <c r="I14" s="11">
        <f t="shared" si="3"/>
        <v>-12.316965516271914</v>
      </c>
      <c r="J14" s="17">
        <f t="shared" si="6"/>
        <v>-104.0364</v>
      </c>
      <c r="K14" s="26"/>
      <c r="L14" s="2"/>
    </row>
    <row r="15" spans="1:14" x14ac:dyDescent="0.3">
      <c r="A15" s="9">
        <v>1850</v>
      </c>
      <c r="B15" s="10">
        <f t="shared" si="5"/>
        <v>5.4054054054054055E-4</v>
      </c>
      <c r="C15" s="10">
        <v>0.51200000000000001</v>
      </c>
      <c r="D15" s="10">
        <v>0.13800000000000001</v>
      </c>
      <c r="E15" s="10">
        <v>-1.5799999999999999E-4</v>
      </c>
      <c r="F15" s="10">
        <f t="shared" si="7"/>
        <v>-1.836575065288593</v>
      </c>
      <c r="G15" s="12">
        <f t="shared" si="1"/>
        <v>11623.892818282235</v>
      </c>
      <c r="H15" s="11">
        <f t="shared" si="2"/>
        <v>0.26953125</v>
      </c>
      <c r="I15" s="11">
        <f t="shared" si="3"/>
        <v>-11.387817491491885</v>
      </c>
      <c r="J15" s="17">
        <f t="shared" si="6"/>
        <v>-105.22799999999999</v>
      </c>
      <c r="K15" s="26"/>
      <c r="L15" s="2"/>
    </row>
    <row r="16" spans="1:14" x14ac:dyDescent="0.3">
      <c r="A16" s="9">
        <v>2040</v>
      </c>
      <c r="B16" s="10">
        <f t="shared" si="5"/>
        <v>4.9019607843137254E-4</v>
      </c>
      <c r="C16" s="10">
        <v>0.51200000000000001</v>
      </c>
      <c r="D16" s="10">
        <v>0.154</v>
      </c>
      <c r="E16" s="10">
        <v>-1.46E-4</v>
      </c>
      <c r="F16" s="10">
        <f t="shared" si="7"/>
        <v>-1.8713839118903679</v>
      </c>
      <c r="G16" s="12">
        <f t="shared" si="1"/>
        <v>12817.698026646356</v>
      </c>
      <c r="H16" s="11">
        <f t="shared" si="2"/>
        <v>0.30078125</v>
      </c>
      <c r="I16" s="11">
        <f t="shared" si="3"/>
        <v>-10.434984802787355</v>
      </c>
      <c r="J16" s="17">
        <f t="shared" si="6"/>
        <v>-107.22239999999999</v>
      </c>
      <c r="K16" s="26"/>
      <c r="L16" s="2"/>
    </row>
    <row r="17" spans="1:13" x14ac:dyDescent="0.3">
      <c r="A17" s="9">
        <v>2240</v>
      </c>
      <c r="B17" s="10">
        <f t="shared" si="5"/>
        <v>4.4642857142857141E-4</v>
      </c>
      <c r="C17" s="10">
        <v>0.51200000000000001</v>
      </c>
      <c r="D17" s="10">
        <v>0.17</v>
      </c>
      <c r="E17" s="20">
        <v>-1.36E-4</v>
      </c>
      <c r="F17" s="10">
        <f t="shared" si="7"/>
        <v>-1.9141095719791892</v>
      </c>
      <c r="G17" s="12">
        <f t="shared" si="1"/>
        <v>14074.335088082273</v>
      </c>
      <c r="H17" s="11">
        <f t="shared" si="2"/>
        <v>0.33203125</v>
      </c>
      <c r="I17" s="11">
        <f t="shared" si="3"/>
        <v>-9.5764207919511364</v>
      </c>
      <c r="J17" s="17">
        <f t="shared" si="6"/>
        <v>-109.6704</v>
      </c>
      <c r="K17" s="26"/>
      <c r="L17" s="2"/>
    </row>
    <row r="18" spans="1:13" x14ac:dyDescent="0.3">
      <c r="A18" s="9">
        <v>2460</v>
      </c>
      <c r="B18" s="10">
        <f t="shared" si="5"/>
        <v>4.0650406504065041E-4</v>
      </c>
      <c r="C18" s="10">
        <v>0.51200000000000001</v>
      </c>
      <c r="D18" s="10">
        <v>0.19</v>
      </c>
      <c r="E18" s="10">
        <v>-1.27E-4</v>
      </c>
      <c r="F18" s="10">
        <f t="shared" si="7"/>
        <v>-1.9629927536690461</v>
      </c>
      <c r="G18" s="12">
        <f t="shared" si="1"/>
        <v>15456.635855661782</v>
      </c>
      <c r="H18" s="11">
        <f t="shared" si="2"/>
        <v>0.37109375</v>
      </c>
      <c r="I18" s="11">
        <f t="shared" si="3"/>
        <v>-8.610327200460036</v>
      </c>
      <c r="J18" s="17">
        <f t="shared" si="6"/>
        <v>-112.47119999999998</v>
      </c>
      <c r="K18" s="26"/>
      <c r="L18" s="2"/>
    </row>
    <row r="19" spans="1:13" x14ac:dyDescent="0.3">
      <c r="A19" s="22">
        <v>2700</v>
      </c>
      <c r="B19" s="23">
        <f t="shared" si="5"/>
        <v>3.7037037037037035E-4</v>
      </c>
      <c r="C19" s="23">
        <v>0.51200000000000001</v>
      </c>
      <c r="D19" s="23">
        <v>0.216</v>
      </c>
      <c r="E19" s="23">
        <v>-1.18E-4</v>
      </c>
      <c r="F19" s="10">
        <f t="shared" si="7"/>
        <v>-2.0018228388674162</v>
      </c>
      <c r="G19" s="24">
        <f t="shared" si="1"/>
        <v>16964.600329384884</v>
      </c>
      <c r="H19" s="25">
        <f t="shared" si="2"/>
        <v>0.421875</v>
      </c>
      <c r="I19" s="25">
        <f t="shared" si="3"/>
        <v>-7.4963241964979979</v>
      </c>
      <c r="J19" s="17">
        <f t="shared" si="6"/>
        <v>-114.696</v>
      </c>
      <c r="K19" s="27"/>
      <c r="L19" s="2"/>
      <c r="M19" s="18"/>
    </row>
    <row r="20" spans="1:13" x14ac:dyDescent="0.3">
      <c r="A20" s="22">
        <v>2970</v>
      </c>
      <c r="B20" s="23">
        <f t="shared" si="5"/>
        <v>3.3670033670033672E-4</v>
      </c>
      <c r="C20" s="23">
        <v>0.51200000000000001</v>
      </c>
      <c r="D20" s="23">
        <v>0.24399999999999999</v>
      </c>
      <c r="E20" s="23">
        <v>-1.11E-4</v>
      </c>
      <c r="F20" s="10">
        <f t="shared" si="7"/>
        <v>-2.0713777002178944</v>
      </c>
      <c r="G20" s="24">
        <f t="shared" si="1"/>
        <v>18661.060362323373</v>
      </c>
      <c r="H20" s="25">
        <f t="shared" si="2"/>
        <v>0.4765625</v>
      </c>
      <c r="I20" s="25">
        <f t="shared" si="3"/>
        <v>-6.4376026927420273</v>
      </c>
      <c r="J20" s="17">
        <f t="shared" si="6"/>
        <v>-118.6812</v>
      </c>
      <c r="K20" s="26"/>
      <c r="L20" s="2"/>
    </row>
    <row r="21" spans="1:13" x14ac:dyDescent="0.3">
      <c r="A21" s="9">
        <v>3260</v>
      </c>
      <c r="B21" s="10">
        <f t="shared" si="5"/>
        <v>3.0674846625766873E-4</v>
      </c>
      <c r="C21" s="10">
        <v>0.51200000000000001</v>
      </c>
      <c r="D21" s="10">
        <v>0.27200000000000002</v>
      </c>
      <c r="E21" s="10">
        <v>-1.05E-4</v>
      </c>
      <c r="F21" s="10">
        <f t="shared" si="7"/>
        <v>-2.1507343306475724</v>
      </c>
      <c r="G21" s="12">
        <f t="shared" si="1"/>
        <v>20483.184101405452</v>
      </c>
      <c r="H21" s="11">
        <f t="shared" si="2"/>
        <v>0.53125</v>
      </c>
      <c r="I21" s="11">
        <f t="shared" si="3"/>
        <v>-5.4940211388326414</v>
      </c>
      <c r="J21" s="17">
        <f t="shared" si="6"/>
        <v>-123.22799999999999</v>
      </c>
      <c r="K21" s="26"/>
      <c r="L21" s="2"/>
    </row>
    <row r="22" spans="1:13" x14ac:dyDescent="0.3">
      <c r="A22" s="9">
        <v>3580</v>
      </c>
      <c r="B22" s="10">
        <f t="shared" si="5"/>
        <v>2.7932960893854746E-4</v>
      </c>
      <c r="C22" s="10">
        <v>0.51200000000000001</v>
      </c>
      <c r="D22" s="10">
        <v>0.308</v>
      </c>
      <c r="E22" s="10">
        <v>-9.8999999999999994E-5</v>
      </c>
      <c r="F22" s="10">
        <f t="shared" si="7"/>
        <v>-2.2268865365705888</v>
      </c>
      <c r="G22" s="12">
        <f t="shared" si="1"/>
        <v>22493.80339970292</v>
      </c>
      <c r="H22" s="11">
        <f t="shared" si="2"/>
        <v>0.6015625</v>
      </c>
      <c r="I22" s="11">
        <f t="shared" si="3"/>
        <v>-4.4143848895077298</v>
      </c>
      <c r="J22" s="17">
        <f t="shared" si="6"/>
        <v>-127.59119999999999</v>
      </c>
      <c r="K22" s="26"/>
      <c r="L22" s="2"/>
    </row>
    <row r="23" spans="1:13" x14ac:dyDescent="0.3">
      <c r="A23" s="9">
        <v>3930</v>
      </c>
      <c r="B23" s="10">
        <f t="shared" si="5"/>
        <v>2.544529262086514E-4</v>
      </c>
      <c r="C23" s="10">
        <v>0.51200000000000001</v>
      </c>
      <c r="D23" s="10">
        <v>0.34799999999999998</v>
      </c>
      <c r="E23" s="10">
        <v>-9.48E-5</v>
      </c>
      <c r="F23" s="10">
        <f t="shared" si="7"/>
        <v>-2.3408886507840552</v>
      </c>
      <c r="G23" s="12">
        <f t="shared" si="1"/>
        <v>24692.918257215773</v>
      </c>
      <c r="H23" s="11">
        <f t="shared" si="2"/>
        <v>0.67968749999999989</v>
      </c>
      <c r="I23" s="11">
        <f t="shared" si="3"/>
        <v>-3.3538143405849983</v>
      </c>
      <c r="J23" s="17">
        <f t="shared" si="6"/>
        <v>-134.12303999999997</v>
      </c>
      <c r="K23" s="26"/>
      <c r="L23" s="2"/>
    </row>
    <row r="24" spans="1:13" x14ac:dyDescent="0.3">
      <c r="A24" s="9">
        <v>4320</v>
      </c>
      <c r="B24" s="10">
        <f t="shared" si="5"/>
        <v>2.3148148148148149E-4</v>
      </c>
      <c r="C24" s="10">
        <v>0.51200000000000001</v>
      </c>
      <c r="D24" s="10">
        <v>0.39200000000000002</v>
      </c>
      <c r="E24" s="10">
        <v>-9.0000000000000006E-5</v>
      </c>
      <c r="F24" s="10">
        <f t="shared" si="7"/>
        <v>-2.4429024474314232</v>
      </c>
      <c r="G24" s="12">
        <f t="shared" si="1"/>
        <v>27143.360527015811</v>
      </c>
      <c r="H24" s="11">
        <f t="shared" si="2"/>
        <v>0.765625</v>
      </c>
      <c r="I24" s="11">
        <f t="shared" si="3"/>
        <v>-2.3196778791074699</v>
      </c>
      <c r="J24" s="17">
        <f t="shared" si="6"/>
        <v>-139.96799999999999</v>
      </c>
      <c r="K24" s="26"/>
      <c r="L24" s="2"/>
    </row>
    <row r="25" spans="1:13" x14ac:dyDescent="0.3">
      <c r="A25" s="9">
        <v>4740</v>
      </c>
      <c r="B25" s="10">
        <f t="shared" si="5"/>
        <v>2.109704641350211E-4</v>
      </c>
      <c r="C25" s="10">
        <v>0.51200000000000001</v>
      </c>
      <c r="D25" s="10">
        <v>0.44</v>
      </c>
      <c r="E25" s="10">
        <v>-8.7999999999999998E-5</v>
      </c>
      <c r="F25" s="10">
        <f t="shared" si="7"/>
        <v>-2.6208422553307491</v>
      </c>
      <c r="G25" s="12">
        <f t="shared" si="1"/>
        <v>29782.298356031239</v>
      </c>
      <c r="H25" s="11">
        <f t="shared" si="2"/>
        <v>0.859375</v>
      </c>
      <c r="I25" s="11">
        <f t="shared" si="3"/>
        <v>-1.3163456897928665</v>
      </c>
      <c r="J25" s="17">
        <f t="shared" si="6"/>
        <v>-150.16320000000002</v>
      </c>
      <c r="K25" s="26"/>
      <c r="L25" s="2"/>
    </row>
    <row r="26" spans="1:13" x14ac:dyDescent="0.3">
      <c r="A26" s="17">
        <v>5080</v>
      </c>
      <c r="B26" s="10">
        <f t="shared" si="5"/>
        <v>1.968503937007874E-4</v>
      </c>
      <c r="C26" s="10">
        <v>0.51200000000000001</v>
      </c>
      <c r="D26" s="10">
        <v>0.47199999999999998</v>
      </c>
      <c r="E26" s="10">
        <v>-8.7000000000000001E-5</v>
      </c>
      <c r="F26" s="10">
        <f t="shared" si="7"/>
        <v>-2.7769165783610901</v>
      </c>
      <c r="G26" s="12">
        <f t="shared" si="1"/>
        <v>31918.581360472297</v>
      </c>
      <c r="H26" s="11">
        <f t="shared" si="2"/>
        <v>0.92187499999999989</v>
      </c>
      <c r="I26" s="11">
        <f t="shared" si="3"/>
        <v>-0.70655924683486071</v>
      </c>
      <c r="J26" s="17">
        <f t="shared" si="6"/>
        <v>-159.10560000000001</v>
      </c>
      <c r="K26" s="26"/>
      <c r="L26" s="2"/>
    </row>
    <row r="27" spans="1:13" x14ac:dyDescent="0.3">
      <c r="A27" s="9">
        <v>5210</v>
      </c>
      <c r="B27" s="10">
        <f t="shared" si="5"/>
        <v>1.9193857965451057E-4</v>
      </c>
      <c r="C27" s="10">
        <v>0.51200000000000001</v>
      </c>
      <c r="D27" s="10">
        <v>0.48</v>
      </c>
      <c r="E27" s="10">
        <v>-8.6000000000000003E-5</v>
      </c>
      <c r="F27" s="10">
        <f t="shared" si="7"/>
        <v>-2.8152440087348856</v>
      </c>
      <c r="G27" s="12">
        <f t="shared" si="1"/>
        <v>32735.395450405646</v>
      </c>
      <c r="H27" s="11">
        <f t="shared" si="2"/>
        <v>0.9375</v>
      </c>
      <c r="I27" s="11">
        <f t="shared" si="3"/>
        <v>-0.56057447200487076</v>
      </c>
      <c r="J27" s="17">
        <f t="shared" si="6"/>
        <v>-161.30160000000001</v>
      </c>
      <c r="K27" s="26"/>
      <c r="L27" s="2"/>
    </row>
    <row r="28" spans="1:13" x14ac:dyDescent="0.3">
      <c r="A28" s="9">
        <v>5720</v>
      </c>
      <c r="B28" s="10">
        <f t="shared" si="5"/>
        <v>1.7482517482517483E-4</v>
      </c>
      <c r="C28" s="10">
        <v>0.51200000000000001</v>
      </c>
      <c r="D28" s="10">
        <v>0.504</v>
      </c>
      <c r="E28" s="10">
        <v>-8.5000000000000006E-5</v>
      </c>
      <c r="F28" s="10">
        <f t="shared" si="7"/>
        <v>-3.0548846963507152</v>
      </c>
      <c r="G28" s="12">
        <f t="shared" si="1"/>
        <v>35939.819957067237</v>
      </c>
      <c r="H28" s="11">
        <f t="shared" si="2"/>
        <v>0.984375</v>
      </c>
      <c r="I28" s="11">
        <f t="shared" si="3"/>
        <v>-0.13678849060610931</v>
      </c>
      <c r="J28" s="17">
        <f t="shared" si="6"/>
        <v>-175.03200000000001</v>
      </c>
      <c r="K28" s="26"/>
      <c r="L28" s="2"/>
    </row>
    <row r="29" spans="1:13" x14ac:dyDescent="0.3">
      <c r="A29" s="9">
        <v>6000</v>
      </c>
      <c r="B29" s="10">
        <f t="shared" si="5"/>
        <v>1.6666666666666666E-4</v>
      </c>
      <c r="C29" s="10">
        <v>0.51200000000000001</v>
      </c>
      <c r="D29" s="10">
        <v>0.51200000000000001</v>
      </c>
      <c r="E29" s="10">
        <v>-8.3999999999999995E-5</v>
      </c>
      <c r="F29" s="10">
        <f t="shared" si="7"/>
        <v>-3.1667253948185112</v>
      </c>
      <c r="G29" s="12">
        <f t="shared" si="1"/>
        <v>37699.111843077517</v>
      </c>
      <c r="H29" s="11">
        <f t="shared" si="2"/>
        <v>1</v>
      </c>
      <c r="I29" s="11">
        <f t="shared" si="3"/>
        <v>0</v>
      </c>
      <c r="J29" s="17">
        <f t="shared" si="6"/>
        <v>-181.44</v>
      </c>
      <c r="K29" s="26"/>
      <c r="L29" s="2"/>
    </row>
    <row r="30" spans="1:13" x14ac:dyDescent="0.3">
      <c r="A30" s="9">
        <v>6290</v>
      </c>
      <c r="B30" s="10">
        <f t="shared" si="5"/>
        <v>1.5898251192368839E-4</v>
      </c>
      <c r="C30" s="10">
        <v>0.51200000000000001</v>
      </c>
      <c r="D30" s="10">
        <v>0.504</v>
      </c>
      <c r="E30" s="10">
        <v>-8.2999999999999998E-5</v>
      </c>
      <c r="F30" s="10">
        <f t="shared" si="7"/>
        <v>-3.2802625533192469</v>
      </c>
      <c r="G30" s="12">
        <f t="shared" si="1"/>
        <v>39521.235582159599</v>
      </c>
      <c r="H30" s="11">
        <f t="shared" si="2"/>
        <v>0.984375</v>
      </c>
      <c r="I30" s="11">
        <f t="shared" si="3"/>
        <v>-0.13678849060610931</v>
      </c>
      <c r="J30" s="17">
        <f t="shared" si="6"/>
        <v>-187.94520000000003</v>
      </c>
      <c r="K30" s="26"/>
      <c r="L30" s="2"/>
    </row>
    <row r="31" spans="1:13" x14ac:dyDescent="0.3">
      <c r="A31" s="9">
        <v>6910</v>
      </c>
      <c r="B31" s="10">
        <f t="shared" si="5"/>
        <v>1.447178002894356E-4</v>
      </c>
      <c r="C31" s="10">
        <v>0.51200000000000001</v>
      </c>
      <c r="D31" s="10">
        <v>0.48</v>
      </c>
      <c r="E31" s="10">
        <v>-8.0000000000000007E-5</v>
      </c>
      <c r="F31" s="10">
        <f t="shared" si="7"/>
        <v>-3.4733448378088752</v>
      </c>
      <c r="G31" s="12">
        <f t="shared" si="1"/>
        <v>43416.810472610938</v>
      </c>
      <c r="H31" s="11">
        <f t="shared" si="2"/>
        <v>0.9375</v>
      </c>
      <c r="I31" s="11">
        <f t="shared" si="3"/>
        <v>-0.56057447200487076</v>
      </c>
      <c r="J31" s="17">
        <f t="shared" si="6"/>
        <v>-199.00799999999998</v>
      </c>
      <c r="K31" s="26"/>
      <c r="L31" s="2"/>
    </row>
    <row r="32" spans="1:13" x14ac:dyDescent="0.3">
      <c r="A32" s="17">
        <v>7080</v>
      </c>
      <c r="B32" s="10">
        <f t="shared" si="5"/>
        <v>1.4124293785310735E-4</v>
      </c>
      <c r="C32" s="10">
        <v>0.51200000000000001</v>
      </c>
      <c r="D32" s="10">
        <v>0.47199999999999998</v>
      </c>
      <c r="E32" s="10">
        <v>-7.9800000000000002E-5</v>
      </c>
      <c r="F32" s="10">
        <f t="shared" si="7"/>
        <v>-3.5498991675915512</v>
      </c>
      <c r="G32" s="12">
        <f t="shared" si="1"/>
        <v>44484.951974831471</v>
      </c>
      <c r="H32" s="11">
        <f t="shared" si="2"/>
        <v>0.92187499999999989</v>
      </c>
      <c r="I32" s="11">
        <f t="shared" si="3"/>
        <v>-0.70655924683486071</v>
      </c>
      <c r="J32" s="17">
        <f t="shared" si="6"/>
        <v>-203.39424</v>
      </c>
      <c r="K32" s="26"/>
      <c r="L32" s="2"/>
    </row>
    <row r="33" spans="1:12" x14ac:dyDescent="0.3">
      <c r="A33" s="9">
        <v>7590</v>
      </c>
      <c r="B33" s="10">
        <f t="shared" ref="B33:B56" si="8">1/A33</f>
        <v>1.3175230566534913E-4</v>
      </c>
      <c r="C33" s="10">
        <v>0.51200000000000001</v>
      </c>
      <c r="D33" s="10">
        <v>0.44</v>
      </c>
      <c r="E33" s="10">
        <v>-7.7000000000000001E-5</v>
      </c>
      <c r="F33" s="10">
        <f t="shared" si="7"/>
        <v>-3.6720819890749659</v>
      </c>
      <c r="G33" s="12">
        <f t="shared" si="1"/>
        <v>47689.376481493062</v>
      </c>
      <c r="H33" s="11">
        <f t="shared" si="2"/>
        <v>0.859375</v>
      </c>
      <c r="I33" s="11">
        <f t="shared" si="3"/>
        <v>-1.3163456897928665</v>
      </c>
      <c r="J33" s="17">
        <f t="shared" si="6"/>
        <v>-210.3948</v>
      </c>
      <c r="K33" s="26"/>
      <c r="L33" s="2"/>
    </row>
    <row r="34" spans="1:12" x14ac:dyDescent="0.3">
      <c r="A34" s="9">
        <v>8340</v>
      </c>
      <c r="B34" s="10">
        <f t="shared" si="8"/>
        <v>1.1990407673860912E-4</v>
      </c>
      <c r="C34" s="10">
        <v>0.51200000000000001</v>
      </c>
      <c r="D34" s="10">
        <v>0.39200000000000002</v>
      </c>
      <c r="E34" s="10">
        <v>-7.3399999999999995E-5</v>
      </c>
      <c r="F34" s="10">
        <f t="shared" si="7"/>
        <v>-3.8462895849018266</v>
      </c>
      <c r="G34" s="12">
        <f t="shared" ref="G34:G56" si="9">A34*2*PI()</f>
        <v>52401.765461877752</v>
      </c>
      <c r="H34" s="11">
        <f t="shared" ref="H34:H56" si="10">D34/C34</f>
        <v>0.765625</v>
      </c>
      <c r="I34" s="11">
        <f t="shared" ref="I34:I56" si="11">20*LOG(H34)</f>
        <v>-2.3196778791074699</v>
      </c>
      <c r="J34" s="17">
        <f t="shared" si="6"/>
        <v>-220.37616</v>
      </c>
      <c r="K34" s="26"/>
      <c r="L34" s="2"/>
    </row>
    <row r="35" spans="1:12" x14ac:dyDescent="0.3">
      <c r="A35" s="9">
        <v>9160</v>
      </c>
      <c r="B35" s="10">
        <f t="shared" si="8"/>
        <v>1.091703056768559E-4</v>
      </c>
      <c r="C35" s="10">
        <v>0.51200000000000001</v>
      </c>
      <c r="D35" s="10">
        <v>0.34399999999999997</v>
      </c>
      <c r="E35" s="10">
        <v>-6.7999999999999999E-5</v>
      </c>
      <c r="F35" s="10">
        <f t="shared" si="7"/>
        <v>-3.9136704641360205</v>
      </c>
      <c r="G35" s="12">
        <f t="shared" si="9"/>
        <v>57553.977413765009</v>
      </c>
      <c r="H35" s="11">
        <f t="shared" si="10"/>
        <v>0.67187499999999989</v>
      </c>
      <c r="I35" s="11">
        <f t="shared" si="11"/>
        <v>-3.454230368086014</v>
      </c>
      <c r="J35" s="17">
        <f t="shared" si="6"/>
        <v>-224.23679999999999</v>
      </c>
      <c r="K35" s="26"/>
      <c r="L35" s="2"/>
    </row>
    <row r="36" spans="1:12" x14ac:dyDescent="0.3">
      <c r="A36" s="9">
        <v>10060</v>
      </c>
      <c r="B36" s="10">
        <f t="shared" si="8"/>
        <v>9.9403578528827041E-5</v>
      </c>
      <c r="C36" s="10">
        <v>0.51200000000000001</v>
      </c>
      <c r="D36" s="10">
        <v>0.30399999999999999</v>
      </c>
      <c r="E36" s="10">
        <v>-6.4499999999999996E-5</v>
      </c>
      <c r="F36" s="10">
        <f t="shared" si="7"/>
        <v>-4.0769704502696174</v>
      </c>
      <c r="G36" s="12">
        <f t="shared" si="9"/>
        <v>63208.844190226635</v>
      </c>
      <c r="H36" s="11">
        <f t="shared" si="10"/>
        <v>0.59375</v>
      </c>
      <c r="I36" s="11">
        <f t="shared" si="11"/>
        <v>-4.5279275473415401</v>
      </c>
      <c r="J36" s="17">
        <f t="shared" si="6"/>
        <v>-233.59319999999997</v>
      </c>
      <c r="K36" s="26"/>
      <c r="L36" s="2"/>
    </row>
    <row r="37" spans="1:12" x14ac:dyDescent="0.3">
      <c r="A37" s="9">
        <v>11050</v>
      </c>
      <c r="B37" s="10">
        <f t="shared" si="8"/>
        <v>9.0497737556561084E-5</v>
      </c>
      <c r="C37" s="10">
        <v>0.51200000000000001</v>
      </c>
      <c r="D37" s="10">
        <v>0.26800000000000002</v>
      </c>
      <c r="E37" s="10">
        <v>-6.0000000000000002E-5</v>
      </c>
      <c r="F37" s="10">
        <f t="shared" si="7"/>
        <v>-4.1657518586600659</v>
      </c>
      <c r="G37" s="12">
        <f t="shared" si="9"/>
        <v>69429.197644334432</v>
      </c>
      <c r="H37" s="11">
        <f t="shared" si="10"/>
        <v>0.5234375</v>
      </c>
      <c r="I37" s="11">
        <f t="shared" si="11"/>
        <v>-5.6227033389408385</v>
      </c>
      <c r="J37" s="17">
        <f t="shared" si="6"/>
        <v>-238.68</v>
      </c>
      <c r="K37" s="26"/>
      <c r="L37" s="2"/>
    </row>
    <row r="38" spans="1:12" x14ac:dyDescent="0.3">
      <c r="A38" s="9">
        <v>12140</v>
      </c>
      <c r="B38" s="10">
        <f t="shared" si="8"/>
        <v>8.2372322899505762E-5</v>
      </c>
      <c r="C38" s="10">
        <v>0.51200000000000001</v>
      </c>
      <c r="D38" s="10">
        <v>0.23599999999999999</v>
      </c>
      <c r="E38" s="10">
        <v>-5.5500000000000001E-5</v>
      </c>
      <c r="F38" s="10">
        <f t="shared" si="7"/>
        <v>-4.2334217644183898</v>
      </c>
      <c r="G38" s="12">
        <f t="shared" si="9"/>
        <v>76277.869629160181</v>
      </c>
      <c r="H38" s="11">
        <f t="shared" si="10"/>
        <v>0.46093749999999994</v>
      </c>
      <c r="I38" s="11">
        <f t="shared" si="11"/>
        <v>-6.7271591601144838</v>
      </c>
      <c r="J38" s="17">
        <f t="shared" si="6"/>
        <v>-242.55719999999999</v>
      </c>
      <c r="K38" s="26"/>
      <c r="L38" s="2"/>
    </row>
    <row r="39" spans="1:12" x14ac:dyDescent="0.3">
      <c r="A39" s="9">
        <v>13340</v>
      </c>
      <c r="B39" s="10">
        <f t="shared" si="8"/>
        <v>7.496251874062968E-5</v>
      </c>
      <c r="C39" s="10">
        <v>0.51200000000000001</v>
      </c>
      <c r="D39" s="10">
        <v>0.21199999999999999</v>
      </c>
      <c r="E39" s="10">
        <v>-5.1E-5</v>
      </c>
      <c r="F39" s="10">
        <f t="shared" si="7"/>
        <v>-4.2747022918865598</v>
      </c>
      <c r="G39" s="12">
        <f t="shared" si="9"/>
        <v>83817.691997775677</v>
      </c>
      <c r="H39" s="11">
        <f t="shared" si="10"/>
        <v>0.4140625</v>
      </c>
      <c r="I39" s="11">
        <f t="shared" si="11"/>
        <v>-7.658682000941587</v>
      </c>
      <c r="J39" s="17">
        <f t="shared" si="6"/>
        <v>-244.92240000000001</v>
      </c>
      <c r="K39" s="26"/>
      <c r="L39" s="2"/>
    </row>
    <row r="40" spans="1:12" x14ac:dyDescent="0.3">
      <c r="A40" s="9">
        <v>14650</v>
      </c>
      <c r="B40" s="10">
        <f t="shared" si="8"/>
        <v>6.8259385665529011E-5</v>
      </c>
      <c r="C40" s="10">
        <v>0.51200000000000001</v>
      </c>
      <c r="D40" s="10">
        <v>0.188</v>
      </c>
      <c r="E40" s="10">
        <v>-4.6999999999999997E-5</v>
      </c>
      <c r="F40" s="10">
        <f t="shared" si="7"/>
        <v>-4.3262872432585038</v>
      </c>
      <c r="G40" s="12">
        <f t="shared" si="9"/>
        <v>92048.664750180935</v>
      </c>
      <c r="H40" s="11">
        <f t="shared" si="10"/>
        <v>0.3671875</v>
      </c>
      <c r="I40" s="11">
        <f t="shared" si="11"/>
        <v>-8.7022422342430179</v>
      </c>
      <c r="J40" s="17">
        <f t="shared" si="6"/>
        <v>-247.87799999999999</v>
      </c>
      <c r="K40" s="26"/>
      <c r="L40" s="2"/>
    </row>
    <row r="41" spans="1:12" x14ac:dyDescent="0.3">
      <c r="A41" s="9">
        <v>16100</v>
      </c>
      <c r="B41" s="10">
        <f t="shared" si="8"/>
        <v>6.2111801242236027E-5</v>
      </c>
      <c r="C41" s="10">
        <v>0.51200000000000001</v>
      </c>
      <c r="D41" s="10">
        <v>0.16600000000000001</v>
      </c>
      <c r="E41" s="10">
        <v>-4.3000000000000002E-5</v>
      </c>
      <c r="F41" s="10">
        <f t="shared" si="7"/>
        <v>-4.3498491881604275</v>
      </c>
      <c r="G41" s="12">
        <f t="shared" si="9"/>
        <v>101159.28344559134</v>
      </c>
      <c r="H41" s="11">
        <f t="shared" si="10"/>
        <v>0.32421875</v>
      </c>
      <c r="I41" s="11">
        <f t="shared" si="11"/>
        <v>-9.7832374587155133</v>
      </c>
      <c r="J41" s="17">
        <f t="shared" si="6"/>
        <v>-249.22800000000001</v>
      </c>
      <c r="K41" s="26"/>
      <c r="L41" s="2"/>
    </row>
    <row r="42" spans="1:12" x14ac:dyDescent="0.3">
      <c r="A42" s="9">
        <v>17680</v>
      </c>
      <c r="B42" s="10">
        <f t="shared" si="8"/>
        <v>5.6561085972850681E-5</v>
      </c>
      <c r="C42" s="10">
        <v>0.51200000000000001</v>
      </c>
      <c r="D42" s="10">
        <v>0.14799999999999999</v>
      </c>
      <c r="E42" s="10">
        <v>-3.9700000000000003E-5</v>
      </c>
      <c r="F42" s="10">
        <f t="shared" si="7"/>
        <v>-4.4101426343681229</v>
      </c>
      <c r="G42" s="12">
        <f t="shared" si="9"/>
        <v>111086.71623093508</v>
      </c>
      <c r="H42" s="11">
        <f t="shared" si="10"/>
        <v>0.2890625</v>
      </c>
      <c r="I42" s="11">
        <f t="shared" si="11"/>
        <v>-10.780164911617467</v>
      </c>
      <c r="J42" s="17">
        <f t="shared" si="6"/>
        <v>-252.68256</v>
      </c>
      <c r="K42" s="26"/>
      <c r="L42" s="2"/>
    </row>
    <row r="43" spans="1:12" x14ac:dyDescent="0.3">
      <c r="A43" s="9">
        <v>19420</v>
      </c>
      <c r="B43" s="10">
        <f t="shared" si="8"/>
        <v>5.149330587023687E-5</v>
      </c>
      <c r="C43" s="10">
        <v>0.51200000000000001</v>
      </c>
      <c r="D43" s="10">
        <v>0.13200000000000001</v>
      </c>
      <c r="E43" s="10">
        <v>-3.65E-5</v>
      </c>
      <c r="F43" s="10">
        <f t="shared" si="7"/>
        <v>-4.453710241288106</v>
      </c>
      <c r="G43" s="12">
        <f t="shared" si="9"/>
        <v>122019.45866542756</v>
      </c>
      <c r="H43" s="11">
        <f t="shared" si="10"/>
        <v>0.2578125</v>
      </c>
      <c r="I43" s="11">
        <f t="shared" si="11"/>
        <v>-11.773920595399618</v>
      </c>
      <c r="J43" s="17">
        <f t="shared" si="6"/>
        <v>-255.1788</v>
      </c>
      <c r="K43" s="26"/>
      <c r="L43" s="2"/>
    </row>
    <row r="44" spans="1:12" x14ac:dyDescent="0.3">
      <c r="A44" s="9">
        <v>21340</v>
      </c>
      <c r="B44" s="10">
        <f t="shared" si="8"/>
        <v>4.6860356138706655E-5</v>
      </c>
      <c r="C44" s="10">
        <v>0.51200000000000001</v>
      </c>
      <c r="D44" s="10">
        <v>0.12</v>
      </c>
      <c r="E44" s="10">
        <v>-3.3399999999999999E-5</v>
      </c>
      <c r="F44" s="10">
        <f t="shared" si="7"/>
        <v>-4.4783780268040934</v>
      </c>
      <c r="G44" s="12">
        <f t="shared" si="9"/>
        <v>134083.17445521237</v>
      </c>
      <c r="H44" s="11">
        <f t="shared" si="10"/>
        <v>0.234375</v>
      </c>
      <c r="I44" s="11">
        <f t="shared" si="11"/>
        <v>-12.60177429856412</v>
      </c>
      <c r="J44" s="17">
        <f t="shared" si="6"/>
        <v>-256.59216000000004</v>
      </c>
      <c r="K44" s="26"/>
      <c r="L44" s="2"/>
    </row>
    <row r="45" spans="1:12" x14ac:dyDescent="0.3">
      <c r="A45" s="9">
        <v>23440</v>
      </c>
      <c r="B45" s="10">
        <f t="shared" si="8"/>
        <v>4.2662116040955632E-5</v>
      </c>
      <c r="C45" s="10">
        <v>0.51200000000000001</v>
      </c>
      <c r="D45" s="10">
        <v>0.108</v>
      </c>
      <c r="E45" s="10">
        <v>-3.0599999999999998E-5</v>
      </c>
      <c r="F45" s="10">
        <f t="shared" si="7"/>
        <v>-4.5067026261688587</v>
      </c>
      <c r="G45" s="12">
        <f t="shared" si="9"/>
        <v>147277.86360028951</v>
      </c>
      <c r="H45" s="11">
        <f t="shared" si="10"/>
        <v>0.2109375</v>
      </c>
      <c r="I45" s="11">
        <f t="shared" si="11"/>
        <v>-13.516924109777621</v>
      </c>
      <c r="J45" s="17">
        <f t="shared" si="6"/>
        <v>-258.21503999999999</v>
      </c>
      <c r="K45" s="26"/>
      <c r="L45" s="2"/>
    </row>
    <row r="46" spans="1:12" x14ac:dyDescent="0.3">
      <c r="A46" s="13">
        <v>25750</v>
      </c>
      <c r="B46" s="14">
        <f t="shared" si="8"/>
        <v>3.8834951456310678E-5</v>
      </c>
      <c r="C46" s="15"/>
      <c r="D46" s="15"/>
      <c r="E46" s="21"/>
      <c r="F46" s="6"/>
      <c r="G46" s="16"/>
      <c r="H46" s="15"/>
      <c r="I46" s="15"/>
      <c r="J46" s="30"/>
      <c r="K46" s="28"/>
      <c r="L46" s="2"/>
    </row>
    <row r="47" spans="1:12" x14ac:dyDescent="0.3">
      <c r="A47" s="13">
        <v>28290</v>
      </c>
      <c r="B47" s="14">
        <f t="shared" si="8"/>
        <v>3.534817956875221E-5</v>
      </c>
      <c r="C47" s="15"/>
      <c r="D47" s="15"/>
      <c r="E47" s="21"/>
      <c r="F47" s="6"/>
      <c r="G47" s="16"/>
      <c r="H47" s="15"/>
      <c r="I47" s="15"/>
      <c r="J47" s="30"/>
      <c r="K47" s="28"/>
      <c r="L47" s="2"/>
    </row>
    <row r="48" spans="1:12" x14ac:dyDescent="0.3">
      <c r="A48" s="13">
        <v>31080</v>
      </c>
      <c r="B48" s="14">
        <f t="shared" si="8"/>
        <v>3.2175032175032173E-5</v>
      </c>
      <c r="C48" s="15"/>
      <c r="D48" s="15"/>
      <c r="E48" s="21"/>
      <c r="F48" s="6"/>
      <c r="G48" s="16"/>
      <c r="H48" s="15"/>
      <c r="I48" s="15"/>
      <c r="J48" s="30"/>
      <c r="K48" s="28"/>
      <c r="L48" s="2"/>
    </row>
    <row r="49" spans="1:12" x14ac:dyDescent="0.3">
      <c r="A49" s="13">
        <v>34140</v>
      </c>
      <c r="B49" s="14">
        <f t="shared" si="8"/>
        <v>2.9291154071470417E-5</v>
      </c>
      <c r="C49" s="15"/>
      <c r="D49" s="15"/>
      <c r="E49" s="21"/>
      <c r="F49" s="6"/>
      <c r="G49" s="16"/>
      <c r="H49" s="15"/>
      <c r="I49" s="15"/>
      <c r="J49" s="30"/>
      <c r="K49" s="28"/>
      <c r="L49" s="2"/>
    </row>
    <row r="50" spans="1:12" x14ac:dyDescent="0.3">
      <c r="A50" s="13">
        <v>37500</v>
      </c>
      <c r="B50" s="14">
        <f t="shared" si="8"/>
        <v>2.6666666666666667E-5</v>
      </c>
      <c r="C50" s="15"/>
      <c r="D50" s="15"/>
      <c r="E50" s="21"/>
      <c r="F50" s="6"/>
      <c r="G50" s="16"/>
      <c r="H50" s="15"/>
      <c r="I50" s="15"/>
      <c r="J50" s="30"/>
      <c r="K50" s="28"/>
      <c r="L50" s="2"/>
    </row>
    <row r="51" spans="1:12" x14ac:dyDescent="0.3">
      <c r="A51" s="13">
        <v>41200</v>
      </c>
      <c r="B51" s="14">
        <f t="shared" si="8"/>
        <v>2.4271844660194176E-5</v>
      </c>
      <c r="C51" s="15"/>
      <c r="D51" s="15"/>
      <c r="E51" s="21"/>
      <c r="F51" s="6"/>
      <c r="G51" s="16"/>
      <c r="H51" s="15"/>
      <c r="I51" s="15"/>
      <c r="J51" s="30"/>
      <c r="K51" s="28"/>
      <c r="L51" s="2"/>
    </row>
    <row r="52" spans="1:12" x14ac:dyDescent="0.3">
      <c r="A52" s="13">
        <v>45260</v>
      </c>
      <c r="B52" s="14">
        <f t="shared" si="8"/>
        <v>2.2094564737074679E-5</v>
      </c>
      <c r="C52" s="15"/>
      <c r="D52" s="15"/>
      <c r="E52" s="21"/>
      <c r="F52" s="6"/>
      <c r="G52" s="16"/>
      <c r="H52" s="15"/>
      <c r="I52" s="15"/>
      <c r="J52" s="30"/>
      <c r="K52" s="28"/>
    </row>
    <row r="53" spans="1:12" x14ac:dyDescent="0.3">
      <c r="A53" s="13">
        <v>49720</v>
      </c>
      <c r="B53" s="14">
        <f t="shared" si="8"/>
        <v>2.0112630732099758E-5</v>
      </c>
      <c r="C53" s="15"/>
      <c r="D53" s="15"/>
      <c r="E53" s="21"/>
      <c r="F53" s="6"/>
      <c r="G53" s="16"/>
      <c r="H53" s="15"/>
      <c r="I53" s="15"/>
      <c r="J53" s="30"/>
      <c r="K53" s="28"/>
    </row>
    <row r="54" spans="1:12" x14ac:dyDescent="0.3">
      <c r="A54" s="13">
        <v>54620</v>
      </c>
      <c r="B54" s="14">
        <f t="shared" si="8"/>
        <v>1.830831197363603E-5</v>
      </c>
      <c r="C54" s="15"/>
      <c r="D54" s="15"/>
      <c r="E54" s="21"/>
      <c r="F54" s="6"/>
      <c r="G54" s="16"/>
      <c r="H54" s="15"/>
      <c r="I54" s="15"/>
      <c r="J54" s="30"/>
      <c r="K54" s="28"/>
    </row>
    <row r="55" spans="1:12" x14ac:dyDescent="0.3">
      <c r="A55" s="13">
        <v>60000</v>
      </c>
      <c r="B55" s="14">
        <f t="shared" si="8"/>
        <v>1.6666666666666667E-5</v>
      </c>
      <c r="C55" s="15"/>
      <c r="D55" s="15"/>
      <c r="E55" s="14"/>
      <c r="F55" s="6"/>
      <c r="G55" s="16"/>
      <c r="H55" s="15"/>
      <c r="I55" s="15"/>
      <c r="J55" s="30"/>
      <c r="K55" s="28"/>
    </row>
    <row r="56" spans="1:12" x14ac:dyDescent="0.3">
      <c r="A56" s="17">
        <v>60000</v>
      </c>
      <c r="B56" s="23">
        <f t="shared" si="8"/>
        <v>1.6666666666666667E-5</v>
      </c>
      <c r="C56" s="10">
        <v>0.51200000000000001</v>
      </c>
      <c r="D56" s="10">
        <v>4.24E-2</v>
      </c>
      <c r="E56" s="20">
        <v>-1.24E-5</v>
      </c>
      <c r="F56" s="20">
        <f>G56*E56</f>
        <v>-4.6746898685416118</v>
      </c>
      <c r="G56" s="12">
        <f t="shared" si="9"/>
        <v>376991.11843077518</v>
      </c>
      <c r="H56" s="11">
        <f t="shared" si="10"/>
        <v>8.2812499999999997E-2</v>
      </c>
      <c r="I56" s="11">
        <f t="shared" si="11"/>
        <v>-21.638082087661964</v>
      </c>
      <c r="J56" s="17">
        <f t="shared" si="6"/>
        <v>-267.83999999999997</v>
      </c>
      <c r="K56" s="26"/>
    </row>
    <row r="57" spans="1:12" x14ac:dyDescent="0.3">
      <c r="C57" s="1"/>
      <c r="D57" s="1"/>
      <c r="K57" s="29"/>
    </row>
    <row r="59" spans="1:12" x14ac:dyDescent="0.3">
      <c r="F59" s="1"/>
    </row>
  </sheetData>
  <sortState xmlns:xlrd2="http://schemas.microsoft.com/office/spreadsheetml/2017/richdata2" ref="A2:I56">
    <sortCondition ref="A1:A56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H b b V C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B s d t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b b V C i K R 7 g O A A A A E Q A A A B M A H A B G b 3 J t d W x h c y 9 T Z W N 0 a W 9 u M S 5 t I K I Y A C i g F A A A A A A A A A A A A A A A A A A A A A A A A A A A A C t O T S 7 J z M 9 T C I b Q h t Y A U E s B A i 0 A F A A C A A g A b H b b V C Z 4 J r O j A A A A 9 Q A A A B I A A A A A A A A A A A A A A A A A A A A A A E N v b m Z p Z y 9 Q Y W N r Y W d l L n h t b F B L A Q I t A B Q A A g A I A G x 2 2 1 Q P y u m r p A A A A O k A A A A T A A A A A A A A A A A A A A A A A O 8 A A A B b Q 2 9 u d G V u d F 9 U e X B l c 1 0 u e G 1 s U E s B A i 0 A F A A C A A g A b H b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a o Z a 6 I T x J m A z 5 1 W / O T 6 U A A A A A A g A A A A A A E G Y A A A A B A A A g A A A A 6 x T N s S U N F A G 9 y m 7 r B 3 P Z t 7 L K D s F F E s B z n i g D 7 M a Z L f Y A A A A A D o A A A A A C A A A g A A A A j q P u 4 O M P J + B S V Z p H Y a H 3 f s d m Y U 3 C P f t o m x P 9 z Y Q Y 8 9 F Q A A A A 8 B q T Y o 4 l i z F H r 1 4 a 5 f 7 2 O G 0 O e W P z X a 1 H a f 4 O 2 i T 2 e q S 1 K 8 i 0 s r R 3 B V Q u x B T D s 3 3 c y O 3 + h 2 Z 9 / S D X A K E r H Y z b m G U / 0 s p P K L 7 + O c O n Q e O u T c J A A A A A L X C N t F b 1 I G 3 e d P M X t b 4 Z x D f U d T 2 + j T j r F k b z l v x T g 3 A t m r U M G b w n y p P K 3 o d y V W V m d i 4 s Q O b Q X G T l U 7 q 6 W 0 M n + w = = < / D a t a M a s h u p > 
</file>

<file path=customXml/itemProps1.xml><?xml version="1.0" encoding="utf-8"?>
<ds:datastoreItem xmlns:ds="http://schemas.openxmlformats.org/officeDocument/2006/customXml" ds:itemID="{E745CD86-9865-4BEB-A2E8-171260FC75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frecuencias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Costa Suárez</dc:creator>
  <cp:lastModifiedBy>Juan Costa Suárez</cp:lastModifiedBy>
  <dcterms:created xsi:type="dcterms:W3CDTF">2022-06-13T17:44:46Z</dcterms:created>
  <dcterms:modified xsi:type="dcterms:W3CDTF">2022-06-29T05:20:51Z</dcterms:modified>
</cp:coreProperties>
</file>