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Desktop\Trabalho Instalaçoes Eletrica\"/>
    </mc:Choice>
  </mc:AlternateContent>
  <bookViews>
    <workbookView xWindow="0" yWindow="0" windowWidth="23208" windowHeight="9756" activeTab="1"/>
  </bookViews>
  <sheets>
    <sheet name="CARGAS" sheetId="1" r:id="rId1"/>
    <sheet name="CIRCUITOS" sheetId="2" r:id="rId2"/>
    <sheet name="Plan3" sheetId="3" r:id="rId3"/>
    <sheet name="Plan4" sheetId="4" r:id="rId4"/>
    <sheet name="Divisão de Fas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G17" i="2" s="1"/>
  <c r="E12" i="2"/>
  <c r="G12" i="2" s="1"/>
  <c r="E22" i="1"/>
  <c r="I22" i="1"/>
  <c r="G22" i="1"/>
  <c r="D22" i="1"/>
  <c r="I14" i="1"/>
  <c r="I5" i="1"/>
  <c r="E7" i="2"/>
  <c r="G7" i="2" s="1"/>
  <c r="E2" i="2"/>
  <c r="G2" i="2" s="1"/>
  <c r="H19" i="1"/>
  <c r="I19" i="1" s="1"/>
  <c r="F19" i="1"/>
  <c r="G19" i="1" s="1"/>
  <c r="E9" i="1" l="1"/>
  <c r="H9" i="1" s="1"/>
  <c r="I9" i="1" s="1"/>
  <c r="E10" i="1"/>
  <c r="H10" i="1" s="1"/>
  <c r="I10" i="1" s="1"/>
  <c r="D9" i="1"/>
  <c r="F9" i="1" s="1"/>
  <c r="G9" i="1" s="1"/>
  <c r="D10" i="1"/>
  <c r="F10" i="1" s="1"/>
  <c r="G10" i="1" s="1"/>
  <c r="E5" i="1"/>
  <c r="E6" i="1"/>
  <c r="H6" i="1" s="1"/>
  <c r="I6" i="1" s="1"/>
  <c r="E7" i="1"/>
  <c r="H7" i="1" s="1"/>
  <c r="I7" i="1" s="1"/>
  <c r="E8" i="1"/>
  <c r="H8" i="1" s="1"/>
  <c r="I8" i="1" s="1"/>
  <c r="E14" i="1"/>
  <c r="E15" i="1"/>
  <c r="H15" i="1" s="1"/>
  <c r="I15" i="1" s="1"/>
  <c r="E16" i="1"/>
  <c r="H16" i="1" s="1"/>
  <c r="I16" i="1" s="1"/>
  <c r="E17" i="1"/>
  <c r="H17" i="1" s="1"/>
  <c r="I17" i="1" s="1"/>
  <c r="E18" i="1"/>
  <c r="H18" i="1" s="1"/>
  <c r="I18" i="1" s="1"/>
  <c r="E11" i="1"/>
  <c r="H11" i="1" s="1"/>
  <c r="I11" i="1" s="1"/>
  <c r="E20" i="1"/>
  <c r="H20" i="1" s="1"/>
  <c r="I20" i="1" s="1"/>
  <c r="E12" i="1"/>
  <c r="H12" i="1" s="1"/>
  <c r="I12" i="1" s="1"/>
  <c r="E13" i="1"/>
  <c r="H13" i="1" s="1"/>
  <c r="I13" i="1" s="1"/>
  <c r="D5" i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14" i="1"/>
  <c r="F14" i="1" s="1"/>
  <c r="D15" i="1"/>
  <c r="F15" i="1" s="1"/>
  <c r="D16" i="1"/>
  <c r="F16" i="1" s="1"/>
  <c r="G16" i="1" s="1"/>
  <c r="D17" i="1"/>
  <c r="F17" i="1" s="1"/>
  <c r="G17" i="1" s="1"/>
  <c r="D18" i="1"/>
  <c r="F18" i="1" s="1"/>
  <c r="G18" i="1" s="1"/>
  <c r="D11" i="1"/>
  <c r="F11" i="1" s="1"/>
  <c r="G11" i="1" s="1"/>
  <c r="D20" i="1"/>
  <c r="F20" i="1" s="1"/>
  <c r="G20" i="1" s="1"/>
  <c r="D12" i="1"/>
  <c r="F12" i="1" s="1"/>
  <c r="G12" i="1" s="1"/>
  <c r="D13" i="1"/>
  <c r="F13" i="1" s="1"/>
  <c r="G13" i="1" s="1"/>
  <c r="E4" i="1"/>
  <c r="H4" i="1" s="1"/>
  <c r="I4" i="1" s="1"/>
  <c r="D4" i="1"/>
  <c r="F4" i="1" s="1"/>
  <c r="G4" i="1" s="1"/>
  <c r="L22" i="1"/>
  <c r="M22" i="1"/>
</calcChain>
</file>

<file path=xl/sharedStrings.xml><?xml version="1.0" encoding="utf-8"?>
<sst xmlns="http://schemas.openxmlformats.org/spreadsheetml/2006/main" count="90" uniqueCount="54">
  <si>
    <t>Comodo</t>
  </si>
  <si>
    <t xml:space="preserve">comprimento </t>
  </si>
  <si>
    <t>largura</t>
  </si>
  <si>
    <t>area( m² )</t>
  </si>
  <si>
    <t>Perimetro</t>
  </si>
  <si>
    <t>Sala de TV</t>
  </si>
  <si>
    <t>Baneiro 1</t>
  </si>
  <si>
    <t>Garagem</t>
  </si>
  <si>
    <t>Escritorio 1</t>
  </si>
  <si>
    <t>Quarto 1</t>
  </si>
  <si>
    <t>Sala de jantar</t>
  </si>
  <si>
    <t>Cozinha</t>
  </si>
  <si>
    <t>Banheiro 2</t>
  </si>
  <si>
    <t>Banheiro 3</t>
  </si>
  <si>
    <t>Suite</t>
  </si>
  <si>
    <t>Quarto 2</t>
  </si>
  <si>
    <t>Quarto 3</t>
  </si>
  <si>
    <t>Salão</t>
  </si>
  <si>
    <t>Corredor 1</t>
  </si>
  <si>
    <t>Corredor 2</t>
  </si>
  <si>
    <t>Total:</t>
  </si>
  <si>
    <t>escada</t>
  </si>
  <si>
    <t>varanda</t>
  </si>
  <si>
    <t>MEDIDA NO CAD</t>
  </si>
  <si>
    <t>Dimensões</t>
  </si>
  <si>
    <t>Iluminação</t>
  </si>
  <si>
    <t>Nº Pontos</t>
  </si>
  <si>
    <t>Potencia Total</t>
  </si>
  <si>
    <t>TUG's</t>
  </si>
  <si>
    <t>TUE's</t>
  </si>
  <si>
    <t>Aparelho</t>
  </si>
  <si>
    <t>Potência</t>
  </si>
  <si>
    <t>Ar Condicionado</t>
  </si>
  <si>
    <t>Chuveiro</t>
  </si>
  <si>
    <t>Motor</t>
  </si>
  <si>
    <t>Torneira</t>
  </si>
  <si>
    <t>QUADRO DE CARGAS</t>
  </si>
  <si>
    <t>CIRCUITO</t>
  </si>
  <si>
    <t>TIPO</t>
  </si>
  <si>
    <t>CÓMODOS</t>
  </si>
  <si>
    <t>TENSÃO</t>
  </si>
  <si>
    <t>CORRENTE</t>
  </si>
  <si>
    <t>POTENCIA</t>
  </si>
  <si>
    <t>C1</t>
  </si>
  <si>
    <t>POTENCIA COMODO</t>
  </si>
  <si>
    <t>C2</t>
  </si>
  <si>
    <t>ILUMINAÇÃO PRIMEIRO ANDAR</t>
  </si>
  <si>
    <t>ILUMINAÇÃO SEGUNDO ANDAR</t>
  </si>
  <si>
    <t>OBS</t>
  </si>
  <si>
    <t>1*</t>
  </si>
  <si>
    <t>Observações</t>
  </si>
  <si>
    <t>número de tomadas alterado a criterio do cliente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</si>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</sst>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B43" sqref="B43"/>
    </sheetView>
  </sheetViews>
  <sheetFormatPr defaultRowHeight="14.4" x14ac:dyDescent="0.3"/>
  <cols>
    <col min="1" max="1" width="12.44140625" customWidth="1"/>
    <col min="2" max="2" width="13.5546875" customWidth="1"/>
    <col min="3" max="3" width="11" customWidth="1"/>
    <col min="4" max="4" width="13.44140625" customWidth="1"/>
    <col min="5" max="5" width="11.77734375" customWidth="1"/>
    <col min="6" max="6" width="10" bestFit="1" customWidth="1"/>
    <col min="7" max="7" width="12.77734375" bestFit="1" customWidth="1"/>
    <col min="9" max="9" width="12.77734375" bestFit="1" customWidth="1"/>
    <col min="11" max="11" width="15.109375" bestFit="1" customWidth="1"/>
    <col min="16" max="16" width="41.88671875" bestFit="1" customWidth="1"/>
  </cols>
  <sheetData>
    <row r="1" spans="1:16" x14ac:dyDescent="0.3">
      <c r="A1" s="17" t="s">
        <v>36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6" x14ac:dyDescent="0.3">
      <c r="A2" s="9" t="s">
        <v>0</v>
      </c>
      <c r="B2" s="9" t="s">
        <v>24</v>
      </c>
      <c r="C2" s="9"/>
      <c r="D2" s="9"/>
      <c r="E2" s="9"/>
      <c r="F2" s="8" t="s">
        <v>25</v>
      </c>
      <c r="G2" s="8"/>
      <c r="H2" s="8" t="s">
        <v>28</v>
      </c>
      <c r="I2" s="8"/>
      <c r="J2" s="8" t="s">
        <v>29</v>
      </c>
      <c r="K2" s="8"/>
      <c r="L2" s="8"/>
      <c r="M2" s="15" t="s">
        <v>48</v>
      </c>
      <c r="O2" s="8" t="s">
        <v>50</v>
      </c>
      <c r="P2" s="8"/>
    </row>
    <row r="3" spans="1:16" x14ac:dyDescent="0.3">
      <c r="A3" s="9"/>
      <c r="B3" s="10" t="s">
        <v>1</v>
      </c>
      <c r="C3" s="10" t="s">
        <v>2</v>
      </c>
      <c r="D3" s="10" t="s">
        <v>3</v>
      </c>
      <c r="E3" s="10" t="s">
        <v>4</v>
      </c>
      <c r="F3" s="10" t="s">
        <v>26</v>
      </c>
      <c r="G3" s="10" t="s">
        <v>27</v>
      </c>
      <c r="H3" s="10" t="s">
        <v>26</v>
      </c>
      <c r="I3" s="10" t="s">
        <v>27</v>
      </c>
      <c r="J3" s="10" t="s">
        <v>26</v>
      </c>
      <c r="K3" s="10" t="s">
        <v>30</v>
      </c>
      <c r="L3" s="10" t="s">
        <v>31</v>
      </c>
      <c r="M3" s="16"/>
      <c r="O3" s="20" t="s">
        <v>49</v>
      </c>
      <c r="P3" s="20" t="s">
        <v>51</v>
      </c>
    </row>
    <row r="4" spans="1:16" x14ac:dyDescent="0.3">
      <c r="A4" s="2" t="s">
        <v>5</v>
      </c>
      <c r="B4" s="2">
        <v>5.5</v>
      </c>
      <c r="C4" s="2">
        <v>2.5499999999999998</v>
      </c>
      <c r="D4" s="2">
        <f>B4*C4</f>
        <v>14.024999999999999</v>
      </c>
      <c r="E4" s="2">
        <f>(2*B4)+(2*C4)</f>
        <v>16.100000000000001</v>
      </c>
      <c r="F4" s="3">
        <f>ROUNDDOWN((D4-6)/4,0)+1</f>
        <v>3</v>
      </c>
      <c r="G4" s="3">
        <f>((F4-1)*60)+100</f>
        <v>220</v>
      </c>
      <c r="H4" s="3">
        <f>ROUNDDOWN((E4/5),0)</f>
        <v>3</v>
      </c>
      <c r="I4" s="3">
        <f>H4*100</f>
        <v>300</v>
      </c>
      <c r="J4" s="3">
        <v>1</v>
      </c>
      <c r="K4" s="3" t="s">
        <v>32</v>
      </c>
      <c r="L4" s="3">
        <v>1500</v>
      </c>
      <c r="M4" s="4"/>
      <c r="O4" s="3"/>
      <c r="P4" s="3"/>
    </row>
    <row r="5" spans="1:16" x14ac:dyDescent="0.3">
      <c r="A5" s="2" t="s">
        <v>6</v>
      </c>
      <c r="B5" s="2">
        <v>3</v>
      </c>
      <c r="C5" s="2">
        <v>2.0499999999999998</v>
      </c>
      <c r="D5" s="2">
        <f>B5*C5</f>
        <v>6.1499999999999995</v>
      </c>
      <c r="E5" s="2">
        <f>(2*B5)+(2*C5)</f>
        <v>10.1</v>
      </c>
      <c r="F5" s="3">
        <f>ROUNDDOWN((D5-6)/4,0)+1</f>
        <v>1</v>
      </c>
      <c r="G5" s="3">
        <f>((F5-1)*60)+100</f>
        <v>100</v>
      </c>
      <c r="H5" s="3">
        <v>1</v>
      </c>
      <c r="I5" s="3">
        <f>((H5-1)*100)+600</f>
        <v>600</v>
      </c>
      <c r="J5" s="3">
        <v>1</v>
      </c>
      <c r="K5" s="3" t="s">
        <v>33</v>
      </c>
      <c r="L5" s="3">
        <v>5500</v>
      </c>
      <c r="M5" s="4" t="s">
        <v>49</v>
      </c>
      <c r="O5" s="3"/>
      <c r="P5" s="3"/>
    </row>
    <row r="6" spans="1:16" x14ac:dyDescent="0.3">
      <c r="A6" s="2" t="s">
        <v>7</v>
      </c>
      <c r="B6" s="2">
        <v>3</v>
      </c>
      <c r="C6" s="2">
        <v>5</v>
      </c>
      <c r="D6" s="2">
        <f>B6*C6</f>
        <v>15</v>
      </c>
      <c r="E6" s="2">
        <f>(2*B6)+(2*C6)</f>
        <v>16</v>
      </c>
      <c r="F6" s="3">
        <f>ROUNDDOWN((D6-6)/4,0)+1</f>
        <v>3</v>
      </c>
      <c r="G6" s="3">
        <f>((F6-1)*60)+100</f>
        <v>220</v>
      </c>
      <c r="H6" s="3">
        <f>ROUNDDOWN((E6/5),0)</f>
        <v>3</v>
      </c>
      <c r="I6" s="3">
        <f>H6*100</f>
        <v>300</v>
      </c>
      <c r="J6" s="3">
        <v>1</v>
      </c>
      <c r="K6" s="3" t="s">
        <v>34</v>
      </c>
      <c r="L6" s="3">
        <v>400</v>
      </c>
      <c r="M6" s="4"/>
      <c r="O6" s="3"/>
      <c r="P6" s="3"/>
    </row>
    <row r="7" spans="1:16" x14ac:dyDescent="0.3">
      <c r="A7" s="2" t="s">
        <v>8</v>
      </c>
      <c r="B7" s="2">
        <v>2.67</v>
      </c>
      <c r="C7" s="2">
        <v>3.45</v>
      </c>
      <c r="D7" s="2">
        <f>B7*C7</f>
        <v>9.2115000000000009</v>
      </c>
      <c r="E7" s="2">
        <f>(2*B7)+(2*C7)</f>
        <v>12.24</v>
      </c>
      <c r="F7" s="3">
        <f>ROUNDDOWN((D7-6)/4,0)+1</f>
        <v>1</v>
      </c>
      <c r="G7" s="3">
        <f>((F7-1)*60)+100</f>
        <v>100</v>
      </c>
      <c r="H7" s="3">
        <f>ROUNDDOWN((E7/5),0)</f>
        <v>2</v>
      </c>
      <c r="I7" s="3">
        <f>H7*100</f>
        <v>200</v>
      </c>
      <c r="J7" s="3">
        <v>1</v>
      </c>
      <c r="K7" s="3" t="s">
        <v>32</v>
      </c>
      <c r="L7" s="3">
        <v>1500</v>
      </c>
      <c r="M7" s="4"/>
      <c r="O7" s="3"/>
      <c r="P7" s="3"/>
    </row>
    <row r="8" spans="1:16" x14ac:dyDescent="0.3">
      <c r="A8" s="2" t="s">
        <v>9</v>
      </c>
      <c r="B8" s="2">
        <v>2.68</v>
      </c>
      <c r="C8" s="2">
        <v>3.45</v>
      </c>
      <c r="D8" s="2">
        <f>B8*C8</f>
        <v>9.2460000000000004</v>
      </c>
      <c r="E8" s="2">
        <f>(2*B8)+(2*C8)</f>
        <v>12.260000000000002</v>
      </c>
      <c r="F8" s="3">
        <f>ROUNDDOWN((D8-6)/4,0)+1</f>
        <v>1</v>
      </c>
      <c r="G8" s="3">
        <f>((F8-1)*60)+100</f>
        <v>100</v>
      </c>
      <c r="H8" s="3">
        <f>ROUNDDOWN((E8/5),0)</f>
        <v>2</v>
      </c>
      <c r="I8" s="3">
        <f>H8*100</f>
        <v>200</v>
      </c>
      <c r="J8" s="3">
        <v>1</v>
      </c>
      <c r="K8" s="3" t="s">
        <v>32</v>
      </c>
      <c r="L8" s="3">
        <v>1500</v>
      </c>
      <c r="M8" s="4"/>
      <c r="O8" s="3"/>
      <c r="P8" s="3"/>
    </row>
    <row r="9" spans="1:16" x14ac:dyDescent="0.3">
      <c r="A9" s="2" t="s">
        <v>10</v>
      </c>
      <c r="B9" s="2">
        <v>4.7</v>
      </c>
      <c r="C9" s="2">
        <v>3.6</v>
      </c>
      <c r="D9" s="2">
        <f>B9*C9</f>
        <v>16.920000000000002</v>
      </c>
      <c r="E9" s="2">
        <f>(2*B9)+(2*C9)</f>
        <v>16.600000000000001</v>
      </c>
      <c r="F9" s="3">
        <f>ROUNDDOWN((D9-6)/4,0)+1</f>
        <v>3</v>
      </c>
      <c r="G9" s="3">
        <f>((F9-1)*60)+100</f>
        <v>220</v>
      </c>
      <c r="H9" s="3">
        <f>ROUNDDOWN((E9/5),0)</f>
        <v>3</v>
      </c>
      <c r="I9" s="3">
        <f>H9*100</f>
        <v>300</v>
      </c>
      <c r="J9" s="3"/>
      <c r="K9" s="3" t="s">
        <v>32</v>
      </c>
      <c r="L9" s="3">
        <v>1500</v>
      </c>
      <c r="M9" s="4"/>
    </row>
    <row r="10" spans="1:16" x14ac:dyDescent="0.3">
      <c r="A10" s="2" t="s">
        <v>11</v>
      </c>
      <c r="B10" s="2">
        <v>4.7</v>
      </c>
      <c r="C10" s="2">
        <v>3.45</v>
      </c>
      <c r="D10" s="2">
        <f>B10*C10</f>
        <v>16.215</v>
      </c>
      <c r="E10" s="2">
        <f>(2*B10)+(2*C10)</f>
        <v>16.3</v>
      </c>
      <c r="F10" s="3">
        <f>ROUNDDOWN((D10-6)/4,0)+1</f>
        <v>3</v>
      </c>
      <c r="G10" s="3">
        <f>((F10-1)*60)+100</f>
        <v>220</v>
      </c>
      <c r="H10" s="3">
        <f>ROUNDDOWN((E10/5),0)</f>
        <v>3</v>
      </c>
      <c r="I10" s="3">
        <f>H10*100</f>
        <v>300</v>
      </c>
      <c r="J10" s="3">
        <v>1</v>
      </c>
      <c r="K10" s="3" t="s">
        <v>35</v>
      </c>
      <c r="L10" s="3">
        <v>4500</v>
      </c>
      <c r="M10" s="4"/>
    </row>
    <row r="11" spans="1:16" x14ac:dyDescent="0.3">
      <c r="A11" s="2" t="s">
        <v>18</v>
      </c>
      <c r="B11" s="2">
        <v>5.5</v>
      </c>
      <c r="C11" s="2">
        <v>0.9</v>
      </c>
      <c r="D11" s="2">
        <f>B11*C11</f>
        <v>4.95</v>
      </c>
      <c r="E11" s="2">
        <f>(2*B11)+(2*C11)</f>
        <v>12.8</v>
      </c>
      <c r="F11" s="3">
        <f>ROUNDDOWN((D11-6)/4,0)+1</f>
        <v>1</v>
      </c>
      <c r="G11" s="3">
        <f>((F11-1)*60)+100</f>
        <v>100</v>
      </c>
      <c r="H11" s="3">
        <f>ROUNDDOWN((E11/5),0)</f>
        <v>2</v>
      </c>
      <c r="I11" s="3">
        <f>H11*100</f>
        <v>200</v>
      </c>
      <c r="J11" s="3"/>
      <c r="K11" s="3"/>
      <c r="L11" s="3"/>
      <c r="M11" s="4"/>
    </row>
    <row r="12" spans="1:16" x14ac:dyDescent="0.3">
      <c r="A12" s="2" t="s">
        <v>21</v>
      </c>
      <c r="B12" s="2">
        <v>1.2</v>
      </c>
      <c r="C12" s="2">
        <v>3</v>
      </c>
      <c r="D12" s="2">
        <f>B12*C12</f>
        <v>3.5999999999999996</v>
      </c>
      <c r="E12" s="2">
        <f>(2*B12)+(2*C12)</f>
        <v>8.4</v>
      </c>
      <c r="F12" s="3">
        <f>ROUNDDOWN((D12-6)/4,0)+1</f>
        <v>1</v>
      </c>
      <c r="G12" s="3">
        <f>((F12-1)*60)+100</f>
        <v>100</v>
      </c>
      <c r="H12" s="3">
        <f>ROUNDDOWN((E12/5),0)</f>
        <v>1</v>
      </c>
      <c r="I12" s="3">
        <f>H12*100</f>
        <v>100</v>
      </c>
      <c r="J12" s="3"/>
      <c r="K12" s="3"/>
      <c r="L12" s="3"/>
      <c r="M12" s="4"/>
    </row>
    <row r="13" spans="1:16" x14ac:dyDescent="0.3">
      <c r="A13" s="2" t="s">
        <v>22</v>
      </c>
      <c r="B13" s="2">
        <v>1.35</v>
      </c>
      <c r="C13" s="2">
        <v>4.2</v>
      </c>
      <c r="D13" s="2">
        <f>B13*C13</f>
        <v>5.6700000000000008</v>
      </c>
      <c r="E13" s="2">
        <f>(2*B13)+(2*C13)</f>
        <v>11.100000000000001</v>
      </c>
      <c r="F13" s="3">
        <f>ROUNDDOWN((D13-6)/4,0)+1</f>
        <v>1</v>
      </c>
      <c r="G13" s="3">
        <f>((F13-1)*60)+100</f>
        <v>100</v>
      </c>
      <c r="H13" s="3">
        <f>ROUNDDOWN((E13/5),0)</f>
        <v>2</v>
      </c>
      <c r="I13" s="3">
        <f>H13*100</f>
        <v>200</v>
      </c>
      <c r="J13" s="3"/>
      <c r="K13" s="3"/>
      <c r="L13" s="3"/>
      <c r="M13" s="4"/>
    </row>
    <row r="14" spans="1:16" x14ac:dyDescent="0.3">
      <c r="A14" s="2" t="s">
        <v>12</v>
      </c>
      <c r="B14" s="2">
        <v>2</v>
      </c>
      <c r="C14" s="2">
        <v>3.25</v>
      </c>
      <c r="D14" s="2">
        <f>B14*C14</f>
        <v>6.5</v>
      </c>
      <c r="E14" s="2">
        <f>(2*B14)+(2*C14)</f>
        <v>10.5</v>
      </c>
      <c r="F14" s="3">
        <f>ROUNDDOWN((D14-6)/4,0)+1</f>
        <v>1</v>
      </c>
      <c r="G14" s="3">
        <v>600</v>
      </c>
      <c r="H14" s="3">
        <v>1</v>
      </c>
      <c r="I14" s="3">
        <f>((H14-1)*100)+600</f>
        <v>600</v>
      </c>
      <c r="J14" s="3">
        <v>1</v>
      </c>
      <c r="K14" s="3" t="s">
        <v>33</v>
      </c>
      <c r="L14" s="3">
        <v>5500</v>
      </c>
      <c r="M14" s="4" t="s">
        <v>49</v>
      </c>
    </row>
    <row r="15" spans="1:16" x14ac:dyDescent="0.3">
      <c r="A15" s="2" t="s">
        <v>13</v>
      </c>
      <c r="B15" s="2">
        <v>2.6</v>
      </c>
      <c r="C15" s="2">
        <v>2.85</v>
      </c>
      <c r="D15" s="2">
        <f>B15*C15</f>
        <v>7.41</v>
      </c>
      <c r="E15" s="2">
        <f>(2*B15)+(2*C15)</f>
        <v>10.9</v>
      </c>
      <c r="F15" s="3">
        <f>ROUNDDOWN((D15-6)/4,0)+1</f>
        <v>1</v>
      </c>
      <c r="G15" s="3">
        <v>600</v>
      </c>
      <c r="H15" s="3">
        <f>ROUNDDOWN((E15/3.5),0)</f>
        <v>3</v>
      </c>
      <c r="I15" s="3">
        <f>((H15-1)*100)+600</f>
        <v>800</v>
      </c>
      <c r="J15" s="3">
        <v>1</v>
      </c>
      <c r="K15" s="3" t="s">
        <v>33</v>
      </c>
      <c r="L15" s="3">
        <v>5500</v>
      </c>
      <c r="M15" s="4"/>
    </row>
    <row r="16" spans="1:16" x14ac:dyDescent="0.3">
      <c r="A16" s="2" t="s">
        <v>14</v>
      </c>
      <c r="B16" s="2">
        <v>5.75</v>
      </c>
      <c r="C16" s="2">
        <v>2.85</v>
      </c>
      <c r="D16" s="2">
        <f>B16*C16</f>
        <v>16.387499999999999</v>
      </c>
      <c r="E16" s="2">
        <f>(2*B16)+(2*C16)</f>
        <v>17.2</v>
      </c>
      <c r="F16" s="3">
        <f>ROUNDDOWN((D16-6)/4,0)+1</f>
        <v>3</v>
      </c>
      <c r="G16" s="3">
        <f>((F16-1)*60)+100</f>
        <v>220</v>
      </c>
      <c r="H16" s="3">
        <f>ROUNDDOWN((E16/5),0)</f>
        <v>3</v>
      </c>
      <c r="I16" s="3">
        <f>H16*100</f>
        <v>300</v>
      </c>
      <c r="J16" s="3">
        <v>1</v>
      </c>
      <c r="K16" s="3" t="s">
        <v>32</v>
      </c>
      <c r="L16" s="3">
        <v>1500</v>
      </c>
      <c r="M16" s="4"/>
    </row>
    <row r="17" spans="1:13" x14ac:dyDescent="0.3">
      <c r="A17" s="2" t="s">
        <v>15</v>
      </c>
      <c r="B17" s="2">
        <v>4.8499999999999996</v>
      </c>
      <c r="C17" s="2">
        <v>3.25</v>
      </c>
      <c r="D17" s="2">
        <f>B17*C17</f>
        <v>15.762499999999999</v>
      </c>
      <c r="E17" s="2">
        <f>(2*B17)+(2*C17)</f>
        <v>16.2</v>
      </c>
      <c r="F17" s="3">
        <f>ROUNDDOWN((D17-6)/4,0)+1</f>
        <v>3</v>
      </c>
      <c r="G17" s="3">
        <f>((F17-1)*60)+100</f>
        <v>220</v>
      </c>
      <c r="H17" s="3">
        <f>ROUNDDOWN((E17/5),0)</f>
        <v>3</v>
      </c>
      <c r="I17" s="3">
        <f>H17*100</f>
        <v>300</v>
      </c>
      <c r="J17" s="3">
        <v>1</v>
      </c>
      <c r="K17" s="3" t="s">
        <v>32</v>
      </c>
      <c r="L17" s="3">
        <v>1500</v>
      </c>
      <c r="M17" s="4"/>
    </row>
    <row r="18" spans="1:13" x14ac:dyDescent="0.3">
      <c r="A18" s="2" t="s">
        <v>16</v>
      </c>
      <c r="B18" s="2">
        <v>4.8499999999999996</v>
      </c>
      <c r="C18" s="2">
        <v>3.25</v>
      </c>
      <c r="D18" s="2">
        <f>B18*C18</f>
        <v>15.762499999999999</v>
      </c>
      <c r="E18" s="2">
        <f>(2*B18)+(2*C18)</f>
        <v>16.2</v>
      </c>
      <c r="F18" s="3">
        <f>ROUNDDOWN((D18-6)/4,0)+1</f>
        <v>3</v>
      </c>
      <c r="G18" s="3">
        <f>((F18-1)*60)+100</f>
        <v>220</v>
      </c>
      <c r="H18" s="3">
        <f>ROUNDDOWN((E18/5),0)</f>
        <v>3</v>
      </c>
      <c r="I18" s="3">
        <f>H18*100</f>
        <v>300</v>
      </c>
      <c r="J18" s="3">
        <v>1</v>
      </c>
      <c r="K18" s="3" t="s">
        <v>32</v>
      </c>
      <c r="L18" s="3">
        <v>1500</v>
      </c>
      <c r="M18" s="4"/>
    </row>
    <row r="19" spans="1:13" x14ac:dyDescent="0.3">
      <c r="A19" s="2" t="s">
        <v>17</v>
      </c>
      <c r="B19" s="6" t="s">
        <v>23</v>
      </c>
      <c r="C19" s="7"/>
      <c r="D19" s="2">
        <v>25.59</v>
      </c>
      <c r="E19" s="2">
        <v>24.12</v>
      </c>
      <c r="F19" s="3">
        <f>ROUNDDOWN((D19-6)/4,0)+1</f>
        <v>5</v>
      </c>
      <c r="G19" s="3">
        <f>((F19-1)*60)+100</f>
        <v>340</v>
      </c>
      <c r="H19" s="3">
        <f>ROUNDDOWN((E19/5),0)</f>
        <v>4</v>
      </c>
      <c r="I19" s="3">
        <f>H19*100</f>
        <v>400</v>
      </c>
      <c r="J19" s="3">
        <v>1</v>
      </c>
      <c r="K19" s="3" t="s">
        <v>32</v>
      </c>
      <c r="L19" s="3">
        <v>1500</v>
      </c>
      <c r="M19" s="4"/>
    </row>
    <row r="20" spans="1:13" x14ac:dyDescent="0.3">
      <c r="A20" s="2" t="s">
        <v>19</v>
      </c>
      <c r="B20" s="2">
        <v>12.15</v>
      </c>
      <c r="C20" s="2">
        <v>0.8</v>
      </c>
      <c r="D20" s="2">
        <f>B20*C20</f>
        <v>9.7200000000000006</v>
      </c>
      <c r="E20" s="5">
        <f>(2*B20)+(2*C20)</f>
        <v>25.900000000000002</v>
      </c>
      <c r="F20" s="3">
        <f>ROUNDDOWN((D20-6)/4,0)+1</f>
        <v>1</v>
      </c>
      <c r="G20" s="3">
        <f>((F20-1)*60)+100</f>
        <v>100</v>
      </c>
      <c r="H20" s="3">
        <f>ROUNDDOWN((E20/5),0)</f>
        <v>5</v>
      </c>
      <c r="I20" s="3">
        <f>H20*100</f>
        <v>500</v>
      </c>
      <c r="J20" s="3"/>
      <c r="K20" s="3"/>
      <c r="L20" s="3"/>
      <c r="M20" s="4"/>
    </row>
    <row r="22" spans="1:13" x14ac:dyDescent="0.3">
      <c r="A22" s="1"/>
      <c r="B22" s="1"/>
      <c r="C22" s="1" t="s">
        <v>20</v>
      </c>
      <c r="D22" s="1">
        <f>SUM(D4:D20)</f>
        <v>198.11999999999998</v>
      </c>
      <c r="E22" s="1">
        <f>SUM(E4:E20)</f>
        <v>252.92</v>
      </c>
      <c r="G22" s="1">
        <f>SUM(G4:G20)</f>
        <v>3780</v>
      </c>
      <c r="I22" s="1">
        <f>SUM(I4:I20)</f>
        <v>5900</v>
      </c>
      <c r="L22">
        <f ca="1">SUM(L4:L50)</f>
        <v>33400</v>
      </c>
      <c r="M22">
        <f ca="1">SUM(D22:L22)</f>
        <v>43531.040000000001</v>
      </c>
    </row>
    <row r="54" spans="1:5" x14ac:dyDescent="0.3">
      <c r="A54" s="1"/>
      <c r="B54" s="1"/>
      <c r="C54" s="1"/>
      <c r="D54" s="1"/>
      <c r="E54" s="1"/>
    </row>
  </sheetData>
  <mergeCells count="9">
    <mergeCell ref="B19:C19"/>
    <mergeCell ref="A1:M1"/>
    <mergeCell ref="M2:M3"/>
    <mergeCell ref="O2:P2"/>
    <mergeCell ref="F2:G2"/>
    <mergeCell ref="H2:I2"/>
    <mergeCell ref="J2:L2"/>
    <mergeCell ref="B2:E2"/>
    <mergeCell ref="A2: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22" sqref="B22"/>
    </sheetView>
  </sheetViews>
  <sheetFormatPr defaultRowHeight="14.4" x14ac:dyDescent="0.3"/>
  <cols>
    <col min="2" max="2" width="12.21875" customWidth="1"/>
    <col min="3" max="3" width="15.109375" customWidth="1"/>
    <col min="4" max="4" width="17.109375" customWidth="1"/>
    <col min="5" max="5" width="15.33203125" customWidth="1"/>
    <col min="6" max="6" width="21.21875" customWidth="1"/>
    <col min="7" max="7" width="12.88671875" customWidth="1"/>
  </cols>
  <sheetData>
    <row r="1" spans="1:7" x14ac:dyDescent="0.3">
      <c r="A1" s="10" t="s">
        <v>37</v>
      </c>
      <c r="B1" s="10" t="s">
        <v>38</v>
      </c>
      <c r="C1" s="10" t="s">
        <v>39</v>
      </c>
      <c r="D1" s="10" t="s">
        <v>44</v>
      </c>
      <c r="E1" s="10" t="s">
        <v>42</v>
      </c>
      <c r="F1" s="10" t="s">
        <v>40</v>
      </c>
      <c r="G1" s="10" t="s">
        <v>41</v>
      </c>
    </row>
    <row r="2" spans="1:7" ht="14.4" customHeight="1" x14ac:dyDescent="0.3">
      <c r="A2" s="11" t="s">
        <v>43</v>
      </c>
      <c r="B2" s="13" t="s">
        <v>46</v>
      </c>
      <c r="C2" s="2" t="s">
        <v>5</v>
      </c>
      <c r="D2" s="12">
        <v>220</v>
      </c>
      <c r="E2" s="11">
        <f>SUM(D2:D6)</f>
        <v>740</v>
      </c>
      <c r="F2" s="11">
        <v>127</v>
      </c>
      <c r="G2" s="11">
        <f>ROUNDUP((E2/F2),2)</f>
        <v>5.83</v>
      </c>
    </row>
    <row r="3" spans="1:7" x14ac:dyDescent="0.3">
      <c r="A3" s="11"/>
      <c r="B3" s="13"/>
      <c r="C3" s="2" t="s">
        <v>6</v>
      </c>
      <c r="D3" s="12">
        <v>100</v>
      </c>
      <c r="E3" s="11"/>
      <c r="F3" s="11"/>
      <c r="G3" s="11"/>
    </row>
    <row r="4" spans="1:7" x14ac:dyDescent="0.3">
      <c r="A4" s="11"/>
      <c r="B4" s="13"/>
      <c r="C4" s="2" t="s">
        <v>7</v>
      </c>
      <c r="D4" s="12">
        <v>220</v>
      </c>
      <c r="E4" s="11"/>
      <c r="F4" s="11"/>
      <c r="G4" s="11"/>
    </row>
    <row r="5" spans="1:7" x14ac:dyDescent="0.3">
      <c r="A5" s="11"/>
      <c r="B5" s="13"/>
      <c r="C5" s="2" t="s">
        <v>8</v>
      </c>
      <c r="D5" s="12">
        <v>100</v>
      </c>
      <c r="E5" s="11"/>
      <c r="F5" s="11"/>
      <c r="G5" s="11"/>
    </row>
    <row r="6" spans="1:7" x14ac:dyDescent="0.3">
      <c r="A6" s="11"/>
      <c r="B6" s="13"/>
      <c r="C6" s="2" t="s">
        <v>9</v>
      </c>
      <c r="D6" s="12">
        <v>100</v>
      </c>
      <c r="E6" s="11"/>
      <c r="F6" s="11"/>
      <c r="G6" s="11"/>
    </row>
    <row r="7" spans="1:7" x14ac:dyDescent="0.3">
      <c r="A7" s="11" t="s">
        <v>45</v>
      </c>
      <c r="B7" s="13" t="s">
        <v>46</v>
      </c>
      <c r="C7" s="2" t="s">
        <v>10</v>
      </c>
      <c r="D7" s="12">
        <v>220</v>
      </c>
      <c r="E7" s="11">
        <f>SUM(D7:D11)</f>
        <v>740</v>
      </c>
      <c r="F7" s="11">
        <v>127</v>
      </c>
      <c r="G7" s="11">
        <f>ROUNDUP((E7/F7),2)</f>
        <v>5.83</v>
      </c>
    </row>
    <row r="8" spans="1:7" x14ac:dyDescent="0.3">
      <c r="A8" s="11"/>
      <c r="B8" s="13"/>
      <c r="C8" s="2" t="s">
        <v>11</v>
      </c>
      <c r="D8" s="12">
        <v>220</v>
      </c>
      <c r="E8" s="11"/>
      <c r="F8" s="11"/>
      <c r="G8" s="11"/>
    </row>
    <row r="9" spans="1:7" ht="14.4" customHeight="1" x14ac:dyDescent="0.3">
      <c r="A9" s="11"/>
      <c r="B9" s="13"/>
      <c r="C9" s="2" t="s">
        <v>18</v>
      </c>
      <c r="D9" s="14">
        <v>100</v>
      </c>
      <c r="E9" s="11"/>
      <c r="F9" s="11"/>
      <c r="G9" s="11"/>
    </row>
    <row r="10" spans="1:7" x14ac:dyDescent="0.3">
      <c r="A10" s="11"/>
      <c r="B10" s="13"/>
      <c r="C10" s="2" t="s">
        <v>21</v>
      </c>
      <c r="D10" s="14">
        <v>100</v>
      </c>
      <c r="E10" s="11"/>
      <c r="F10" s="11"/>
      <c r="G10" s="11"/>
    </row>
    <row r="11" spans="1:7" x14ac:dyDescent="0.3">
      <c r="A11" s="11"/>
      <c r="B11" s="13"/>
      <c r="C11" s="2" t="s">
        <v>22</v>
      </c>
      <c r="D11" s="14">
        <v>100</v>
      </c>
      <c r="E11" s="11"/>
      <c r="F11" s="11"/>
      <c r="G11" s="11"/>
    </row>
    <row r="12" spans="1:7" x14ac:dyDescent="0.3">
      <c r="A12" s="11" t="s">
        <v>52</v>
      </c>
      <c r="B12" s="13" t="s">
        <v>47</v>
      </c>
      <c r="C12" s="2" t="s">
        <v>5</v>
      </c>
      <c r="D12" s="12">
        <v>220</v>
      </c>
      <c r="E12" s="11">
        <f>SUM(D12:D16)</f>
        <v>740</v>
      </c>
      <c r="F12" s="11">
        <v>127</v>
      </c>
      <c r="G12" s="11">
        <f>ROUNDUP((E12/F12),2)</f>
        <v>5.83</v>
      </c>
    </row>
    <row r="13" spans="1:7" x14ac:dyDescent="0.3">
      <c r="A13" s="11"/>
      <c r="B13" s="13"/>
      <c r="C13" s="2" t="s">
        <v>6</v>
      </c>
      <c r="D13" s="12">
        <v>100</v>
      </c>
      <c r="E13" s="11"/>
      <c r="F13" s="11"/>
      <c r="G13" s="11"/>
    </row>
    <row r="14" spans="1:7" x14ac:dyDescent="0.3">
      <c r="A14" s="11"/>
      <c r="B14" s="13"/>
      <c r="C14" s="2" t="s">
        <v>7</v>
      </c>
      <c r="D14" s="12">
        <v>220</v>
      </c>
      <c r="E14" s="11"/>
      <c r="F14" s="11"/>
      <c r="G14" s="11"/>
    </row>
    <row r="15" spans="1:7" x14ac:dyDescent="0.3">
      <c r="A15" s="11"/>
      <c r="B15" s="13"/>
      <c r="C15" s="2" t="s">
        <v>8</v>
      </c>
      <c r="D15" s="12">
        <v>100</v>
      </c>
      <c r="E15" s="11"/>
      <c r="F15" s="11"/>
      <c r="G15" s="11"/>
    </row>
    <row r="16" spans="1:7" x14ac:dyDescent="0.3">
      <c r="A16" s="11"/>
      <c r="B16" s="13"/>
      <c r="C16" s="2" t="s">
        <v>9</v>
      </c>
      <c r="D16" s="12">
        <v>100</v>
      </c>
      <c r="E16" s="11"/>
      <c r="F16" s="11"/>
      <c r="G16" s="11"/>
    </row>
    <row r="17" spans="1:7" ht="14.4" customHeight="1" x14ac:dyDescent="0.3">
      <c r="A17" s="11" t="s">
        <v>53</v>
      </c>
      <c r="B17" s="13" t="s">
        <v>47</v>
      </c>
      <c r="C17" s="2" t="s">
        <v>10</v>
      </c>
      <c r="D17" s="12">
        <v>220</v>
      </c>
      <c r="E17" s="11">
        <f>SUM(D17:D21)</f>
        <v>740</v>
      </c>
      <c r="F17" s="11">
        <v>127</v>
      </c>
      <c r="G17" s="11">
        <f>ROUNDUP((E17/F17),2)</f>
        <v>5.83</v>
      </c>
    </row>
    <row r="18" spans="1:7" x14ac:dyDescent="0.3">
      <c r="A18" s="11"/>
      <c r="B18" s="13"/>
      <c r="C18" s="2" t="s">
        <v>11</v>
      </c>
      <c r="D18" s="12">
        <v>220</v>
      </c>
      <c r="E18" s="11"/>
      <c r="F18" s="11"/>
      <c r="G18" s="11"/>
    </row>
    <row r="19" spans="1:7" x14ac:dyDescent="0.3">
      <c r="A19" s="11"/>
      <c r="B19" s="13"/>
      <c r="C19" s="2" t="s">
        <v>18</v>
      </c>
      <c r="D19" s="14">
        <v>100</v>
      </c>
      <c r="E19" s="11"/>
      <c r="F19" s="11"/>
      <c r="G19" s="11"/>
    </row>
    <row r="20" spans="1:7" x14ac:dyDescent="0.3">
      <c r="A20" s="11"/>
      <c r="B20" s="13"/>
      <c r="C20" s="2" t="s">
        <v>21</v>
      </c>
      <c r="D20" s="14">
        <v>100</v>
      </c>
      <c r="E20" s="11"/>
      <c r="F20" s="11"/>
      <c r="G20" s="11"/>
    </row>
    <row r="21" spans="1:7" x14ac:dyDescent="0.3">
      <c r="A21" s="11"/>
      <c r="B21" s="13"/>
      <c r="C21" s="2" t="s">
        <v>22</v>
      </c>
      <c r="D21" s="14">
        <v>100</v>
      </c>
      <c r="E21" s="11"/>
      <c r="F21" s="11"/>
      <c r="G21" s="11"/>
    </row>
  </sheetData>
  <mergeCells count="20">
    <mergeCell ref="A7:A11"/>
    <mergeCell ref="B7:B11"/>
    <mergeCell ref="E7:E11"/>
    <mergeCell ref="F7:F11"/>
    <mergeCell ref="G7:G11"/>
    <mergeCell ref="A12:A16"/>
    <mergeCell ref="B12:B16"/>
    <mergeCell ref="E12:E16"/>
    <mergeCell ref="F12:F16"/>
    <mergeCell ref="G12:G16"/>
    <mergeCell ref="A17:A21"/>
    <mergeCell ref="B17:B21"/>
    <mergeCell ref="E17:E21"/>
    <mergeCell ref="F17:F21"/>
    <mergeCell ref="G17:G21"/>
    <mergeCell ref="G2:G6"/>
    <mergeCell ref="A2:A6"/>
    <mergeCell ref="B2:B6"/>
    <mergeCell ref="F2:F6"/>
    <mergeCell ref="E2:E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CARGAS</vt:lpstr>
      <vt:lpstr>CIRCUITOS</vt:lpstr>
      <vt:lpstr>Plan3</vt:lpstr>
      <vt:lpstr>Plan4</vt:lpstr>
      <vt:lpstr>Divisão de Fases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Silva de Souza</dc:creator>
  <cp:lastModifiedBy>Bruno Silva de Souza</cp:lastModifiedBy>
  <dcterms:created xsi:type="dcterms:W3CDTF">2018-06-09T12:58:25Z</dcterms:created>
  <dcterms:modified xsi:type="dcterms:W3CDTF">2018-06-16T13:53:30Z</dcterms:modified>
</cp:coreProperties>
</file>