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QUANT STRATEGY\"/>
    </mc:Choice>
  </mc:AlternateContent>
  <xr:revisionPtr revIDLastSave="0" documentId="13_ncr:1_{22EBCB84-B86B-4837-8860-8879D78A4A33}" xr6:coauthVersionLast="47" xr6:coauthVersionMax="47" xr10:uidLastSave="{00000000-0000-0000-0000-000000000000}"/>
  <bookViews>
    <workbookView xWindow="0" yWindow="0" windowWidth="14400" windowHeight="16200" xr2:uid="{AE29B302-8747-49CE-9FC8-91D9627D1454}"/>
  </bookViews>
  <sheets>
    <sheet name="Brin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4" i="1" s="1"/>
  <c r="F10" i="1"/>
  <c r="G12" i="1" s="1"/>
  <c r="F14" i="1"/>
  <c r="G16" i="1" s="1"/>
  <c r="E14" i="1"/>
  <c r="E10" i="1"/>
  <c r="E2" i="1"/>
  <c r="I23" i="1"/>
  <c r="I22" i="1"/>
  <c r="I21" i="1"/>
  <c r="I20" i="1"/>
  <c r="I19" i="1"/>
  <c r="I18" i="1"/>
  <c r="I17" i="1"/>
  <c r="I16" i="1"/>
  <c r="I15" i="1"/>
  <c r="I12" i="1"/>
  <c r="I13" i="1"/>
  <c r="I11" i="1"/>
  <c r="I3" i="1"/>
  <c r="I4" i="1"/>
  <c r="I5" i="1"/>
  <c r="I6" i="1"/>
  <c r="I7" i="1"/>
  <c r="I8" i="1"/>
  <c r="I9" i="1"/>
  <c r="H16" i="1"/>
  <c r="H17" i="1"/>
  <c r="H18" i="1"/>
  <c r="H19" i="1"/>
  <c r="H20" i="1"/>
  <c r="H21" i="1"/>
  <c r="H22" i="1"/>
  <c r="H23" i="1"/>
  <c r="H15" i="1"/>
  <c r="H11" i="1"/>
  <c r="H13" i="1"/>
  <c r="H12" i="1"/>
  <c r="H3" i="1"/>
  <c r="H4" i="1"/>
  <c r="H5" i="1"/>
  <c r="H6" i="1"/>
  <c r="H7" i="1"/>
  <c r="H8" i="1"/>
  <c r="H9" i="1"/>
  <c r="D14" i="1"/>
  <c r="D10" i="1"/>
  <c r="C10" i="1"/>
  <c r="C14" i="1"/>
  <c r="D2" i="1"/>
  <c r="C2" i="1"/>
  <c r="G17" i="1" l="1"/>
  <c r="G11" i="1"/>
  <c r="G18" i="1"/>
  <c r="G19" i="1"/>
  <c r="G13" i="1"/>
  <c r="G23" i="1"/>
  <c r="G22" i="1"/>
  <c r="G21" i="1"/>
  <c r="G20" i="1"/>
  <c r="G9" i="1"/>
  <c r="G15" i="1"/>
  <c r="I14" i="1"/>
  <c r="I2" i="1"/>
  <c r="I10" i="1"/>
  <c r="G3" i="1"/>
  <c r="G8" i="1"/>
  <c r="G7" i="1"/>
  <c r="G6" i="1"/>
  <c r="G5" i="1"/>
  <c r="G10" i="1" l="1"/>
  <c r="G14" i="1"/>
  <c r="G2" i="1"/>
</calcChain>
</file>

<file path=xl/sharedStrings.xml><?xml version="1.0" encoding="utf-8"?>
<sst xmlns="http://schemas.openxmlformats.org/spreadsheetml/2006/main" count="53" uniqueCount="34">
  <si>
    <t>Portfolio weight</t>
  </si>
  <si>
    <t>Benchmark weight</t>
  </si>
  <si>
    <t>Portfolio return</t>
  </si>
  <si>
    <t>Benchmark return</t>
  </si>
  <si>
    <t>USD</t>
  </si>
  <si>
    <t>EUR</t>
  </si>
  <si>
    <t>Energy</t>
  </si>
  <si>
    <t>Industrials</t>
  </si>
  <si>
    <t>Industry</t>
  </si>
  <si>
    <t>Currency</t>
  </si>
  <si>
    <t>France</t>
  </si>
  <si>
    <t>Country</t>
  </si>
  <si>
    <t>Category</t>
  </si>
  <si>
    <t>Segments</t>
  </si>
  <si>
    <t>CURRENCY AGGREGATE</t>
  </si>
  <si>
    <t>INDUSTRY AGGREGATE</t>
  </si>
  <si>
    <t>COUNTRY AGGREGATE</t>
  </si>
  <si>
    <t>China</t>
  </si>
  <si>
    <t>Norway</t>
  </si>
  <si>
    <t>Netherlands</t>
  </si>
  <si>
    <t>Allocation effect</t>
  </si>
  <si>
    <t>Selection effect</t>
  </si>
  <si>
    <t>Interaction effect</t>
  </si>
  <si>
    <t>Communications Services</t>
  </si>
  <si>
    <t>Consumer Discretionary</t>
  </si>
  <si>
    <t>Consumer Staples</t>
  </si>
  <si>
    <t>Information Technology</t>
  </si>
  <si>
    <t>Materials</t>
  </si>
  <si>
    <t>CNY</t>
  </si>
  <si>
    <t>Australia</t>
  </si>
  <si>
    <t>Canada</t>
  </si>
  <si>
    <t>Spain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</si>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</sst>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10" fontId="0" fillId="0" borderId="0" xfId="0" applyNumberFormat="1"/>
    <xf numFmtId="10" fontId="4" fillId="2" borderId="0" xfId="0" applyNumberFormat="1" applyFont="1" applyFill="1"/>
    <xf numFmtId="10" fontId="3" fillId="2" borderId="0" xfId="0" applyNumberFormat="1" applyFont="1" applyFill="1"/>
    <xf numFmtId="0" fontId="1" fillId="0" borderId="1" xfId="0" applyFont="1" applyBorder="1"/>
    <xf numFmtId="10" fontId="4" fillId="2" borderId="1" xfId="0" applyNumberFormat="1" applyFont="1" applyFill="1" applyBorder="1"/>
    <xf numFmtId="10" fontId="0" fillId="0" borderId="1" xfId="0" applyNumberFormat="1" applyBorder="1"/>
    <xf numFmtId="164" fontId="3" fillId="2" borderId="0" xfId="1" applyNumberFormat="1" applyFont="1" applyFill="1"/>
    <xf numFmtId="164" fontId="0" fillId="0" borderId="0" xfId="1" applyNumberFormat="1" applyFont="1"/>
    <xf numFmtId="164" fontId="0" fillId="0" borderId="0" xfId="1" applyNumberFormat="1" applyFont="1" applyBorder="1"/>
    <xf numFmtId="164" fontId="3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509-9C57-40ED-A7B6-5C5F5F6AAB22}">
  <dimension ref="A1:I36"/>
  <sheetViews>
    <sheetView tabSelected="1" zoomScale="80" zoomScaleNormal="80" workbookViewId="0">
      <pane xSplit="1" topLeftCell="B1" activePane="topRight" state="frozen"/>
      <selection pane="topRight" activeCell="H22" sqref="H22"/>
    </sheetView>
  </sheetViews>
  <sheetFormatPr defaultRowHeight="15" x14ac:dyDescent="0.25"/>
  <cols>
    <col min="1" max="1" width="26.42578125" bestFit="1" customWidth="1"/>
    <col min="2" max="2" width="9.28515625" bestFit="1" customWidth="1"/>
    <col min="3" max="3" width="15.5703125" bestFit="1" customWidth="1"/>
    <col min="4" max="4" width="18" bestFit="1" customWidth="1"/>
    <col min="5" max="5" width="15" bestFit="1" customWidth="1"/>
    <col min="6" max="6" width="17.28515625" bestFit="1" customWidth="1"/>
    <col min="7" max="7" width="15.85546875" bestFit="1" customWidth="1"/>
    <col min="8" max="8" width="15.140625" bestFit="1" customWidth="1"/>
    <col min="9" max="9" width="16.5703125" bestFit="1" customWidth="1"/>
  </cols>
  <sheetData>
    <row r="1" spans="1:9" x14ac:dyDescent="0.25">
      <c r="A1" s="1" t="s">
        <v>13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7" t="s">
        <v>20</v>
      </c>
      <c r="H1" s="1" t="s">
        <v>21</v>
      </c>
      <c r="I1" s="1" t="s">
        <v>22</v>
      </c>
    </row>
    <row r="2" spans="1:9" x14ac:dyDescent="0.25">
      <c r="A2" s="2" t="s">
        <v>15</v>
      </c>
      <c r="B2" s="3" t="s">
        <v>8</v>
      </c>
      <c r="C2" s="10">
        <f>SUM(C3:C9)</f>
        <v>0.99999999999999878</v>
      </c>
      <c r="D2" s="10">
        <f>SUM(D3:D9)</f>
        <v>0.69124848142373463</v>
      </c>
      <c r="E2" s="6">
        <f>SUMPRODUCT(C3:C9,E3:E9)</f>
        <v>6.7557293265239113E-2</v>
      </c>
      <c r="F2" s="6">
        <f>SUMPRODUCT(D3:D9,F3:F9)</f>
        <v>1.0974844902110308E-4</v>
      </c>
      <c r="G2" s="8">
        <f>SUM(G3:G9)</f>
        <v>3.3244364303134953E-2</v>
      </c>
      <c r="H2" s="5">
        <v>0</v>
      </c>
      <c r="I2" s="5">
        <f>SUM(I3:I9)</f>
        <v>-2.9144352408476733E-2</v>
      </c>
    </row>
    <row r="3" spans="1:9" x14ac:dyDescent="0.25">
      <c r="A3" t="s">
        <v>23</v>
      </c>
      <c r="B3" t="s">
        <v>8</v>
      </c>
      <c r="C3" s="11">
        <v>7.7651905795303802E-2</v>
      </c>
      <c r="D3" s="12">
        <v>0.17863829984259399</v>
      </c>
      <c r="E3" s="4">
        <v>0.171494307873789</v>
      </c>
      <c r="F3" s="4">
        <v>-8.5000000000000006E-2</v>
      </c>
      <c r="G3" s="9">
        <f t="shared" ref="G3:G8" si="0">(C3 - D3)*(F3 -$F$2)</f>
        <v>8.5949265941385918E-3</v>
      </c>
      <c r="H3" s="4">
        <f t="shared" ref="H3:H23" si="1">C3 * (E3 - F3)</f>
        <v>1.9917271832047116E-2</v>
      </c>
      <c r="I3" s="4">
        <f t="shared" ref="I3:I23" si="2">(C3 - D3) * (E3 - F3)</f>
        <v>-2.5902435245829424E-2</v>
      </c>
    </row>
    <row r="4" spans="1:9" x14ac:dyDescent="0.25">
      <c r="A4" t="s">
        <v>24</v>
      </c>
      <c r="B4" t="s">
        <v>8</v>
      </c>
      <c r="C4" s="11">
        <v>0.21833633573137101</v>
      </c>
      <c r="D4" s="12">
        <v>8.8138440451624306E-2</v>
      </c>
      <c r="E4" s="4">
        <v>0.11718454953667699</v>
      </c>
      <c r="F4" s="4">
        <v>7.46E-2</v>
      </c>
      <c r="G4" s="9">
        <f t="shared" si="0"/>
        <v>9.69847397079634E-3</v>
      </c>
      <c r="H4" s="4">
        <f t="shared" si="1"/>
        <v>9.2977545046091081E-3</v>
      </c>
      <c r="I4" s="4">
        <f t="shared" si="2"/>
        <v>5.5444187211114576E-3</v>
      </c>
    </row>
    <row r="5" spans="1:9" x14ac:dyDescent="0.25">
      <c r="A5" t="s">
        <v>25</v>
      </c>
      <c r="B5" t="s">
        <v>8</v>
      </c>
      <c r="C5" s="11">
        <v>1.4237206661773199E-2</v>
      </c>
      <c r="D5" s="12">
        <v>9.1094428419585899E-2</v>
      </c>
      <c r="E5" s="4">
        <v>4.8192818276330797E-2</v>
      </c>
      <c r="F5" s="4">
        <v>0.02</v>
      </c>
      <c r="G5" s="9">
        <f t="shared" si="0"/>
        <v>-1.5287094742722634E-3</v>
      </c>
      <c r="H5" s="4">
        <f t="shared" si="1"/>
        <v>4.01386980177938E-4</v>
      </c>
      <c r="I5" s="4">
        <f t="shared" si="2"/>
        <v>-2.1668216862416709E-3</v>
      </c>
    </row>
    <row r="6" spans="1:9" x14ac:dyDescent="0.25">
      <c r="A6" t="s">
        <v>6</v>
      </c>
      <c r="B6" t="s">
        <v>8</v>
      </c>
      <c r="C6" s="11">
        <v>2.97497860705308E-2</v>
      </c>
      <c r="D6" s="12">
        <v>3.5919529652719703E-2</v>
      </c>
      <c r="E6" s="4">
        <v>9.4263983667436393E-2</v>
      </c>
      <c r="F6" s="4">
        <v>-2.4E-2</v>
      </c>
      <c r="G6" s="9">
        <f t="shared" si="0"/>
        <v>1.4875096576153683E-4</v>
      </c>
      <c r="H6" s="4">
        <f t="shared" si="1"/>
        <v>3.5183282139549816E-3</v>
      </c>
      <c r="I6" s="4">
        <f t="shared" si="2"/>
        <v>-7.2965845423625896E-4</v>
      </c>
    </row>
    <row r="7" spans="1:9" x14ac:dyDescent="0.25">
      <c r="A7" t="s">
        <v>7</v>
      </c>
      <c r="B7" t="s">
        <v>8</v>
      </c>
      <c r="C7" s="11">
        <v>0.39636802704452201</v>
      </c>
      <c r="D7" s="12">
        <v>0.19246222180986</v>
      </c>
      <c r="E7" s="4">
        <v>-1.7987855649565399E-2</v>
      </c>
      <c r="F7" s="4">
        <v>1.2500000000000001E-2</v>
      </c>
      <c r="G7" s="9">
        <f t="shared" si="0"/>
        <v>2.5264442195623718E-3</v>
      </c>
      <c r="H7" s="4">
        <f t="shared" si="1"/>
        <v>-1.208441119263642E-2</v>
      </c>
      <c r="I7" s="4">
        <f t="shared" si="2"/>
        <v>-6.2166507561027722E-3</v>
      </c>
    </row>
    <row r="8" spans="1:9" x14ac:dyDescent="0.25">
      <c r="A8" t="s">
        <v>26</v>
      </c>
      <c r="B8" t="s">
        <v>8</v>
      </c>
      <c r="C8" s="11">
        <v>0.15446705244404499</v>
      </c>
      <c r="D8" s="12">
        <v>3.6148526929485697E-2</v>
      </c>
      <c r="E8" s="4">
        <v>3.61955361187455E-2</v>
      </c>
      <c r="F8" s="4">
        <v>0.11</v>
      </c>
      <c r="G8" s="9">
        <f t="shared" si="0"/>
        <v>1.3002052531935836E-2</v>
      </c>
      <c r="H8" s="4">
        <f t="shared" si="1"/>
        <v>-1.1400357992950362E-2</v>
      </c>
      <c r="I8" s="4">
        <f t="shared" si="2"/>
        <v>-8.7324353428225795E-3</v>
      </c>
    </row>
    <row r="9" spans="1:9" x14ac:dyDescent="0.25">
      <c r="A9" t="s">
        <v>27</v>
      </c>
      <c r="B9" t="s">
        <v>8</v>
      </c>
      <c r="C9" s="11">
        <v>0.109189686252453</v>
      </c>
      <c r="D9" s="12">
        <v>6.8847034317865E-2</v>
      </c>
      <c r="E9" s="4">
        <v>0.24455713546876501</v>
      </c>
      <c r="F9" s="4">
        <v>0.02</v>
      </c>
      <c r="G9" s="9">
        <f>(C9 - D9)*(F9 -$F$2)</f>
        <v>8.0242549521254084E-4</v>
      </c>
      <c r="H9" s="4">
        <f t="shared" si="1"/>
        <v>2.4519323167584036E-2</v>
      </c>
      <c r="I9" s="4">
        <f t="shared" si="2"/>
        <v>9.0592303556445118E-3</v>
      </c>
    </row>
    <row r="10" spans="1:9" x14ac:dyDescent="0.25">
      <c r="A10" s="2" t="s">
        <v>14</v>
      </c>
      <c r="B10" s="3" t="s">
        <v>9</v>
      </c>
      <c r="C10" s="10">
        <f>SUM(C11:C13)</f>
        <v>0.999999999999999</v>
      </c>
      <c r="D10" s="13">
        <f>SUM(D11:D13)</f>
        <v>0.758906032113837</v>
      </c>
      <c r="E10" s="6">
        <f>SUMPRODUCT(C11:C13,E11:E13)</f>
        <v>3.5883763869328539E-2</v>
      </c>
      <c r="F10" s="6">
        <f>SUMPRODUCT(D11:D13,F11:F13)</f>
        <v>3.4584429218761654E-2</v>
      </c>
      <c r="G10" s="8">
        <f>SUM(G11:G13)</f>
        <v>-8.956952291347943E-3</v>
      </c>
      <c r="H10" s="5">
        <v>0</v>
      </c>
      <c r="I10" s="5">
        <f>SUM(I11:I13)</f>
        <v>1.4196163869364474E-2</v>
      </c>
    </row>
    <row r="11" spans="1:9" x14ac:dyDescent="0.25">
      <c r="A11" t="s">
        <v>4</v>
      </c>
      <c r="B11" t="s">
        <v>9</v>
      </c>
      <c r="C11" s="11">
        <v>0.47315472723714502</v>
      </c>
      <c r="D11" s="12">
        <v>0.64687695254949695</v>
      </c>
      <c r="E11" s="4">
        <v>2.6269755816674099E-2</v>
      </c>
      <c r="F11" s="4">
        <v>0.05</v>
      </c>
      <c r="G11" s="9">
        <f>(C11 - D11)*(F11 - $F$10)</f>
        <v>-2.6780272605767975E-3</v>
      </c>
      <c r="H11" s="4">
        <f t="shared" si="1"/>
        <v>-1.1228077213832415E-2</v>
      </c>
      <c r="I11" s="4">
        <f t="shared" si="2"/>
        <v>4.1224708267328719E-3</v>
      </c>
    </row>
    <row r="12" spans="1:9" x14ac:dyDescent="0.25">
      <c r="A12" t="s">
        <v>5</v>
      </c>
      <c r="B12" t="s">
        <v>9</v>
      </c>
      <c r="C12" s="11">
        <v>0.50393851053572802</v>
      </c>
      <c r="D12" s="12">
        <v>0.11202907956434</v>
      </c>
      <c r="E12" s="4">
        <v>4.7426574043408602E-2</v>
      </c>
      <c r="F12" s="4">
        <v>0.02</v>
      </c>
      <c r="G12" s="9">
        <f t="shared" ref="G12:G13" si="3">(C12 - D12)*(F12 - $F$10)</f>
        <v>-5.7157753561673649E-3</v>
      </c>
      <c r="H12" s="4">
        <f t="shared" si="1"/>
        <v>1.382130687253319E-2</v>
      </c>
      <c r="I12" s="4">
        <f t="shared" si="2"/>
        <v>1.0748733026846907E-2</v>
      </c>
    </row>
    <row r="13" spans="1:9" x14ac:dyDescent="0.25">
      <c r="A13" t="s">
        <v>28</v>
      </c>
      <c r="B13" t="s">
        <v>9</v>
      </c>
      <c r="C13" s="11">
        <v>2.2906762227125999E-2</v>
      </c>
      <c r="D13" s="12">
        <v>0</v>
      </c>
      <c r="E13" s="4">
        <v>-1.94690265486725E-2</v>
      </c>
      <c r="F13" s="4">
        <v>0.01</v>
      </c>
      <c r="G13" s="9">
        <f t="shared" si="3"/>
        <v>-5.6314967460378211E-4</v>
      </c>
      <c r="H13" s="4">
        <f t="shared" si="1"/>
        <v>-6.7503998421530442E-4</v>
      </c>
      <c r="I13" s="4">
        <f t="shared" si="2"/>
        <v>-6.7503998421530442E-4</v>
      </c>
    </row>
    <row r="14" spans="1:9" x14ac:dyDescent="0.25">
      <c r="A14" s="2" t="s">
        <v>16</v>
      </c>
      <c r="B14" s="3" t="s">
        <v>11</v>
      </c>
      <c r="C14" s="10">
        <f>SUM(C15:C23)</f>
        <v>0.99999999999999756</v>
      </c>
      <c r="D14" s="13">
        <f>SUM(D15:D23)</f>
        <v>0.79197190954620855</v>
      </c>
      <c r="E14" s="6">
        <f>SUMPRODUCT(C15:C23,E15:E23)</f>
        <v>3.8015415364478465E-2</v>
      </c>
      <c r="F14" s="6">
        <f>SUMPRODUCT(D15:D23,F15:F23)</f>
        <v>-2.7390034486008082E-2</v>
      </c>
      <c r="G14" s="8">
        <f>SUM(G15:G23)</f>
        <v>3.5315900245882929E-2</v>
      </c>
      <c r="H14" s="5">
        <v>0</v>
      </c>
      <c r="I14" s="5">
        <f>SUM(I15:I23)</f>
        <v>-1.8222504057097084E-2</v>
      </c>
    </row>
    <row r="15" spans="1:9" x14ac:dyDescent="0.25">
      <c r="A15" t="s">
        <v>29</v>
      </c>
      <c r="B15" t="s">
        <v>11</v>
      </c>
      <c r="C15" s="11">
        <v>1.6753355114516699E-2</v>
      </c>
      <c r="D15" s="12">
        <v>2.0379396324164901E-2</v>
      </c>
      <c r="E15" s="4">
        <v>-2.27457684867747E-2</v>
      </c>
      <c r="F15" s="4">
        <v>7.5300000000000006E-2</v>
      </c>
      <c r="G15" s="9">
        <f>(C15 - D15)*(F15 - $F$14)</f>
        <v>-3.7235829686646028E-4</v>
      </c>
      <c r="H15" s="4">
        <f t="shared" si="1"/>
        <v>-1.6425955769346272E-3</v>
      </c>
      <c r="I15" s="4">
        <f t="shared" si="2"/>
        <v>3.5551799696467208E-4</v>
      </c>
    </row>
    <row r="16" spans="1:9" x14ac:dyDescent="0.25">
      <c r="A16" t="s">
        <v>30</v>
      </c>
      <c r="B16" t="s">
        <v>11</v>
      </c>
      <c r="C16" s="11">
        <v>2.8942696507807099E-2</v>
      </c>
      <c r="D16" s="12">
        <v>3.5559082898341199E-2</v>
      </c>
      <c r="E16" s="4">
        <v>1.8999999999999899E-2</v>
      </c>
      <c r="F16" s="4">
        <v>2.4500000000000001E-2</v>
      </c>
      <c r="G16" s="9">
        <f t="shared" ref="G16:G23" si="4">(C16 - D16)*(F16 - $F$14)</f>
        <v>-3.4332451797756898E-4</v>
      </c>
      <c r="H16" s="4">
        <f t="shared" si="1"/>
        <v>-1.59184830792942E-4</v>
      </c>
      <c r="I16" s="4">
        <f t="shared" si="2"/>
        <v>3.6390125147938225E-5</v>
      </c>
    </row>
    <row r="17" spans="1:9" x14ac:dyDescent="0.25">
      <c r="A17" t="s">
        <v>17</v>
      </c>
      <c r="B17" t="s">
        <v>11</v>
      </c>
      <c r="C17" s="11">
        <v>2.2906762227125999E-2</v>
      </c>
      <c r="D17" s="12">
        <v>0</v>
      </c>
      <c r="E17" s="4">
        <v>-1.94690265486725E-2</v>
      </c>
      <c r="F17" s="4">
        <v>8.4500000000000006E-2</v>
      </c>
      <c r="G17" s="9">
        <f t="shared" si="4"/>
        <v>2.5630384155559158E-3</v>
      </c>
      <c r="H17" s="4">
        <f t="shared" si="1"/>
        <v>-2.3815937701361914E-3</v>
      </c>
      <c r="I17" s="4">
        <f t="shared" si="2"/>
        <v>-2.3815937701361914E-3</v>
      </c>
    </row>
    <row r="18" spans="1:9" x14ac:dyDescent="0.25">
      <c r="A18" t="s">
        <v>10</v>
      </c>
      <c r="B18" t="s">
        <v>11</v>
      </c>
      <c r="C18" s="11">
        <v>0.24655291373152399</v>
      </c>
      <c r="D18" s="12">
        <v>3.93667526807236E-2</v>
      </c>
      <c r="E18" s="4">
        <v>0.12494560192028301</v>
      </c>
      <c r="F18" s="4">
        <v>5.7999999999999996E-3</v>
      </c>
      <c r="G18" s="9">
        <f t="shared" si="4"/>
        <v>6.8765158302996898E-3</v>
      </c>
      <c r="H18" s="4">
        <f t="shared" si="1"/>
        <v>2.9375695311742035E-2</v>
      </c>
      <c r="I18" s="4">
        <f t="shared" si="2"/>
        <v>2.468531986795031E-2</v>
      </c>
    </row>
    <row r="19" spans="1:9" x14ac:dyDescent="0.25">
      <c r="A19" t="s">
        <v>19</v>
      </c>
      <c r="B19" t="s">
        <v>11</v>
      </c>
      <c r="C19" s="11">
        <v>0.25332848215668602</v>
      </c>
      <c r="D19" s="12">
        <v>1.7410733433619499E-2</v>
      </c>
      <c r="E19" s="4">
        <v>-1.9816349505511099E-2</v>
      </c>
      <c r="F19" s="4">
        <v>6.6000000000000003E-2</v>
      </c>
      <c r="G19" s="9">
        <f t="shared" si="4"/>
        <v>2.2032366689108573E-2</v>
      </c>
      <c r="H19" s="4">
        <f t="shared" si="1"/>
        <v>-2.1739725564458801E-2</v>
      </c>
      <c r="I19" s="4">
        <f t="shared" si="2"/>
        <v>-2.0245599978972025E-2</v>
      </c>
    </row>
    <row r="20" spans="1:9" x14ac:dyDescent="0.25">
      <c r="A20" t="s">
        <v>18</v>
      </c>
      <c r="B20" t="s">
        <v>11</v>
      </c>
      <c r="C20" s="11">
        <v>1.13576145436335E-2</v>
      </c>
      <c r="D20" s="12">
        <v>4.3022525960761402E-3</v>
      </c>
      <c r="E20" s="4">
        <v>5.8676864387321802E-2</v>
      </c>
      <c r="F20" s="4">
        <v>6.1499999999999999E-2</v>
      </c>
      <c r="G20" s="9">
        <f t="shared" si="4"/>
        <v>6.2715136682964278E-4</v>
      </c>
      <c r="H20" s="4">
        <f t="shared" si="1"/>
        <v>-3.2064086093203567E-5</v>
      </c>
      <c r="I20" s="4">
        <f t="shared" si="2"/>
        <v>-1.9918243574483785E-5</v>
      </c>
    </row>
    <row r="21" spans="1:9" x14ac:dyDescent="0.25">
      <c r="A21" t="s">
        <v>31</v>
      </c>
      <c r="B21" t="s">
        <v>11</v>
      </c>
      <c r="C21" s="11">
        <v>4.0571146475173398E-3</v>
      </c>
      <c r="D21" s="12">
        <v>8.6335224456723699E-3</v>
      </c>
      <c r="E21" s="4">
        <v>-8.27965837227344E-3</v>
      </c>
      <c r="F21" s="4">
        <v>7.5600000000000001E-2</v>
      </c>
      <c r="G21" s="9">
        <f t="shared" si="4"/>
        <v>-4.7132439695402284E-4</v>
      </c>
      <c r="H21" s="4">
        <f t="shared" si="1"/>
        <v>-3.4030939061090106E-4</v>
      </c>
      <c r="I21" s="4">
        <f t="shared" si="2"/>
        <v>3.8386752268145208E-4</v>
      </c>
    </row>
    <row r="22" spans="1:9" x14ac:dyDescent="0.25">
      <c r="A22" t="s">
        <v>32</v>
      </c>
      <c r="B22" t="s">
        <v>11</v>
      </c>
      <c r="C22" s="11">
        <v>1.4335056879379899E-2</v>
      </c>
      <c r="D22" s="12">
        <v>4.25621278321048E-2</v>
      </c>
      <c r="E22" s="4">
        <v>0.158484621325823</v>
      </c>
      <c r="F22" s="4">
        <v>1.2500000000000001E-2</v>
      </c>
      <c r="G22" s="9">
        <f t="shared" si="4"/>
        <v>-1.1259788337431933E-3</v>
      </c>
      <c r="H22" s="4">
        <f t="shared" si="1"/>
        <v>2.0926978502204085E-3</v>
      </c>
      <c r="I22" s="4">
        <f t="shared" si="2"/>
        <v>-4.1207182641706816E-3</v>
      </c>
    </row>
    <row r="23" spans="1:9" x14ac:dyDescent="0.25">
      <c r="A23" t="s">
        <v>33</v>
      </c>
      <c r="B23" t="s">
        <v>11</v>
      </c>
      <c r="C23" s="11">
        <v>0.40176600419180702</v>
      </c>
      <c r="D23" s="12">
        <v>0.62375804133550605</v>
      </c>
      <c r="E23" s="4">
        <v>2.3899892260271598E-2</v>
      </c>
      <c r="F23" s="4">
        <v>-5.2299999999999999E-2</v>
      </c>
      <c r="G23" s="9">
        <f t="shared" si="4"/>
        <v>5.5298139896303557E-3</v>
      </c>
      <c r="H23" s="4">
        <f t="shared" si="1"/>
        <v>3.0614526233255522E-2</v>
      </c>
      <c r="I23" s="4">
        <f t="shared" si="2"/>
        <v>-1.6915769312988077E-2</v>
      </c>
    </row>
    <row r="27" spans="1:9" x14ac:dyDescent="0.25">
      <c r="C27" s="4"/>
    </row>
    <row r="28" spans="1:9" x14ac:dyDescent="0.25">
      <c r="C28" s="4"/>
    </row>
    <row r="29" spans="1:9" x14ac:dyDescent="0.25">
      <c r="C29" s="4"/>
    </row>
    <row r="30" spans="1:9" x14ac:dyDescent="0.25">
      <c r="C30" s="4"/>
    </row>
    <row r="31" spans="1:9" x14ac:dyDescent="0.25">
      <c r="C31" s="4"/>
    </row>
    <row r="32" spans="1:9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</sheetData>
  <conditionalFormatting sqref="H15:I23 H11:I13 I3:I9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5:I23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5:G23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5:G23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5:F23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5:F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3:I9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3:H9">
    <cfRule type="colorScale" priority="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:G9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3:F9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1:I13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1:G13">
    <cfRule type="colorScale" priority="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1:F13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Brinson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EYKS</dc:creator>
  <cp:lastModifiedBy>EYKS</cp:lastModifiedBy>
  <dcterms:created xsi:type="dcterms:W3CDTF">2022-11-11T17:07:24Z</dcterms:created>
  <dcterms:modified xsi:type="dcterms:W3CDTF">2023-02-16T17:42:18Z</dcterms:modified>
</cp:coreProperties>
</file>