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835" activeTab="8"/>
  </bookViews>
  <sheets>
    <sheet name="在庫情報（雨衣）" sheetId="41" r:id="rId1"/>
    <sheet name="入荷見積（雨衣）" sheetId="42" r:id="rId2"/>
    <sheet name="在庫情報（居家服）" sheetId="43" r:id="rId3"/>
    <sheet name="入荷見積（居家服）" sheetId="44" r:id="rId4"/>
    <sheet name="在庫情報（雨伞等）" sheetId="45" r:id="rId5"/>
    <sheet name="入荷見積（雨伞等）" sheetId="46" r:id="rId6"/>
    <sheet name="在庫情報（雨靴）" sheetId="47" r:id="rId7"/>
    <sheet name="入荷見積（雨靴）" sheetId="48" r:id="rId8"/>
    <sheet name="在庫情報（袜子）" sheetId="39" r:id="rId9"/>
    <sheet name="入荷見積（袜子）" sheetId="40" r:id="rId10"/>
  </sheets>
  <definedNames>
    <definedName name="_xlnm._FilterDatabase" localSheetId="7" hidden="1">'入荷見積（雨靴）'!$B$2:$U$143</definedName>
    <definedName name="_xlnm._FilterDatabase" localSheetId="8" hidden="1">'在庫情報（袜子）'!$A$3:$W$187</definedName>
    <definedName name="_xlnm._FilterDatabase" localSheetId="9" hidden="1">'入荷見積（袜子）'!$B$3:$L$295</definedName>
    <definedName name="List" localSheetId="9">'入荷見積（袜子）'!#REF!</definedName>
    <definedName name="List">'在庫情報（袜子）'!#REF!</definedName>
    <definedName name="List1" localSheetId="9">'入荷見積（袜子）'!#REF!</definedName>
    <definedName name="List1">'在庫情報（袜子）'!#REF!</definedName>
    <definedName name="List2" localSheetId="9">'入荷見積（袜子）'!#REF!</definedName>
    <definedName name="List2">'在庫情報（袜子）'!#REF!</definedName>
    <definedName name="List3" localSheetId="9">'入荷見積（袜子）'!#REF!</definedName>
    <definedName name="List3">'在庫情報（袜子）'!#REF!</definedName>
    <definedName name="newlist" localSheetId="9">#REF!</definedName>
    <definedName name="newlist">#REF!</definedName>
  </definedNames>
  <calcPr calcId="144525"/>
</workbook>
</file>

<file path=xl/sharedStrings.xml><?xml version="1.0" encoding="utf-8"?>
<sst xmlns="http://schemas.openxmlformats.org/spreadsheetml/2006/main" count="3302" uniqueCount="699">
  <si>
    <t>在库数量（新）</t>
  </si>
  <si>
    <t>在库数量（旧）</t>
  </si>
  <si>
    <t>在库数量（家）</t>
  </si>
  <si>
    <t>途中</t>
  </si>
  <si>
    <t>販売数量
(直近7日間)</t>
  </si>
  <si>
    <t>販売数量
(直近30日間)</t>
  </si>
  <si>
    <t>販売数量
(直近60日間)</t>
  </si>
  <si>
    <t>販売数量
(直近90日間)</t>
  </si>
  <si>
    <t>販売数量
(週間平均値)</t>
  </si>
  <si>
    <t>在库数量（合計）</t>
  </si>
  <si>
    <t>补货</t>
  </si>
  <si>
    <t>补货后合计</t>
  </si>
  <si>
    <t>販売可能日数
(平均値)</t>
  </si>
  <si>
    <t>货号</t>
  </si>
  <si>
    <t>图片</t>
  </si>
  <si>
    <t>中文</t>
  </si>
  <si>
    <t>日文</t>
  </si>
  <si>
    <t>S</t>
  </si>
  <si>
    <t>M</t>
  </si>
  <si>
    <t>L</t>
  </si>
  <si>
    <t>XL</t>
  </si>
  <si>
    <t>XXL</t>
  </si>
  <si>
    <t>XXXL</t>
  </si>
  <si>
    <t>T001</t>
  </si>
  <si>
    <t>粉</t>
  </si>
  <si>
    <t>ピンク</t>
  </si>
  <si>
    <t>X000RJ2QFB</t>
  </si>
  <si>
    <t>X000RI7PDP</t>
  </si>
  <si>
    <t>X000R15CJB</t>
  </si>
  <si>
    <t>X000R15K4N</t>
  </si>
  <si>
    <t>X000R15K4D</t>
  </si>
  <si>
    <t>蓝</t>
  </si>
  <si>
    <t>ブルー</t>
  </si>
  <si>
    <t>X000R15K57</t>
  </si>
  <si>
    <t>X000RJ2QFL</t>
  </si>
  <si>
    <t>X000R15CJL</t>
  </si>
  <si>
    <t>X000R15K4X</t>
  </si>
  <si>
    <t>X000RI7UBR</t>
  </si>
  <si>
    <t>黄</t>
  </si>
  <si>
    <t>イエロー</t>
  </si>
  <si>
    <t>X000RJ2QFV</t>
  </si>
  <si>
    <t>X000RI7PDZ</t>
  </si>
  <si>
    <t>X000RI7PDF</t>
  </si>
  <si>
    <t>X000RI7UBH</t>
  </si>
  <si>
    <t>X000RJ2QF1</t>
  </si>
  <si>
    <t>T002</t>
  </si>
  <si>
    <t>天马</t>
  </si>
  <si>
    <t>ウマ</t>
  </si>
  <si>
    <t>X000RKI2I5</t>
  </si>
  <si>
    <t>X000RI8KRF</t>
  </si>
  <si>
    <t>X000RMFKFB</t>
  </si>
  <si>
    <t>X000RKHUDX</t>
  </si>
  <si>
    <t>X000RJ3G4B</t>
  </si>
  <si>
    <t>企鹅</t>
  </si>
  <si>
    <t>ペンギン</t>
  </si>
  <si>
    <t>X000RI8KQV</t>
  </si>
  <si>
    <t>X000RKI2IP</t>
  </si>
  <si>
    <t>X000RJ3GX7</t>
  </si>
  <si>
    <t>X000RJ3G41</t>
  </si>
  <si>
    <t>X000RI8KQL</t>
  </si>
  <si>
    <t>豹</t>
  </si>
  <si>
    <t>ヒョウ</t>
  </si>
  <si>
    <t>X000RKI2IZ</t>
  </si>
  <si>
    <t>X000RKHUE7</t>
  </si>
  <si>
    <t>X000RMFKF1</t>
  </si>
  <si>
    <t>X000RJ3GXR</t>
  </si>
  <si>
    <t>X000RJ3G4L</t>
  </si>
  <si>
    <t>小鸟</t>
  </si>
  <si>
    <t>トリ</t>
  </si>
  <si>
    <t>X000RKHUW9</t>
  </si>
  <si>
    <t>X000RJ3GXH</t>
  </si>
  <si>
    <t>X000RKI2IF</t>
  </si>
  <si>
    <t>X000RKHUVZ</t>
  </si>
  <si>
    <t>X000RI8KR5</t>
  </si>
  <si>
    <t>T003</t>
  </si>
  <si>
    <t>X000RQCC3Z</t>
  </si>
  <si>
    <t>X000RS9JTX</t>
  </si>
  <si>
    <t>X000RS991B</t>
  </si>
  <si>
    <t>X000RRDNGJ</t>
  </si>
  <si>
    <t>X000RQCC3P</t>
  </si>
  <si>
    <t>X000RT7GZB</t>
  </si>
  <si>
    <t>X000RS98Z3</t>
  </si>
  <si>
    <t>X000ROSL5F</t>
  </si>
  <si>
    <t>X000RS9911</t>
  </si>
  <si>
    <t>X000ROSLCD</t>
  </si>
  <si>
    <t>X000RRDNH3</t>
  </si>
  <si>
    <t>X000RRFKJR</t>
  </si>
  <si>
    <t>T004</t>
  </si>
  <si>
    <t>X000RU1IQ3</t>
  </si>
  <si>
    <t>X000RRA4SJ</t>
  </si>
  <si>
    <t>X000RQCAOL</t>
  </si>
  <si>
    <t>X000RQCB4P</t>
  </si>
  <si>
    <t>X000RS97MH</t>
  </si>
  <si>
    <t>X000ROSGW3</t>
  </si>
  <si>
    <t>X000RU1IQD</t>
  </si>
  <si>
    <t>X000ROSGWD</t>
  </si>
  <si>
    <t>X000RQCAOV</t>
  </si>
  <si>
    <t>T005</t>
  </si>
  <si>
    <t>X000RS958D</t>
  </si>
  <si>
    <t>X000RS97BN</t>
  </si>
  <si>
    <t>X000RT5CCZ</t>
  </si>
  <si>
    <t>X000RS9583</t>
  </si>
  <si>
    <t>X000RT5CCF</t>
  </si>
  <si>
    <t>X000RT5CCP</t>
  </si>
  <si>
    <t>X000RS958X</t>
  </si>
  <si>
    <t>X000RS958N</t>
  </si>
  <si>
    <t>X000RS957T</t>
  </si>
  <si>
    <t>X000RU1IFJ</t>
  </si>
  <si>
    <t>X000RT577Z</t>
  </si>
  <si>
    <t>X000RS99C5</t>
  </si>
  <si>
    <t>X000RU1IF9</t>
  </si>
  <si>
    <t>X000RS99BV</t>
  </si>
  <si>
    <t>X000RS9C9Z</t>
  </si>
  <si>
    <t>T006</t>
  </si>
  <si>
    <t>X000RJJQ4P</t>
  </si>
  <si>
    <t>X000RJJQ4Z</t>
  </si>
  <si>
    <t>X000RKHSSP</t>
  </si>
  <si>
    <t>X000RJJNMZ</t>
  </si>
  <si>
    <t>X000RT7HBT</t>
  </si>
  <si>
    <t>X000RJJQ4F</t>
  </si>
  <si>
    <t>X000RJ3IWV</t>
  </si>
  <si>
    <t>X000RJJNN9</t>
  </si>
  <si>
    <t>X000RJJNMP</t>
  </si>
  <si>
    <t>X000RT7HBJ</t>
  </si>
  <si>
    <t>灰</t>
  </si>
  <si>
    <t>グレー</t>
  </si>
  <si>
    <t>X000RI8J0D</t>
  </si>
  <si>
    <t>X000RI8J0X</t>
  </si>
  <si>
    <t>X000RJ3IWL</t>
  </si>
  <si>
    <t>X000RJJNNJ</t>
  </si>
  <si>
    <t>X000RU3MNZ</t>
  </si>
  <si>
    <t>T007</t>
  </si>
  <si>
    <t>白</t>
  </si>
  <si>
    <t>ホワイト</t>
  </si>
  <si>
    <t>X000RJJ4EH</t>
  </si>
  <si>
    <t>X000R151AV</t>
  </si>
  <si>
    <t>X000R15J6R</t>
  </si>
  <si>
    <t>X000RMFHMH</t>
  </si>
  <si>
    <t>X000R15J6H</t>
  </si>
  <si>
    <t>黑</t>
  </si>
  <si>
    <t>ブラック</t>
  </si>
  <si>
    <t>X000RMFHM7</t>
  </si>
  <si>
    <t>X000R151B5</t>
  </si>
  <si>
    <t>X000RJJ4E7</t>
  </si>
  <si>
    <t>X000R151AL</t>
  </si>
  <si>
    <t>X000RJIWPT</t>
  </si>
  <si>
    <t>T008</t>
  </si>
  <si>
    <t>绿</t>
  </si>
  <si>
    <t>グリーン</t>
  </si>
  <si>
    <t>X000RJ3N2L</t>
  </si>
  <si>
    <t>X000RKI7G7</t>
  </si>
  <si>
    <t>X000RMF9K7</t>
  </si>
  <si>
    <t>X000RJ3N3Z</t>
  </si>
  <si>
    <t>X000RKHTKR</t>
  </si>
  <si>
    <t>X000RJJTZV</t>
  </si>
  <si>
    <t>X000RJ3N21</t>
  </si>
  <si>
    <t>X000RJ3N49</t>
  </si>
  <si>
    <t>X000RJ3N2B</t>
  </si>
  <si>
    <t>X000RJ3M1D</t>
  </si>
  <si>
    <t>X000RKI7FX</t>
  </si>
  <si>
    <t>X000RMF9L1</t>
  </si>
  <si>
    <t>X000RKHTKH</t>
  </si>
  <si>
    <t>X000RKHTL1</t>
  </si>
  <si>
    <t>X000RJ3N3P</t>
  </si>
  <si>
    <t>X000RJ3N3F</t>
  </si>
  <si>
    <t>X000RJ3N2V</t>
  </si>
  <si>
    <t>X000RJJU05</t>
  </si>
  <si>
    <t>X000RMF9J3</t>
  </si>
  <si>
    <t>X000RJJTZL</t>
  </si>
  <si>
    <t>X000RJ3LZP</t>
  </si>
  <si>
    <t>X000RJ3M13</t>
  </si>
  <si>
    <t>X000RMF9KH</t>
  </si>
  <si>
    <t>X000RJ3M0T</t>
  </si>
  <si>
    <t>T009</t>
  </si>
  <si>
    <t>-</t>
  </si>
  <si>
    <t>X000RMFWYP</t>
  </si>
  <si>
    <t>X000RLC8IT</t>
  </si>
  <si>
    <t>X000RLC8J3</t>
  </si>
  <si>
    <t>X000RLC7VR</t>
  </si>
  <si>
    <t>T010</t>
  </si>
  <si>
    <t>X000RKI9WT</t>
  </si>
  <si>
    <t>X000RJ3OC5</t>
  </si>
  <si>
    <t>X000RKID9X</t>
  </si>
  <si>
    <t>X000RKIE15</t>
  </si>
  <si>
    <t>X000RMG0AZ</t>
  </si>
  <si>
    <t>X000RKIE1F</t>
  </si>
  <si>
    <t>X000RKIE0L</t>
  </si>
  <si>
    <t>X000RKIE0V</t>
  </si>
  <si>
    <t>X000RJ3OBB</t>
  </si>
  <si>
    <t>X000RJ3OCF</t>
  </si>
  <si>
    <t>补货数量</t>
  </si>
  <si>
    <t>价格</t>
  </si>
  <si>
    <t>金额</t>
  </si>
  <si>
    <t>标签号码</t>
  </si>
  <si>
    <t>P001</t>
  </si>
  <si>
    <t>粉色森林</t>
  </si>
  <si>
    <t>ピンク森</t>
  </si>
  <si>
    <t>X000SYHBKZ</t>
  </si>
  <si>
    <t>X000SYGQ5L</t>
  </si>
  <si>
    <t>X000SYH8K3</t>
  </si>
  <si>
    <t>X000SYH6RX</t>
  </si>
  <si>
    <t>X000SYH8KN</t>
  </si>
  <si>
    <t>蓝色森林</t>
  </si>
  <si>
    <t>ブルー森</t>
  </si>
  <si>
    <t>X000SYGKA7</t>
  </si>
  <si>
    <t>X000SYH6RN</t>
  </si>
  <si>
    <t>X000SYGQ65</t>
  </si>
  <si>
    <t>X000SYH8KD</t>
  </si>
  <si>
    <t>X000SYHBLT</t>
  </si>
  <si>
    <t>粉色企鹅</t>
  </si>
  <si>
    <t>ピンクペンギン</t>
  </si>
  <si>
    <t>X000SYG7KP</t>
  </si>
  <si>
    <t>X000SYH8JT</t>
  </si>
  <si>
    <t>X000SYGKAH</t>
  </si>
  <si>
    <t>X000SYG7KF</t>
  </si>
  <si>
    <t>X000SYHBL9</t>
  </si>
  <si>
    <t>best layers</t>
  </si>
  <si>
    <t>X000SYG7K5</t>
  </si>
  <si>
    <t>X000SYGQ5V</t>
  </si>
  <si>
    <t>X000SYH6SH</t>
  </si>
  <si>
    <t>X000SYGQ5B</t>
  </si>
  <si>
    <t>X000SYH6S7</t>
  </si>
  <si>
    <t>P002</t>
  </si>
  <si>
    <t>粉色花柄</t>
  </si>
  <si>
    <t>ピンク花柄</t>
  </si>
  <si>
    <t>X000SYG8FT</t>
  </si>
  <si>
    <t>X000SYFST1</t>
  </si>
  <si>
    <t>X000SYGL3N</t>
  </si>
  <si>
    <t>X000SYH9VV</t>
  </si>
  <si>
    <t>X000SYHR0J</t>
  </si>
  <si>
    <t>灰色花柄</t>
  </si>
  <si>
    <t>グレー花柄</t>
  </si>
  <si>
    <t>X000SYGL47</t>
  </si>
  <si>
    <t>X000SYH9W5</t>
  </si>
  <si>
    <t>X000SYHB7N</t>
  </si>
  <si>
    <t>X000SYFSSR</t>
  </si>
  <si>
    <t>X000SYGL3X</t>
  </si>
  <si>
    <t>橘色鹿</t>
  </si>
  <si>
    <t>オレンジ鹿</t>
  </si>
  <si>
    <t>X000SYG8EZ</t>
  </si>
  <si>
    <t>X000SYFSTB</t>
  </si>
  <si>
    <t>X000SYHB73</t>
  </si>
  <si>
    <t>X000SYHR0T</t>
  </si>
  <si>
    <t>X000SYHB7D</t>
  </si>
  <si>
    <t>蓝色鹿</t>
  </si>
  <si>
    <t>ブルー鹿</t>
  </si>
  <si>
    <t>X000SYH9WF</t>
  </si>
  <si>
    <t>X000SYG8F9</t>
  </si>
  <si>
    <t>X000SYGL4H</t>
  </si>
  <si>
    <t>X000SYHR13</t>
  </si>
  <si>
    <t>X000SYG8FJ</t>
  </si>
  <si>
    <t>颜色</t>
  </si>
  <si>
    <t>T206</t>
  </si>
  <si>
    <t>蓝色</t>
  </si>
  <si>
    <t>サメ</t>
  </si>
  <si>
    <t>X000S4I6RR</t>
  </si>
  <si>
    <t>粉色</t>
  </si>
  <si>
    <t xml:space="preserve">イルカ
</t>
  </si>
  <si>
    <t>X000S5DC39</t>
  </si>
  <si>
    <t>T207</t>
  </si>
  <si>
    <t>透明</t>
  </si>
  <si>
    <t>クリア</t>
  </si>
  <si>
    <t>X000S3MBD3</t>
  </si>
  <si>
    <t>T208</t>
  </si>
  <si>
    <t>绿色</t>
  </si>
  <si>
    <t>X000S695W5</t>
  </si>
  <si>
    <t>X000S1MIL5</t>
  </si>
  <si>
    <t>灰色</t>
  </si>
  <si>
    <t>X000S3MLXD</t>
  </si>
  <si>
    <t>X000S69JUX</t>
  </si>
  <si>
    <t>T209</t>
  </si>
  <si>
    <t>黄色</t>
  </si>
  <si>
    <t>X000S4GYHL</t>
  </si>
  <si>
    <t>美人鱼</t>
  </si>
  <si>
    <t>人魚柄</t>
  </si>
  <si>
    <t>X000UYJ7QJ</t>
  </si>
  <si>
    <t>T101</t>
  </si>
  <si>
    <t>鳄鱼(绿)</t>
  </si>
  <si>
    <t>ワニ</t>
  </si>
  <si>
    <t>X000R1AUDJ</t>
  </si>
  <si>
    <t>独角兽(粉)</t>
  </si>
  <si>
    <t>ユニコーン</t>
  </si>
  <si>
    <t>X000RJLK1R</t>
  </si>
  <si>
    <t>国内尺寸</t>
  </si>
  <si>
    <t>日本尺寸</t>
  </si>
  <si>
    <t>T301</t>
  </si>
  <si>
    <t>内寸15cm</t>
  </si>
  <si>
    <t>内寸16cm</t>
  </si>
  <si>
    <t>内寸16.5cm</t>
  </si>
  <si>
    <t>内寸17cm</t>
  </si>
  <si>
    <t>内寸17.5cm</t>
  </si>
  <si>
    <t>内寸18.5cm</t>
  </si>
  <si>
    <t>内寸19cm</t>
  </si>
  <si>
    <t>内寸19.5cm</t>
  </si>
  <si>
    <t>内寸20cm</t>
  </si>
  <si>
    <t>内寸21cm</t>
  </si>
  <si>
    <t>T302</t>
  </si>
  <si>
    <t>马</t>
  </si>
  <si>
    <t>T303</t>
  </si>
  <si>
    <t>X000UXVQ23</t>
  </si>
  <si>
    <t>X000UXVO61</t>
  </si>
  <si>
    <t>X000UXVO5H</t>
  </si>
  <si>
    <t>X000UXVQ1J</t>
  </si>
  <si>
    <t>X000UXVQ19</t>
  </si>
  <si>
    <t>X000UXRHRV</t>
  </si>
  <si>
    <t>X000UXVQ0F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</si>
  <si>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</si>
  <si>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</si>
  <si>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</si>
  <si>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</si>
  <si>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</si>
  <si>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</si>
  <si>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</si>
  <si>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T306</t>
  </si>
  <si>
    <t>鲨鱼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</si>
  <si>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</si>
  <si>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</si>
  <si>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</si>
  <si>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</si>
  <si>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</si>
  <si>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</si>
  <si>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</si>
  <si>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X000UYL38T</t>
  </si>
  <si>
    <t>X000UYL393</t>
  </si>
  <si>
    <t>X000UYHHMP</t>
  </si>
  <si>
    <t>X000UYL38J</t>
  </si>
  <si>
    <t>X000UYHHMZ</t>
  </si>
  <si>
    <t>X000UYJ7Q9</t>
  </si>
  <si>
    <t>X000UYJ7QT</t>
  </si>
  <si>
    <t>鳄鱼</t>
  </si>
  <si>
    <t>ワニ柄</t>
  </si>
  <si>
    <t>X000VJZLN1</t>
  </si>
  <si>
    <t>X000VK0RN9</t>
  </si>
  <si>
    <t>X000VK3SFN</t>
  </si>
  <si>
    <t>X000VK3SFD</t>
  </si>
  <si>
    <t>X000VJZLMH</t>
  </si>
  <si>
    <t>X000VJZLMR</t>
  </si>
  <si>
    <t>X000VK0RMZ</t>
  </si>
  <si>
    <t>T308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</si>
  <si>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</si>
  <si>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</si>
  <si>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</si>
  <si>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</si>
  <si>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</si>
  <si>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</si>
  <si>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</si>
  <si>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</si>
  <si>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</si>
  <si>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</si>
  <si>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</si>
  <si>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</si>
  <si>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</si>
  <si>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</si>
  <si>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白色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</si>
  <si>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</si>
  <si>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</si>
  <si>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</si>
  <si>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</si>
  <si>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</si>
  <si>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</si>
  <si>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</si>
  <si>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</si>
  <si>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</si>
  <si>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</si>
  <si>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</si>
  <si>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</si>
  <si>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</si>
  <si>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</si>
  <si>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卖家ID</t>
  </si>
  <si>
    <t>季节</t>
  </si>
  <si>
    <t>文件夹名字</t>
  </si>
  <si>
    <t>尺寸</t>
  </si>
  <si>
    <t>年龄</t>
  </si>
  <si>
    <t>脚长</t>
  </si>
  <si>
    <t>盒子尺寸</t>
  </si>
  <si>
    <t>価格</t>
  </si>
  <si>
    <t>在庫数量(FBA)</t>
  </si>
  <si>
    <t>在庫数量(家)</t>
  </si>
  <si>
    <t>在庫合計</t>
  </si>
  <si>
    <t>W001</t>
  </si>
  <si>
    <t>夏</t>
  </si>
  <si>
    <t>13后跟笑脸</t>
  </si>
  <si>
    <t>(1-2歳)</t>
  </si>
  <si>
    <t>11-13cm</t>
  </si>
  <si>
    <t>17.5*8*4.5</t>
  </si>
  <si>
    <t>X000UMZTOP</t>
  </si>
  <si>
    <t>(3-4歳)</t>
  </si>
  <si>
    <t>13-15cm</t>
  </si>
  <si>
    <t>X000UN0151</t>
  </si>
  <si>
    <t>(5-6歳)</t>
  </si>
  <si>
    <t>15-18cm</t>
  </si>
  <si>
    <t>X000UMZPWB</t>
  </si>
  <si>
    <t>(7-9歳)</t>
  </si>
  <si>
    <t>18-21cm</t>
  </si>
  <si>
    <t>X000UMZTOF</t>
  </si>
  <si>
    <t>W002</t>
  </si>
  <si>
    <t>1901麻花中筒网</t>
  </si>
  <si>
    <t>21*8.5*4.5</t>
  </si>
  <si>
    <t>X000RJN6G9</t>
  </si>
  <si>
    <t>(2-4歳)</t>
  </si>
  <si>
    <t>X000RJ6QE3</t>
  </si>
  <si>
    <t>(5-7歳)</t>
  </si>
  <si>
    <t>X000RLFVG5</t>
  </si>
  <si>
    <t>(8-10歳)</t>
  </si>
  <si>
    <t>X000RJNB91</t>
  </si>
  <si>
    <t>W003</t>
  </si>
  <si>
    <t>C1801耳朵低帮船袜</t>
  </si>
  <si>
    <t>X000RJN8FD</t>
  </si>
  <si>
    <t>X000RJN8F3</t>
  </si>
  <si>
    <t>X000RJN7VX</t>
  </si>
  <si>
    <t>W004</t>
  </si>
  <si>
    <t>秋冬</t>
  </si>
  <si>
    <t>11-13m</t>
  </si>
  <si>
    <t>X000RJN9HP</t>
  </si>
  <si>
    <t>X000RJN9HF</t>
  </si>
  <si>
    <t>X000RJN99X</t>
  </si>
  <si>
    <t>X000VZI26X</t>
  </si>
  <si>
    <t>W005</t>
  </si>
  <si>
    <t>C170074并线拼色</t>
  </si>
  <si>
    <t>X000RKL9N5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</si>
  <si>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</si>
  <si>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</si>
  <si>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</si>
  <si>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</si>
  <si>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</si>
  <si>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</si>
  <si>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</si>
  <si>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W007
男</t>
  </si>
  <si>
    <t>网眼19（QZ-015）</t>
  </si>
  <si>
    <t>X000RMKBWX</t>
  </si>
  <si>
    <t>X000RJOS7P</t>
  </si>
  <si>
    <t>X000RLHM0N</t>
  </si>
  <si>
    <t>W007
女</t>
  </si>
  <si>
    <t>X000RJORML</t>
  </si>
  <si>
    <t>X000RLHM0D</t>
  </si>
  <si>
    <t>X000RMKBWN</t>
  </si>
  <si>
    <t>W008</t>
  </si>
  <si>
    <t>CN3329</t>
  </si>
  <si>
    <t>X000RJ6UMB</t>
  </si>
  <si>
    <t>X000RJ6UTJ</t>
  </si>
  <si>
    <t>X000RLFWFF</t>
  </si>
  <si>
    <t>W009</t>
  </si>
  <si>
    <t>网眼卡通(QZ-012）</t>
  </si>
  <si>
    <t>X000RLFWXR</t>
  </si>
  <si>
    <t>X000RLFX9F</t>
  </si>
  <si>
    <t>X000RLFX9P</t>
  </si>
  <si>
    <t>W010</t>
  </si>
  <si>
    <t>网眼竖条（QZ-010)</t>
  </si>
  <si>
    <t>X000RJ6VAR</t>
  </si>
  <si>
    <t>X000RJ6VAH</t>
  </si>
  <si>
    <t>X000RKLAH5</t>
  </si>
  <si>
    <t>W011</t>
  </si>
  <si>
    <t>网眼双针（QZ-009）</t>
  </si>
  <si>
    <t>X000RLFY5X</t>
  </si>
  <si>
    <t>X000RLFY6R</t>
  </si>
  <si>
    <t>X000RLFXIL</t>
  </si>
  <si>
    <t>W012</t>
  </si>
  <si>
    <t>X000RKLAXJ</t>
  </si>
  <si>
    <t>X000RLFYSF</t>
  </si>
  <si>
    <t>X000RMJ543</t>
  </si>
  <si>
    <t>X000VZDWPT</t>
  </si>
  <si>
    <t>W013</t>
  </si>
  <si>
    <t>C2030</t>
  </si>
  <si>
    <t>X000RMJCEB</t>
  </si>
  <si>
    <t>X000RMJCE1</t>
  </si>
  <si>
    <t>X000RLFYYT</t>
  </si>
  <si>
    <t>X000VZE9BZ</t>
  </si>
  <si>
    <t>W014</t>
  </si>
  <si>
    <t>19007玻璃丝+卡通女</t>
  </si>
  <si>
    <t>X000RMJFW5</t>
  </si>
  <si>
    <t>X000RMJALV</t>
  </si>
  <si>
    <t>X000RLFWSH</t>
  </si>
  <si>
    <t>W015</t>
  </si>
  <si>
    <t>C1907蕾丝花边爱心船袜</t>
  </si>
  <si>
    <t>X000RR8QGB</t>
  </si>
  <si>
    <t>X000RR8R01</t>
  </si>
  <si>
    <t>X000RONUOR</t>
  </si>
  <si>
    <t>W016</t>
  </si>
  <si>
    <t>C1908串标船袜</t>
  </si>
  <si>
    <t>X000RONVT1</t>
  </si>
  <si>
    <t>X000RONWYP</t>
  </si>
  <si>
    <t>X000RS4A6Z</t>
  </si>
  <si>
    <t>W017</t>
  </si>
  <si>
    <t>花边蕾丝款</t>
  </si>
  <si>
    <t>(0-1歳)</t>
  </si>
  <si>
    <t>9-11cm</t>
  </si>
  <si>
    <t>X000RR8SF5</t>
  </si>
  <si>
    <t>X000RQ89I7</t>
  </si>
  <si>
    <t>X000RQ88JH</t>
  </si>
  <si>
    <t>15-17cm</t>
  </si>
  <si>
    <t>X000RRATBV</t>
  </si>
  <si>
    <t>17-19cm</t>
  </si>
  <si>
    <t>X000RS68QP</t>
  </si>
  <si>
    <t>W018</t>
  </si>
  <si>
    <t>网眼蝴蝶结</t>
  </si>
  <si>
    <t>X000RUNPGJ</t>
  </si>
  <si>
    <t>X000RTDCPJ</t>
  </si>
  <si>
    <t>X000RVQ59R</t>
  </si>
  <si>
    <t>W019</t>
  </si>
  <si>
    <t>X000RVPWAP</t>
  </si>
  <si>
    <t>X000RSGZR7</t>
  </si>
  <si>
    <t>X000RSGZRH</t>
  </si>
  <si>
    <t>X000VZDWIV</t>
  </si>
  <si>
    <t>W020</t>
  </si>
  <si>
    <t>网眼小熊</t>
  </si>
  <si>
    <t>X000RVPZ4D</t>
  </si>
  <si>
    <t>X000RUNXKR</t>
  </si>
  <si>
    <t>X000RUNRJJ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</si>
  <si>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</si>
  <si>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</si>
  <si>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</si>
  <si>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</si>
  <si>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</si>
  <si>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</si>
  <si>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</si>
  <si>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</si>
  <si>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</si>
  <si>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</si>
  <si>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</si>
  <si>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</si>
  <si>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X000SGV2ZN</t>
  </si>
  <si>
    <t>X000SHP5TV</t>
  </si>
  <si>
    <t>X000SHP50F</t>
  </si>
  <si>
    <t>W104</t>
  </si>
  <si>
    <t>C1964小花</t>
  </si>
  <si>
    <t>X000SG3RLZ</t>
  </si>
  <si>
    <t>X000SHP70D</t>
  </si>
  <si>
    <t>X000SE3XZ7</t>
  </si>
  <si>
    <t>W105</t>
  </si>
  <si>
    <t>C1962帽子熊</t>
  </si>
  <si>
    <t>X000SF4IDH</t>
  </si>
  <si>
    <t>X000SE3ZBJ</t>
  </si>
  <si>
    <t>X000SHP80R</t>
  </si>
  <si>
    <t>W106</t>
  </si>
  <si>
    <t>C1951字母B小腿袜</t>
  </si>
  <si>
    <t>(1-3歳)</t>
  </si>
  <si>
    <t>X000SF5D31</t>
  </si>
  <si>
    <t>(3-5歳)</t>
  </si>
  <si>
    <t>X000SHQ1LH</t>
  </si>
  <si>
    <t>(6-8歳)</t>
  </si>
  <si>
    <t>X000SIOJER</t>
  </si>
  <si>
    <t>W107</t>
  </si>
  <si>
    <t>C1958蝴蝶结小腿袜</t>
  </si>
  <si>
    <t>X000SIO90V</t>
  </si>
  <si>
    <t>X000SGVTXX</t>
  </si>
  <si>
    <t>(4-6歳)</t>
  </si>
  <si>
    <t>X000SG4KX9</t>
  </si>
  <si>
    <t>W108</t>
  </si>
  <si>
    <t>車</t>
  </si>
  <si>
    <t>X000SXG9GN</t>
  </si>
  <si>
    <t>X000SXHIJ5</t>
  </si>
  <si>
    <t>X000SXGPZN</t>
  </si>
  <si>
    <t>スター</t>
  </si>
  <si>
    <t>X000SXG8NH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</si>
  <si>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</si>
  <si>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</si>
  <si>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</si>
  <si>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</si>
  <si>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</si>
  <si>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</si>
  <si>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</si>
  <si>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</si>
  <si>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</si>
  <si>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</si>
  <si>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</si>
  <si>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</si>
  <si>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船</t>
  </si>
  <si>
    <t>(1-3岁）</t>
  </si>
  <si>
    <t>X000SXHS7H</t>
  </si>
  <si>
    <t>X000SXHS7R</t>
  </si>
  <si>
    <t>X000SXGGGB</t>
  </si>
  <si>
    <t>W110</t>
  </si>
  <si>
    <t>笑脸</t>
  </si>
  <si>
    <t>1-3岁</t>
  </si>
  <si>
    <t>X000TC4Q81</t>
  </si>
  <si>
    <t>3-5岁</t>
  </si>
  <si>
    <t>X000TC4OR9</t>
  </si>
  <si>
    <t>5-8岁</t>
  </si>
  <si>
    <t>X000TC1RI3</t>
  </si>
  <si>
    <t>9-12岁</t>
  </si>
  <si>
    <t>X000TC4Q7H</t>
  </si>
  <si>
    <t>横条</t>
  </si>
  <si>
    <t>X000TC4Q7R</t>
  </si>
  <si>
    <t>X000TC4Q77</t>
  </si>
  <si>
    <t>X000TC1RH9</t>
  </si>
  <si>
    <t>X000TC1RGZ</t>
  </si>
  <si>
    <t>W111</t>
  </si>
  <si>
    <t>纯色</t>
  </si>
  <si>
    <t>X000TCA89R</t>
  </si>
  <si>
    <t>5-7岁</t>
  </si>
  <si>
    <t>X000TCA8AV</t>
  </si>
  <si>
    <t>7-10岁</t>
  </si>
  <si>
    <t>X000TCA8AB</t>
  </si>
  <si>
    <t>大圆点</t>
  </si>
  <si>
    <t>X000TCA8A1</t>
  </si>
  <si>
    <t>X000TCADGP</t>
  </si>
  <si>
    <t>X000TCADGF</t>
  </si>
  <si>
    <t>W021</t>
  </si>
  <si>
    <t>2001泡泡口</t>
  </si>
  <si>
    <t>X000UKF4BP</t>
  </si>
  <si>
    <t>6-8岁</t>
  </si>
  <si>
    <t>X000UKF5TB</t>
  </si>
  <si>
    <t>X000UKHGCP</t>
  </si>
  <si>
    <t>2002衬板海洋风</t>
  </si>
  <si>
    <t>X000UKF4BF</t>
  </si>
  <si>
    <t>X000UKHGCZ</t>
  </si>
  <si>
    <t>X000UKHGDT</t>
  </si>
  <si>
    <t>2003衬板动物园</t>
  </si>
  <si>
    <t>X000UKF4B5</t>
  </si>
  <si>
    <t>X000UKHGCF</t>
  </si>
  <si>
    <t>X000UKHGD9</t>
  </si>
  <si>
    <t>1909小猪金银丝</t>
  </si>
  <si>
    <t>X000UKD1DX</t>
  </si>
  <si>
    <t>X000UKG0PJ</t>
  </si>
  <si>
    <t>X000UKD1AL</t>
  </si>
  <si>
    <t>W022</t>
  </si>
  <si>
    <t>2006波浪动物</t>
  </si>
  <si>
    <t>X000UNO8CD</t>
  </si>
  <si>
    <t>X000UNO8BT</t>
  </si>
  <si>
    <t>X000UNL4XJ</t>
  </si>
  <si>
    <t>X000UNOR33</t>
  </si>
  <si>
    <t>2007卡丝彩虹字母</t>
  </si>
  <si>
    <t>X000UNOR2T</t>
  </si>
  <si>
    <t>X000UNL4X9</t>
  </si>
  <si>
    <t>X000UNL4WP</t>
  </si>
  <si>
    <t>X000UNOR3D</t>
  </si>
  <si>
    <t>W023</t>
  </si>
  <si>
    <t>2001纯色中筒</t>
  </si>
  <si>
    <t>X000UNO9BD</t>
  </si>
  <si>
    <t>男</t>
  </si>
  <si>
    <t>X000UNLXS5</t>
  </si>
  <si>
    <t>X000UNO9CH</t>
  </si>
  <si>
    <t>X000UNOU35</t>
  </si>
  <si>
    <t>2006刺绣动物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</si>
  <si>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</si>
  <si>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</si>
  <si>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</si>
  <si>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</si>
  <si>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</si>
  <si>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</si>
  <si>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</si>
  <si>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</si>
  <si>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纯色中筒</t>
  </si>
  <si>
    <t>X000UNO9AJ</t>
  </si>
  <si>
    <t>X000UNLXSF</t>
  </si>
  <si>
    <t>X000UNLXSP</t>
  </si>
  <si>
    <t>雏菊-男</t>
  </si>
  <si>
    <t>X000UNLXTT</t>
  </si>
  <si>
    <t>X000UNO9AT</t>
  </si>
  <si>
    <t>X000UNO9C7</t>
  </si>
  <si>
    <t>X000UNOU3F</t>
  </si>
  <si>
    <t>雏菊-女</t>
  </si>
  <si>
    <t>X000UNO9BN</t>
  </si>
  <si>
    <t>X000UNLXRV</t>
  </si>
  <si>
    <t>X000UNLXU3</t>
  </si>
  <si>
    <t>X000UNOU2V</t>
  </si>
  <si>
    <t>刺绣笑脸</t>
  </si>
  <si>
    <t>X000UNOU2B</t>
  </si>
  <si>
    <t>X000UNOU2L</t>
  </si>
  <si>
    <t>X000UNLXSZ</t>
  </si>
  <si>
    <t>X000UNO9BX</t>
  </si>
  <si>
    <t>W024</t>
  </si>
  <si>
    <t>硅胶防滑</t>
  </si>
  <si>
    <t>X000UKJ939</t>
  </si>
  <si>
    <t>A</t>
  </si>
  <si>
    <t>4-6岁</t>
  </si>
  <si>
    <t>X000UKJECP</t>
  </si>
  <si>
    <t>16-19cm</t>
  </si>
  <si>
    <t>X000UKJ92Z</t>
  </si>
  <si>
    <t>X000UKJBY1</t>
  </si>
  <si>
    <t>B</t>
  </si>
  <si>
    <t>X000UKJEC5</t>
  </si>
  <si>
    <t>X000UKJEBV</t>
  </si>
  <si>
    <t>X000UKJECF</t>
  </si>
  <si>
    <t>C</t>
  </si>
  <si>
    <t>X000UKJ92F</t>
  </si>
  <si>
    <t>X000UKJBYB</t>
  </si>
  <si>
    <t>X000UKJ92P</t>
  </si>
  <si>
    <t>D</t>
  </si>
  <si>
    <t>X000UKJBYL</t>
  </si>
  <si>
    <t>X000UKJ93J</t>
  </si>
  <si>
    <t>X000UKQOCX</t>
  </si>
  <si>
    <t>E</t>
  </si>
  <si>
    <t>X000UKO8T9</t>
  </si>
  <si>
    <t>X000UKO7NV</t>
  </si>
  <si>
    <t>W051</t>
  </si>
  <si>
    <t>SD003
A</t>
  </si>
  <si>
    <t>均码</t>
  </si>
  <si>
    <t>6双装</t>
  </si>
  <si>
    <t>18*18*4.5</t>
  </si>
  <si>
    <t>X000UN1CF9</t>
  </si>
  <si>
    <t>SD002
B</t>
  </si>
  <si>
    <t>X000UN1CEZ</t>
  </si>
  <si>
    <t>sz001
C</t>
  </si>
  <si>
    <t>5双装</t>
  </si>
  <si>
    <t>X000UN1JBV</t>
  </si>
  <si>
    <t>单价（袋）</t>
  </si>
  <si>
    <t>单价（代装盒）</t>
  </si>
  <si>
    <t>金額</t>
  </si>
</sst>
</file>

<file path=xl/styles.xml><?xml version="1.0" encoding="utf-8"?>
<styleSheet xmlns="http://schemas.openxmlformats.org/spreadsheetml/2006/main">
  <numFmts count="6">
    <numFmt numFmtId="176" formatCode="0.0_ "/>
    <numFmt numFmtId="177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0">
    <font>
      <sz val="11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8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name val="等线"/>
      <charset val="134"/>
      <scheme val="minor"/>
    </font>
    <font>
      <sz val="20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48"/>
      <color rgb="FFFF0000"/>
      <name val="等线"/>
      <charset val="134"/>
      <scheme val="minor"/>
    </font>
    <font>
      <b/>
      <sz val="28"/>
      <color theme="1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48"/>
      <color rgb="FFFF0000"/>
      <name val="等线"/>
      <charset val="134"/>
      <scheme val="minor"/>
    </font>
    <font>
      <sz val="22"/>
      <color theme="1"/>
      <name val="等线"/>
      <charset val="134"/>
      <scheme val="minor"/>
    </font>
    <font>
      <sz val="36"/>
      <color rgb="FFFF0000"/>
      <name val="等线"/>
      <charset val="134"/>
      <scheme val="minor"/>
    </font>
    <font>
      <sz val="26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5" fillId="18" borderId="8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2" borderId="87" applyNumberFormat="0" applyFont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4" fillId="0" borderId="86" applyNumberFormat="0" applyFill="0" applyAlignment="0" applyProtection="0">
      <alignment vertical="center"/>
    </xf>
    <xf numFmtId="0" fontId="23" fillId="0" borderId="86" applyNumberFormat="0" applyFill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21" fillId="0" borderId="84" applyNumberFormat="0" applyFill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6" fillId="19" borderId="91" applyNumberFormat="0" applyAlignment="0" applyProtection="0">
      <alignment vertical="center"/>
    </xf>
    <xf numFmtId="0" fontId="26" fillId="19" borderId="88" applyNumberFormat="0" applyAlignment="0" applyProtection="0">
      <alignment vertical="center"/>
    </xf>
    <xf numFmtId="0" fontId="22" fillId="17" borderId="85" applyNumberFormat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5" fillId="0" borderId="90" applyNumberFormat="0" applyFill="0" applyAlignment="0" applyProtection="0">
      <alignment vertical="center"/>
    </xf>
    <xf numFmtId="0" fontId="33" fillId="0" borderId="89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0" fillId="0" borderId="0"/>
  </cellStyleXfs>
  <cellXfs count="758">
    <xf numFmtId="0" fontId="0" fillId="0" borderId="0" xfId="0"/>
    <xf numFmtId="0" fontId="1" fillId="0" borderId="0" xfId="49" applyFont="1"/>
    <xf numFmtId="0" fontId="2" fillId="0" borderId="0" xfId="49" applyFont="1"/>
    <xf numFmtId="0" fontId="3" fillId="0" borderId="0" xfId="49" applyFont="1"/>
    <xf numFmtId="0" fontId="4" fillId="0" borderId="0" xfId="49" applyFont="1"/>
    <xf numFmtId="0" fontId="4" fillId="0" borderId="0" xfId="49" applyFont="1" applyAlignment="1">
      <alignment vertical="center"/>
    </xf>
    <xf numFmtId="177" fontId="4" fillId="0" borderId="0" xfId="49" applyNumberFormat="1" applyFont="1"/>
    <xf numFmtId="0" fontId="1" fillId="2" borderId="1" xfId="49" applyFont="1" applyFill="1" applyBorder="1" applyAlignment="1"/>
    <xf numFmtId="0" fontId="5" fillId="0" borderId="2" xfId="49" applyFont="1" applyFill="1" applyBorder="1" applyAlignment="1"/>
    <xf numFmtId="0" fontId="6" fillId="0" borderId="2" xfId="49" applyFont="1" applyFill="1" applyBorder="1" applyAlignment="1">
      <alignment horizontal="left"/>
    </xf>
    <xf numFmtId="0" fontId="5" fillId="0" borderId="3" xfId="49" applyFont="1" applyFill="1" applyBorder="1" applyAlignment="1"/>
    <xf numFmtId="0" fontId="5" fillId="0" borderId="4" xfId="49" applyFont="1" applyFill="1" applyBorder="1" applyAlignment="1"/>
    <xf numFmtId="0" fontId="6" fillId="0" borderId="3" xfId="49" applyFont="1" applyFill="1" applyBorder="1" applyAlignment="1">
      <alignment horizontal="left"/>
    </xf>
    <xf numFmtId="0" fontId="5" fillId="0" borderId="5" xfId="49" applyFont="1" applyFill="1" applyBorder="1" applyAlignment="1"/>
    <xf numFmtId="0" fontId="5" fillId="0" borderId="6" xfId="49" applyFont="1" applyFill="1" applyBorder="1" applyAlignment="1"/>
    <xf numFmtId="0" fontId="5" fillId="0" borderId="7" xfId="49" applyFont="1" applyFill="1" applyBorder="1" applyAlignment="1"/>
    <xf numFmtId="0" fontId="6" fillId="0" borderId="7" xfId="49" applyFont="1" applyFill="1" applyBorder="1" applyAlignment="1">
      <alignment horizontal="left"/>
    </xf>
    <xf numFmtId="0" fontId="5" fillId="0" borderId="3" xfId="49" applyFont="1" applyFill="1" applyBorder="1" applyAlignment="1">
      <alignment horizontal="center"/>
    </xf>
    <xf numFmtId="0" fontId="7" fillId="0" borderId="3" xfId="49" applyFont="1" applyFill="1" applyBorder="1" applyAlignment="1"/>
    <xf numFmtId="0" fontId="8" fillId="0" borderId="3" xfId="49" applyFont="1" applyFill="1" applyBorder="1" applyAlignment="1">
      <alignment horizontal="left"/>
    </xf>
    <xf numFmtId="0" fontId="7" fillId="0" borderId="3" xfId="49" applyFont="1" applyFill="1" applyBorder="1" applyAlignment="1">
      <alignment horizontal="center"/>
    </xf>
    <xf numFmtId="0" fontId="9" fillId="0" borderId="8" xfId="49" applyFont="1" applyFill="1" applyBorder="1" applyAlignment="1"/>
    <xf numFmtId="0" fontId="5" fillId="0" borderId="8" xfId="49" applyFont="1" applyFill="1" applyBorder="1" applyAlignment="1"/>
    <xf numFmtId="0" fontId="7" fillId="0" borderId="7" xfId="49" applyFont="1" applyFill="1" applyBorder="1" applyAlignment="1"/>
    <xf numFmtId="0" fontId="9" fillId="0" borderId="5" xfId="49" applyFont="1" applyFill="1" applyBorder="1" applyAlignment="1"/>
    <xf numFmtId="0" fontId="5" fillId="3" borderId="2" xfId="49" applyFont="1" applyFill="1" applyBorder="1" applyAlignment="1">
      <alignment wrapText="1"/>
    </xf>
    <xf numFmtId="0" fontId="5" fillId="3" borderId="2" xfId="49" applyFont="1" applyFill="1" applyBorder="1" applyAlignment="1"/>
    <xf numFmtId="0" fontId="6" fillId="3" borderId="2" xfId="49" applyFont="1" applyFill="1" applyBorder="1" applyAlignment="1">
      <alignment horizontal="left"/>
    </xf>
    <xf numFmtId="0" fontId="5" fillId="3" borderId="6" xfId="49" applyFont="1" applyFill="1" applyBorder="1" applyAlignment="1"/>
    <xf numFmtId="0" fontId="5" fillId="3" borderId="3" xfId="49" applyFont="1" applyFill="1" applyBorder="1" applyAlignment="1"/>
    <xf numFmtId="0" fontId="6" fillId="3" borderId="3" xfId="49" applyFont="1" applyFill="1" applyBorder="1" applyAlignment="1">
      <alignment horizontal="left"/>
    </xf>
    <xf numFmtId="0" fontId="5" fillId="3" borderId="4" xfId="49" applyFont="1" applyFill="1" applyBorder="1" applyAlignment="1"/>
    <xf numFmtId="0" fontId="5" fillId="3" borderId="7" xfId="49" applyFont="1" applyFill="1" applyBorder="1" applyAlignment="1"/>
    <xf numFmtId="0" fontId="5" fillId="3" borderId="5" xfId="49" applyFont="1" applyFill="1" applyBorder="1" applyAlignment="1"/>
    <xf numFmtId="0" fontId="5" fillId="3" borderId="3" xfId="49" applyFont="1" applyFill="1" applyBorder="1" applyAlignment="1">
      <alignment wrapText="1"/>
    </xf>
    <xf numFmtId="0" fontId="6" fillId="3" borderId="7" xfId="49" applyFont="1" applyFill="1" applyBorder="1" applyAlignment="1">
      <alignment horizontal="left"/>
    </xf>
    <xf numFmtId="0" fontId="9" fillId="0" borderId="9" xfId="49" applyFont="1" applyFill="1" applyBorder="1" applyAlignment="1"/>
    <xf numFmtId="0" fontId="9" fillId="0" borderId="4" xfId="49" applyFont="1" applyFill="1" applyBorder="1" applyAlignment="1"/>
    <xf numFmtId="0" fontId="9" fillId="0" borderId="6" xfId="49" applyFont="1" applyFill="1" applyBorder="1" applyAlignment="1"/>
    <xf numFmtId="177" fontId="1" fillId="2" borderId="1" xfId="49" applyNumberFormat="1" applyFont="1" applyFill="1" applyBorder="1" applyAlignment="1"/>
    <xf numFmtId="0" fontId="5" fillId="4" borderId="4" xfId="49" applyFont="1" applyFill="1" applyBorder="1" applyAlignment="1"/>
    <xf numFmtId="177" fontId="5" fillId="0" borderId="4" xfId="49" applyNumberFormat="1" applyFont="1" applyFill="1" applyBorder="1" applyAlignment="1"/>
    <xf numFmtId="0" fontId="4" fillId="0" borderId="4" xfId="49" applyFont="1" applyFill="1" applyBorder="1" applyAlignment="1"/>
    <xf numFmtId="0" fontId="10" fillId="5" borderId="4" xfId="49" applyFont="1" applyFill="1" applyBorder="1" applyAlignment="1"/>
    <xf numFmtId="0" fontId="5" fillId="4" borderId="5" xfId="49" applyFont="1" applyFill="1" applyBorder="1" applyAlignment="1"/>
    <xf numFmtId="177" fontId="5" fillId="0" borderId="5" xfId="49" applyNumberFormat="1" applyFont="1" applyFill="1" applyBorder="1" applyAlignment="1"/>
    <xf numFmtId="0" fontId="4" fillId="0" borderId="5" xfId="49" applyFont="1" applyFill="1" applyBorder="1" applyAlignment="1"/>
    <xf numFmtId="0" fontId="10" fillId="5" borderId="5" xfId="49" applyFont="1" applyFill="1" applyBorder="1" applyAlignment="1"/>
    <xf numFmtId="0" fontId="5" fillId="6" borderId="6" xfId="49" applyFont="1" applyFill="1" applyBorder="1" applyAlignment="1"/>
    <xf numFmtId="177" fontId="5" fillId="0" borderId="6" xfId="49" applyNumberFormat="1" applyFont="1" applyFill="1" applyBorder="1" applyAlignment="1"/>
    <xf numFmtId="0" fontId="4" fillId="0" borderId="6" xfId="49" applyFont="1" applyFill="1" applyBorder="1" applyAlignment="1"/>
    <xf numFmtId="0" fontId="10" fillId="5" borderId="6" xfId="49" applyFont="1" applyFill="1" applyBorder="1" applyAlignment="1"/>
    <xf numFmtId="0" fontId="5" fillId="6" borderId="4" xfId="49" applyFont="1" applyFill="1" applyBorder="1" applyAlignment="1"/>
    <xf numFmtId="0" fontId="5" fillId="6" borderId="5" xfId="49" applyFont="1" applyFill="1" applyBorder="1" applyAlignment="1"/>
    <xf numFmtId="0" fontId="5" fillId="4" borderId="6" xfId="49" applyFont="1" applyFill="1" applyBorder="1" applyAlignment="1"/>
    <xf numFmtId="0" fontId="5" fillId="4" borderId="9" xfId="49" applyFont="1" applyFill="1" applyBorder="1" applyAlignment="1"/>
    <xf numFmtId="0" fontId="10" fillId="7" borderId="6" xfId="49" applyFont="1" applyFill="1" applyBorder="1" applyAlignment="1"/>
    <xf numFmtId="0" fontId="10" fillId="7" borderId="4" xfId="49" applyFont="1" applyFill="1" applyBorder="1" applyAlignment="1"/>
    <xf numFmtId="0" fontId="5" fillId="8" borderId="8" xfId="49" applyFont="1" applyFill="1" applyBorder="1" applyAlignment="1"/>
    <xf numFmtId="177" fontId="5" fillId="0" borderId="8" xfId="49" applyNumberFormat="1" applyFont="1" applyFill="1" applyBorder="1" applyAlignment="1"/>
    <xf numFmtId="0" fontId="4" fillId="0" borderId="8" xfId="49" applyFont="1" applyFill="1" applyBorder="1" applyAlignment="1"/>
    <xf numFmtId="0" fontId="10" fillId="7" borderId="8" xfId="49" applyFont="1" applyFill="1" applyBorder="1" applyAlignment="1"/>
    <xf numFmtId="0" fontId="5" fillId="8" borderId="5" xfId="49" applyFont="1" applyFill="1" applyBorder="1" applyAlignment="1"/>
    <xf numFmtId="0" fontId="10" fillId="7" borderId="5" xfId="49" applyFont="1" applyFill="1" applyBorder="1" applyAlignment="1"/>
    <xf numFmtId="177" fontId="5" fillId="3" borderId="6" xfId="49" applyNumberFormat="1" applyFont="1" applyFill="1" applyBorder="1" applyAlignment="1"/>
    <xf numFmtId="0" fontId="4" fillId="3" borderId="6" xfId="49" applyFont="1" applyFill="1" applyBorder="1" applyAlignment="1"/>
    <xf numFmtId="0" fontId="10" fillId="3" borderId="6" xfId="49" applyFont="1" applyFill="1" applyBorder="1" applyAlignment="1"/>
    <xf numFmtId="177" fontId="5" fillId="3" borderId="4" xfId="49" applyNumberFormat="1" applyFont="1" applyFill="1" applyBorder="1" applyAlignment="1"/>
    <xf numFmtId="0" fontId="4" fillId="3" borderId="4" xfId="49" applyFont="1" applyFill="1" applyBorder="1" applyAlignment="1"/>
    <xf numFmtId="0" fontId="10" fillId="3" borderId="4" xfId="49" applyFont="1" applyFill="1" applyBorder="1" applyAlignment="1"/>
    <xf numFmtId="0" fontId="5" fillId="4" borderId="8" xfId="49" applyFont="1" applyFill="1" applyBorder="1" applyAlignment="1"/>
    <xf numFmtId="177" fontId="5" fillId="3" borderId="5" xfId="49" applyNumberFormat="1" applyFont="1" applyFill="1" applyBorder="1" applyAlignment="1"/>
    <xf numFmtId="0" fontId="4" fillId="3" borderId="5" xfId="49" applyFont="1" applyFill="1" applyBorder="1" applyAlignment="1"/>
    <xf numFmtId="0" fontId="10" fillId="3" borderId="5" xfId="49" applyFont="1" applyFill="1" applyBorder="1" applyAlignment="1"/>
    <xf numFmtId="0" fontId="5" fillId="9" borderId="6" xfId="49" applyFont="1" applyFill="1" applyBorder="1" applyAlignment="1"/>
    <xf numFmtId="0" fontId="5" fillId="9" borderId="4" xfId="49" applyFont="1" applyFill="1" applyBorder="1" applyAlignment="1"/>
    <xf numFmtId="0" fontId="5" fillId="9" borderId="5" xfId="49" applyFont="1" applyFill="1" applyBorder="1" applyAlignment="1"/>
    <xf numFmtId="0" fontId="9" fillId="4" borderId="9" xfId="49" applyFont="1" applyFill="1" applyBorder="1" applyAlignment="1"/>
    <xf numFmtId="177" fontId="5" fillId="0" borderId="9" xfId="49" applyNumberFormat="1" applyFont="1" applyFill="1" applyBorder="1" applyAlignment="1"/>
    <xf numFmtId="0" fontId="4" fillId="0" borderId="9" xfId="49" applyFont="1" applyFill="1" applyBorder="1" applyAlignment="1"/>
    <xf numFmtId="0" fontId="10" fillId="5" borderId="9" xfId="49" applyFont="1" applyFill="1" applyBorder="1" applyAlignment="1"/>
    <xf numFmtId="0" fontId="9" fillId="4" borderId="4" xfId="49" applyFont="1" applyFill="1" applyBorder="1" applyAlignment="1"/>
    <xf numFmtId="0" fontId="9" fillId="4" borderId="8" xfId="49" applyFont="1" applyFill="1" applyBorder="1" applyAlignment="1"/>
    <xf numFmtId="0" fontId="9" fillId="9" borderId="6" xfId="49" applyFont="1" applyFill="1" applyBorder="1" applyAlignment="1"/>
    <xf numFmtId="0" fontId="9" fillId="9" borderId="4" xfId="49" applyFont="1" applyFill="1" applyBorder="1" applyAlignment="1"/>
    <xf numFmtId="0" fontId="9" fillId="9" borderId="5" xfId="49" applyFont="1" applyFill="1" applyBorder="1" applyAlignment="1"/>
    <xf numFmtId="0" fontId="9" fillId="6" borderId="4" xfId="49" applyFont="1" applyFill="1" applyBorder="1" applyAlignment="1"/>
    <xf numFmtId="0" fontId="9" fillId="6" borderId="5" xfId="49" applyFont="1" applyFill="1" applyBorder="1" applyAlignment="1"/>
    <xf numFmtId="0" fontId="5" fillId="0" borderId="2" xfId="49" applyFont="1" applyFill="1" applyBorder="1" applyAlignment="1">
      <alignment horizontal="left"/>
    </xf>
    <xf numFmtId="0" fontId="6" fillId="0" borderId="2" xfId="49" applyFont="1" applyFill="1" applyBorder="1" applyAlignment="1"/>
    <xf numFmtId="0" fontId="11" fillId="0" borderId="2" xfId="49" applyFont="1" applyFill="1" applyBorder="1" applyAlignment="1"/>
    <xf numFmtId="0" fontId="6" fillId="0" borderId="3" xfId="49" applyFont="1" applyFill="1" applyBorder="1" applyAlignment="1"/>
    <xf numFmtId="0" fontId="6" fillId="0" borderId="7" xfId="49" applyFont="1" applyFill="1" applyBorder="1" applyAlignment="1"/>
    <xf numFmtId="0" fontId="6" fillId="0" borderId="10" xfId="49" applyFont="1" applyFill="1" applyBorder="1" applyAlignment="1">
      <alignment horizontal="left"/>
    </xf>
    <xf numFmtId="0" fontId="5" fillId="0" borderId="0" xfId="49" applyFont="1" applyFill="1" applyBorder="1" applyAlignment="1"/>
    <xf numFmtId="0" fontId="5" fillId="0" borderId="10" xfId="49" applyFont="1" applyFill="1" applyBorder="1" applyAlignment="1">
      <alignment horizontal="center"/>
    </xf>
    <xf numFmtId="0" fontId="5" fillId="0" borderId="11" xfId="49" applyFont="1" applyFill="1" applyBorder="1" applyAlignment="1">
      <alignment horizontal="left"/>
    </xf>
    <xf numFmtId="0" fontId="6" fillId="0" borderId="11" xfId="49" applyFont="1" applyFill="1" applyBorder="1" applyAlignment="1">
      <alignment horizontal="left"/>
    </xf>
    <xf numFmtId="0" fontId="5" fillId="0" borderId="12" xfId="49" applyFont="1" applyFill="1" applyBorder="1" applyAlignment="1">
      <alignment horizontal="center"/>
    </xf>
    <xf numFmtId="0" fontId="6" fillId="0" borderId="12" xfId="49" applyFont="1" applyFill="1" applyBorder="1" applyAlignment="1">
      <alignment horizontal="left"/>
    </xf>
    <xf numFmtId="0" fontId="5" fillId="0" borderId="0" xfId="49" applyFont="1" applyFill="1" applyAlignment="1"/>
    <xf numFmtId="0" fontId="5" fillId="0" borderId="13" xfId="49" applyFont="1" applyFill="1" applyBorder="1" applyAlignment="1"/>
    <xf numFmtId="0" fontId="5" fillId="0" borderId="2" xfId="49" applyFont="1" applyFill="1" applyBorder="1" applyAlignment="1">
      <alignment horizontal="center"/>
    </xf>
    <xf numFmtId="0" fontId="5" fillId="0" borderId="7" xfId="49" applyFont="1" applyFill="1" applyBorder="1" applyAlignment="1">
      <alignment horizontal="center"/>
    </xf>
    <xf numFmtId="0" fontId="5" fillId="3" borderId="0" xfId="49" applyFont="1" applyFill="1" applyAlignment="1"/>
    <xf numFmtId="0" fontId="9" fillId="3" borderId="6" xfId="49" applyFont="1" applyFill="1" applyBorder="1" applyAlignment="1"/>
    <xf numFmtId="0" fontId="5" fillId="3" borderId="3" xfId="49" applyFont="1" applyFill="1" applyBorder="1" applyAlignment="1">
      <alignment horizontal="left"/>
    </xf>
    <xf numFmtId="0" fontId="9" fillId="3" borderId="4" xfId="49" applyFont="1" applyFill="1" applyBorder="1" applyAlignment="1"/>
    <xf numFmtId="0" fontId="5" fillId="3" borderId="7" xfId="49" applyFont="1" applyFill="1" applyBorder="1" applyAlignment="1">
      <alignment horizontal="left"/>
    </xf>
    <xf numFmtId="0" fontId="9" fillId="3" borderId="5" xfId="49" applyFont="1" applyFill="1" applyBorder="1" applyAlignment="1"/>
    <xf numFmtId="0" fontId="6" fillId="0" borderId="0" xfId="49" applyFont="1" applyFill="1" applyBorder="1" applyAlignment="1">
      <alignment horizontal="left"/>
    </xf>
    <xf numFmtId="0" fontId="6" fillId="0" borderId="13" xfId="49" applyFont="1" applyFill="1" applyBorder="1" applyAlignment="1">
      <alignment horizontal="left"/>
    </xf>
    <xf numFmtId="0" fontId="6" fillId="0" borderId="14" xfId="49" applyFont="1" applyFill="1" applyBorder="1" applyAlignment="1">
      <alignment horizontal="left"/>
    </xf>
    <xf numFmtId="0" fontId="5" fillId="0" borderId="6" xfId="0" applyFont="1" applyFill="1" applyBorder="1" applyAlignment="1"/>
    <xf numFmtId="0" fontId="5" fillId="0" borderId="3" xfId="49" applyFont="1" applyFill="1" applyBorder="1" applyAlignment="1">
      <alignment horizontal="left"/>
    </xf>
    <xf numFmtId="0" fontId="5" fillId="0" borderId="4" xfId="0" applyFont="1" applyFill="1" applyBorder="1" applyAlignment="1"/>
    <xf numFmtId="0" fontId="5" fillId="0" borderId="5" xfId="0" applyFont="1" applyFill="1" applyBorder="1" applyAlignment="1"/>
    <xf numFmtId="0" fontId="5" fillId="0" borderId="9" xfId="49" applyFont="1" applyFill="1" applyBorder="1" applyAlignment="1"/>
    <xf numFmtId="0" fontId="5" fillId="0" borderId="9" xfId="0" applyFont="1" applyFill="1" applyBorder="1" applyAlignment="1"/>
    <xf numFmtId="0" fontId="5" fillId="0" borderId="8" xfId="0" applyFont="1" applyFill="1" applyBorder="1" applyAlignment="1"/>
    <xf numFmtId="177" fontId="9" fillId="0" borderId="6" xfId="49" applyNumberFormat="1" applyFont="1" applyFill="1" applyBorder="1" applyAlignment="1"/>
    <xf numFmtId="177" fontId="9" fillId="0" borderId="4" xfId="49" applyNumberFormat="1" applyFont="1" applyFill="1" applyBorder="1" applyAlignment="1"/>
    <xf numFmtId="177" fontId="9" fillId="0" borderId="5" xfId="49" applyNumberFormat="1" applyFont="1" applyFill="1" applyBorder="1" applyAlignment="1"/>
    <xf numFmtId="0" fontId="9" fillId="4" borderId="6" xfId="49" applyFont="1" applyFill="1" applyBorder="1" applyAlignment="1"/>
    <xf numFmtId="0" fontId="9" fillId="8" borderId="8" xfId="49" applyFont="1" applyFill="1" applyBorder="1" applyAlignment="1"/>
    <xf numFmtId="177" fontId="9" fillId="0" borderId="8" xfId="49" applyNumberFormat="1" applyFont="1" applyFill="1" applyBorder="1" applyAlignment="1"/>
    <xf numFmtId="0" fontId="9" fillId="8" borderId="5" xfId="49" applyFont="1" applyFill="1" applyBorder="1" applyAlignment="1"/>
    <xf numFmtId="177" fontId="9" fillId="0" borderId="9" xfId="49" applyNumberFormat="1" applyFont="1" applyFill="1" applyBorder="1" applyAlignment="1"/>
    <xf numFmtId="0" fontId="9" fillId="6" borderId="6" xfId="49" applyFont="1" applyFill="1" applyBorder="1" applyAlignment="1"/>
    <xf numFmtId="0" fontId="9" fillId="6" borderId="9" xfId="49" applyFont="1" applyFill="1" applyBorder="1" applyAlignment="1"/>
    <xf numFmtId="0" fontId="9" fillId="6" borderId="8" xfId="49" applyFont="1" applyFill="1" applyBorder="1" applyAlignment="1"/>
    <xf numFmtId="0" fontId="9" fillId="9" borderId="9" xfId="49" applyFont="1" applyFill="1" applyBorder="1" applyAlignment="1"/>
    <xf numFmtId="0" fontId="9" fillId="9" borderId="8" xfId="49" applyFont="1" applyFill="1" applyBorder="1" applyAlignment="1"/>
    <xf numFmtId="0" fontId="9" fillId="3" borderId="9" xfId="49" applyFont="1" applyFill="1" applyBorder="1" applyAlignment="1"/>
    <xf numFmtId="0" fontId="9" fillId="3" borderId="8" xfId="49" applyFont="1" applyFill="1" applyBorder="1" applyAlignment="1"/>
    <xf numFmtId="0" fontId="9" fillId="9" borderId="6" xfId="0" applyFont="1" applyFill="1" applyBorder="1" applyAlignment="1"/>
    <xf numFmtId="0" fontId="9" fillId="9" borderId="4" xfId="0" applyFont="1" applyFill="1" applyBorder="1" applyAlignment="1"/>
    <xf numFmtId="0" fontId="9" fillId="9" borderId="5" xfId="0" applyFont="1" applyFill="1" applyBorder="1" applyAlignment="1"/>
    <xf numFmtId="0" fontId="9" fillId="10" borderId="9" xfId="0" applyFont="1" applyFill="1" applyBorder="1" applyAlignment="1"/>
    <xf numFmtId="0" fontId="9" fillId="10" borderId="4" xfId="0" applyFont="1" applyFill="1" applyBorder="1" applyAlignment="1"/>
    <xf numFmtId="0" fontId="9" fillId="10" borderId="8" xfId="0" applyFont="1" applyFill="1" applyBorder="1" applyAlignment="1"/>
    <xf numFmtId="0" fontId="4" fillId="0" borderId="6" xfId="49" applyFont="1" applyFill="1" applyBorder="1" applyAlignment="1">
      <alignment horizontal="center"/>
    </xf>
    <xf numFmtId="0" fontId="4" fillId="0" borderId="4" xfId="49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4" fillId="0" borderId="5" xfId="49" applyFont="1" applyFill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4" fillId="0" borderId="2" xfId="49" applyFont="1" applyFill="1" applyBorder="1" applyAlignment="1"/>
    <xf numFmtId="0" fontId="4" fillId="0" borderId="3" xfId="49" applyFont="1" applyFill="1" applyBorder="1" applyAlignment="1"/>
    <xf numFmtId="0" fontId="4" fillId="0" borderId="7" xfId="49" applyFont="1" applyFill="1" applyBorder="1" applyAlignment="1"/>
    <xf numFmtId="0" fontId="4" fillId="0" borderId="2" xfId="49" applyFont="1" applyFill="1" applyBorder="1" applyAlignment="1">
      <alignment horizontal="center"/>
    </xf>
    <xf numFmtId="0" fontId="4" fillId="0" borderId="3" xfId="49" applyFont="1" applyFill="1" applyBorder="1" applyAlignment="1">
      <alignment horizontal="center"/>
    </xf>
    <xf numFmtId="0" fontId="7" fillId="0" borderId="3" xfId="49" applyFont="1" applyFill="1" applyBorder="1" applyAlignment="1">
      <alignment horizontal="left"/>
    </xf>
    <xf numFmtId="0" fontId="8" fillId="0" borderId="7" xfId="49" applyFont="1" applyFill="1" applyBorder="1" applyAlignment="1">
      <alignment horizontal="left"/>
    </xf>
    <xf numFmtId="0" fontId="4" fillId="0" borderId="7" xfId="49" applyFont="1" applyFill="1" applyBorder="1" applyAlignment="1">
      <alignment horizontal="center"/>
    </xf>
    <xf numFmtId="0" fontId="5" fillId="0" borderId="3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6" fillId="3" borderId="1" xfId="49" applyFont="1" applyFill="1" applyBorder="1" applyAlignment="1">
      <alignment horizontal="left" wrapText="1"/>
    </xf>
    <xf numFmtId="0" fontId="4" fillId="3" borderId="1" xfId="49" applyFont="1" applyFill="1" applyBorder="1" applyAlignment="1"/>
    <xf numFmtId="0" fontId="5" fillId="3" borderId="1" xfId="49" applyFont="1" applyFill="1" applyBorder="1" applyAlignment="1">
      <alignment horizontal="center"/>
    </xf>
    <xf numFmtId="0" fontId="5" fillId="3" borderId="1" xfId="49" applyFont="1" applyFill="1" applyBorder="1" applyAlignment="1"/>
    <xf numFmtId="0" fontId="5" fillId="3" borderId="3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9" fillId="10" borderId="6" xfId="0" applyFont="1" applyFill="1" applyBorder="1" applyAlignment="1"/>
    <xf numFmtId="0" fontId="9" fillId="10" borderId="5" xfId="0" applyFont="1" applyFill="1" applyBorder="1" applyAlignment="1"/>
    <xf numFmtId="177" fontId="5" fillId="3" borderId="1" xfId="49" applyNumberFormat="1" applyFont="1" applyFill="1" applyBorder="1" applyAlignment="1"/>
    <xf numFmtId="0" fontId="10" fillId="3" borderId="1" xfId="49" applyFont="1" applyFill="1" applyBorder="1" applyAlignment="1"/>
    <xf numFmtId="0" fontId="12" fillId="0" borderId="0" xfId="49" applyFont="1" applyAlignment="1"/>
    <xf numFmtId="0" fontId="5" fillId="0" borderId="0" xfId="49" applyFont="1" applyAlignment="1">
      <alignment vertical="center"/>
    </xf>
    <xf numFmtId="0" fontId="7" fillId="0" borderId="0" xfId="49" applyFont="1" applyAlignment="1">
      <alignment vertical="center"/>
    </xf>
    <xf numFmtId="0" fontId="11" fillId="0" borderId="0" xfId="49" applyFont="1" applyAlignment="1">
      <alignment vertical="center"/>
    </xf>
    <xf numFmtId="0" fontId="4" fillId="0" borderId="0" xfId="49" applyFont="1" applyAlignment="1">
      <alignment horizontal="left"/>
    </xf>
    <xf numFmtId="0" fontId="1" fillId="2" borderId="1" xfId="49" applyFont="1" applyFill="1" applyBorder="1" applyAlignment="1">
      <alignment horizontal="left"/>
    </xf>
    <xf numFmtId="0" fontId="1" fillId="2" borderId="1" xfId="49" applyFont="1" applyFill="1" applyBorder="1" applyAlignment="1">
      <alignment vertical="center"/>
    </xf>
    <xf numFmtId="0" fontId="1" fillId="2" borderId="1" xfId="49" applyFont="1" applyFill="1" applyBorder="1"/>
    <xf numFmtId="0" fontId="5" fillId="0" borderId="2" xfId="49" applyFont="1" applyFill="1" applyBorder="1" applyAlignment="1">
      <alignment horizontal="left" vertical="center"/>
    </xf>
    <xf numFmtId="0" fontId="6" fillId="0" borderId="2" xfId="49" applyFont="1" applyFill="1" applyBorder="1" applyAlignment="1">
      <alignment horizontal="left" vertical="center"/>
    </xf>
    <xf numFmtId="0" fontId="5" fillId="0" borderId="3" xfId="49" applyFont="1" applyFill="1" applyBorder="1" applyAlignment="1">
      <alignment vertical="center"/>
    </xf>
    <xf numFmtId="0" fontId="5" fillId="0" borderId="4" xfId="49" applyFont="1" applyFill="1" applyBorder="1" applyAlignment="1">
      <alignment vertical="center"/>
    </xf>
    <xf numFmtId="0" fontId="5" fillId="0" borderId="3" xfId="49" applyFont="1" applyFill="1" applyBorder="1" applyAlignment="1">
      <alignment horizontal="left" vertical="center"/>
    </xf>
    <xf numFmtId="0" fontId="6" fillId="0" borderId="3" xfId="49" applyFont="1" applyFill="1" applyBorder="1" applyAlignment="1">
      <alignment horizontal="left" vertical="center"/>
    </xf>
    <xf numFmtId="0" fontId="5" fillId="0" borderId="5" xfId="49" applyFont="1" applyFill="1" applyBorder="1" applyAlignment="1">
      <alignment vertical="center"/>
    </xf>
    <xf numFmtId="0" fontId="5" fillId="0" borderId="2" xfId="49" applyFont="1" applyFill="1" applyBorder="1" applyAlignment="1">
      <alignment vertical="center"/>
    </xf>
    <xf numFmtId="0" fontId="5" fillId="0" borderId="6" xfId="49" applyFont="1" applyFill="1" applyBorder="1" applyAlignment="1">
      <alignment vertical="center"/>
    </xf>
    <xf numFmtId="0" fontId="5" fillId="0" borderId="7" xfId="49" applyFont="1" applyFill="1" applyBorder="1" applyAlignment="1">
      <alignment horizontal="left" vertical="center"/>
    </xf>
    <xf numFmtId="0" fontId="6" fillId="0" borderId="7" xfId="49" applyFont="1" applyFill="1" applyBorder="1" applyAlignment="1">
      <alignment horizontal="left" vertical="center"/>
    </xf>
    <xf numFmtId="0" fontId="5" fillId="0" borderId="7" xfId="49" applyFont="1" applyFill="1" applyBorder="1" applyAlignment="1">
      <alignment vertical="center"/>
    </xf>
    <xf numFmtId="0" fontId="5" fillId="0" borderId="3" xfId="49" applyFont="1" applyFill="1" applyBorder="1" applyAlignment="1">
      <alignment horizontal="center" vertical="center"/>
    </xf>
    <xf numFmtId="0" fontId="7" fillId="0" borderId="3" xfId="49" applyFont="1" applyFill="1" applyBorder="1" applyAlignment="1">
      <alignment horizontal="left" vertical="center"/>
    </xf>
    <xf numFmtId="0" fontId="8" fillId="0" borderId="3" xfId="49" applyFont="1" applyFill="1" applyBorder="1" applyAlignment="1">
      <alignment horizontal="left" vertical="center"/>
    </xf>
    <xf numFmtId="0" fontId="7" fillId="0" borderId="3" xfId="49" applyFont="1" applyFill="1" applyBorder="1" applyAlignment="1">
      <alignment horizontal="center" vertical="center"/>
    </xf>
    <xf numFmtId="0" fontId="9" fillId="0" borderId="8" xfId="49" applyFont="1" applyFill="1" applyBorder="1" applyAlignment="1">
      <alignment vertical="center"/>
    </xf>
    <xf numFmtId="0" fontId="5" fillId="0" borderId="8" xfId="49" applyFont="1" applyFill="1" applyBorder="1" applyAlignment="1">
      <alignment vertical="center"/>
    </xf>
    <xf numFmtId="0" fontId="7" fillId="0" borderId="7" xfId="49" applyFont="1" applyFill="1" applyBorder="1" applyAlignment="1">
      <alignment horizontal="left" vertical="center"/>
    </xf>
    <xf numFmtId="0" fontId="9" fillId="0" borderId="5" xfId="49" applyFont="1" applyFill="1" applyBorder="1" applyAlignment="1">
      <alignment vertical="center"/>
    </xf>
    <xf numFmtId="0" fontId="5" fillId="3" borderId="2" xfId="49" applyFont="1" applyFill="1" applyBorder="1" applyAlignment="1">
      <alignment horizontal="left" vertical="center" wrapText="1"/>
    </xf>
    <xf numFmtId="0" fontId="5" fillId="3" borderId="2" xfId="49" applyFont="1" applyFill="1" applyBorder="1" applyAlignment="1">
      <alignment horizontal="left" vertical="center"/>
    </xf>
    <xf numFmtId="0" fontId="6" fillId="3" borderId="2" xfId="49" applyFont="1" applyFill="1" applyBorder="1" applyAlignment="1">
      <alignment horizontal="left" vertical="center"/>
    </xf>
    <xf numFmtId="0" fontId="5" fillId="3" borderId="2" xfId="49" applyFont="1" applyFill="1" applyBorder="1" applyAlignment="1">
      <alignment vertical="center"/>
    </xf>
    <xf numFmtId="0" fontId="5" fillId="3" borderId="6" xfId="49" applyFont="1" applyFill="1" applyBorder="1" applyAlignment="1">
      <alignment vertical="center"/>
    </xf>
    <xf numFmtId="0" fontId="5" fillId="3" borderId="3" xfId="49" applyFont="1" applyFill="1" applyBorder="1" applyAlignment="1">
      <alignment horizontal="left" vertical="center"/>
    </xf>
    <xf numFmtId="0" fontId="6" fillId="3" borderId="3" xfId="49" applyFont="1" applyFill="1" applyBorder="1" applyAlignment="1">
      <alignment horizontal="left" vertical="center"/>
    </xf>
    <xf numFmtId="0" fontId="5" fillId="3" borderId="3" xfId="49" applyFont="1" applyFill="1" applyBorder="1" applyAlignment="1">
      <alignment vertical="center"/>
    </xf>
    <xf numFmtId="0" fontId="5" fillId="3" borderId="4" xfId="49" applyFont="1" applyFill="1" applyBorder="1" applyAlignment="1">
      <alignment vertical="center"/>
    </xf>
    <xf numFmtId="0" fontId="5" fillId="3" borderId="7" xfId="49" applyFont="1" applyFill="1" applyBorder="1" applyAlignment="1">
      <alignment vertical="center"/>
    </xf>
    <xf numFmtId="0" fontId="5" fillId="3" borderId="5" xfId="49" applyFont="1" applyFill="1" applyBorder="1" applyAlignment="1">
      <alignment vertical="center"/>
    </xf>
    <xf numFmtId="0" fontId="5" fillId="3" borderId="3" xfId="49" applyFont="1" applyFill="1" applyBorder="1" applyAlignment="1">
      <alignment horizontal="left" vertical="center" wrapText="1"/>
    </xf>
    <xf numFmtId="0" fontId="5" fillId="3" borderId="7" xfId="49" applyFont="1" applyFill="1" applyBorder="1" applyAlignment="1">
      <alignment horizontal="left" vertical="center"/>
    </xf>
    <xf numFmtId="0" fontId="6" fillId="3" borderId="7" xfId="49" applyFont="1" applyFill="1" applyBorder="1" applyAlignment="1">
      <alignment horizontal="left" vertical="center"/>
    </xf>
    <xf numFmtId="0" fontId="9" fillId="0" borderId="9" xfId="49" applyFont="1" applyFill="1" applyBorder="1" applyAlignment="1">
      <alignment vertical="center"/>
    </xf>
    <xf numFmtId="0" fontId="9" fillId="0" borderId="4" xfId="49" applyFont="1" applyFill="1" applyBorder="1" applyAlignment="1">
      <alignment vertical="center"/>
    </xf>
    <xf numFmtId="0" fontId="9" fillId="0" borderId="6" xfId="49" applyFont="1" applyFill="1" applyBorder="1" applyAlignment="1">
      <alignment vertical="center"/>
    </xf>
    <xf numFmtId="0" fontId="13" fillId="0" borderId="0" xfId="49" applyFont="1" applyAlignment="1"/>
    <xf numFmtId="0" fontId="1" fillId="2" borderId="1" xfId="49" applyFont="1" applyFill="1" applyBorder="1" applyAlignment="1">
      <alignment horizontal="center"/>
    </xf>
    <xf numFmtId="0" fontId="1" fillId="11" borderId="1" xfId="49" applyFont="1" applyFill="1" applyBorder="1"/>
    <xf numFmtId="177" fontId="1" fillId="2" borderId="1" xfId="49" applyNumberFormat="1" applyFont="1" applyFill="1" applyBorder="1" applyAlignment="1">
      <alignment wrapText="1"/>
    </xf>
    <xf numFmtId="0" fontId="5" fillId="4" borderId="4" xfId="49" applyFont="1" applyFill="1" applyBorder="1" applyAlignment="1">
      <alignment vertical="center"/>
    </xf>
    <xf numFmtId="0" fontId="5" fillId="12" borderId="4" xfId="49" applyFont="1" applyFill="1" applyBorder="1" applyAlignment="1">
      <alignment vertical="center"/>
    </xf>
    <xf numFmtId="177" fontId="5" fillId="12" borderId="4" xfId="49" applyNumberFormat="1" applyFont="1" applyFill="1" applyBorder="1" applyAlignment="1">
      <alignment vertical="center"/>
    </xf>
    <xf numFmtId="0" fontId="5" fillId="4" borderId="5" xfId="49" applyFont="1" applyFill="1" applyBorder="1" applyAlignment="1">
      <alignment vertical="center"/>
    </xf>
    <xf numFmtId="0" fontId="5" fillId="12" borderId="5" xfId="49" applyFont="1" applyFill="1" applyBorder="1" applyAlignment="1">
      <alignment vertical="center"/>
    </xf>
    <xf numFmtId="177" fontId="5" fillId="12" borderId="5" xfId="49" applyNumberFormat="1" applyFont="1" applyFill="1" applyBorder="1" applyAlignment="1">
      <alignment vertical="center"/>
    </xf>
    <xf numFmtId="0" fontId="5" fillId="6" borderId="6" xfId="49" applyFont="1" applyFill="1" applyBorder="1" applyAlignment="1">
      <alignment vertical="center"/>
    </xf>
    <xf numFmtId="0" fontId="5" fillId="12" borderId="6" xfId="49" applyFont="1" applyFill="1" applyBorder="1" applyAlignment="1">
      <alignment vertical="center"/>
    </xf>
    <xf numFmtId="177" fontId="5" fillId="12" borderId="6" xfId="49" applyNumberFormat="1" applyFont="1" applyFill="1" applyBorder="1" applyAlignment="1">
      <alignment vertical="center"/>
    </xf>
    <xf numFmtId="0" fontId="5" fillId="6" borderId="4" xfId="49" applyFont="1" applyFill="1" applyBorder="1" applyAlignment="1">
      <alignment vertical="center"/>
    </xf>
    <xf numFmtId="0" fontId="5" fillId="6" borderId="5" xfId="49" applyFont="1" applyFill="1" applyBorder="1" applyAlignment="1">
      <alignment vertical="center"/>
    </xf>
    <xf numFmtId="0" fontId="5" fillId="4" borderId="6" xfId="49" applyFont="1" applyFill="1" applyBorder="1" applyAlignment="1">
      <alignment vertical="center"/>
    </xf>
    <xf numFmtId="0" fontId="5" fillId="4" borderId="9" xfId="49" applyFont="1" applyFill="1" applyBorder="1" applyAlignment="1">
      <alignment vertical="center"/>
    </xf>
    <xf numFmtId="0" fontId="5" fillId="8" borderId="8" xfId="49" applyFont="1" applyFill="1" applyBorder="1" applyAlignment="1">
      <alignment vertical="center"/>
    </xf>
    <xf numFmtId="0" fontId="5" fillId="12" borderId="8" xfId="49" applyFont="1" applyFill="1" applyBorder="1" applyAlignment="1">
      <alignment vertical="center"/>
    </xf>
    <xf numFmtId="177" fontId="5" fillId="12" borderId="8" xfId="49" applyNumberFormat="1" applyFont="1" applyFill="1" applyBorder="1" applyAlignment="1">
      <alignment vertical="center"/>
    </xf>
    <xf numFmtId="0" fontId="5" fillId="8" borderId="5" xfId="49" applyFont="1" applyFill="1" applyBorder="1" applyAlignment="1">
      <alignment vertical="center"/>
    </xf>
    <xf numFmtId="177" fontId="5" fillId="3" borderId="6" xfId="49" applyNumberFormat="1" applyFont="1" applyFill="1" applyBorder="1" applyAlignment="1">
      <alignment vertical="center"/>
    </xf>
    <xf numFmtId="177" fontId="5" fillId="3" borderId="4" xfId="49" applyNumberFormat="1" applyFont="1" applyFill="1" applyBorder="1" applyAlignment="1">
      <alignment vertical="center"/>
    </xf>
    <xf numFmtId="0" fontId="5" fillId="4" borderId="8" xfId="49" applyFont="1" applyFill="1" applyBorder="1" applyAlignment="1">
      <alignment vertical="center"/>
    </xf>
    <xf numFmtId="177" fontId="5" fillId="3" borderId="5" xfId="49" applyNumberFormat="1" applyFont="1" applyFill="1" applyBorder="1" applyAlignment="1">
      <alignment vertical="center"/>
    </xf>
    <xf numFmtId="0" fontId="5" fillId="9" borderId="6" xfId="49" applyFont="1" applyFill="1" applyBorder="1" applyAlignment="1">
      <alignment vertical="center"/>
    </xf>
    <xf numFmtId="0" fontId="5" fillId="9" borderId="4" xfId="49" applyFont="1" applyFill="1" applyBorder="1" applyAlignment="1">
      <alignment vertical="center"/>
    </xf>
    <xf numFmtId="0" fontId="5" fillId="9" borderId="5" xfId="49" applyFont="1" applyFill="1" applyBorder="1" applyAlignment="1">
      <alignment vertical="center"/>
    </xf>
    <xf numFmtId="0" fontId="5" fillId="0" borderId="9" xfId="49" applyFont="1" applyFill="1" applyBorder="1" applyAlignment="1">
      <alignment vertical="center"/>
    </xf>
    <xf numFmtId="0" fontId="9" fillId="4" borderId="9" xfId="49" applyFont="1" applyFill="1" applyBorder="1" applyAlignment="1">
      <alignment vertical="center"/>
    </xf>
    <xf numFmtId="0" fontId="5" fillId="12" borderId="9" xfId="49" applyFont="1" applyFill="1" applyBorder="1" applyAlignment="1">
      <alignment vertical="center"/>
    </xf>
    <xf numFmtId="177" fontId="5" fillId="12" borderId="9" xfId="49" applyNumberFormat="1" applyFont="1" applyFill="1" applyBorder="1" applyAlignment="1">
      <alignment vertical="center"/>
    </xf>
    <xf numFmtId="0" fontId="9" fillId="4" borderId="4" xfId="49" applyFont="1" applyFill="1" applyBorder="1" applyAlignment="1">
      <alignment vertical="center"/>
    </xf>
    <xf numFmtId="0" fontId="9" fillId="4" borderId="8" xfId="49" applyFont="1" applyFill="1" applyBorder="1" applyAlignment="1">
      <alignment vertical="center"/>
    </xf>
    <xf numFmtId="0" fontId="9" fillId="9" borderId="6" xfId="49" applyFont="1" applyFill="1" applyBorder="1" applyAlignment="1">
      <alignment vertical="center"/>
    </xf>
    <xf numFmtId="0" fontId="9" fillId="9" borderId="4" xfId="49" applyFont="1" applyFill="1" applyBorder="1" applyAlignment="1">
      <alignment vertical="center"/>
    </xf>
    <xf numFmtId="0" fontId="9" fillId="9" borderId="5" xfId="49" applyFont="1" applyFill="1" applyBorder="1" applyAlignment="1">
      <alignment vertical="center"/>
    </xf>
    <xf numFmtId="0" fontId="9" fillId="6" borderId="4" xfId="49" applyFont="1" applyFill="1" applyBorder="1" applyAlignment="1">
      <alignment vertical="center"/>
    </xf>
    <xf numFmtId="0" fontId="9" fillId="6" borderId="5" xfId="49" applyFont="1" applyFill="1" applyBorder="1" applyAlignment="1">
      <alignment vertical="center"/>
    </xf>
    <xf numFmtId="0" fontId="5" fillId="5" borderId="4" xfId="49" applyFont="1" applyFill="1" applyBorder="1" applyAlignment="1">
      <alignment vertical="center"/>
    </xf>
    <xf numFmtId="176" fontId="4" fillId="5" borderId="4" xfId="49" applyNumberFormat="1" applyFont="1" applyFill="1" applyBorder="1" applyAlignment="1">
      <alignment vertical="center"/>
    </xf>
    <xf numFmtId="0" fontId="5" fillId="5" borderId="5" xfId="49" applyFont="1" applyFill="1" applyBorder="1" applyAlignment="1">
      <alignment vertical="center"/>
    </xf>
    <xf numFmtId="176" fontId="4" fillId="5" borderId="5" xfId="49" applyNumberFormat="1" applyFont="1" applyFill="1" applyBorder="1" applyAlignment="1">
      <alignment vertical="center"/>
    </xf>
    <xf numFmtId="0" fontId="5" fillId="5" borderId="6" xfId="49" applyFont="1" applyFill="1" applyBorder="1" applyAlignment="1">
      <alignment vertical="center"/>
    </xf>
    <xf numFmtId="176" fontId="4" fillId="5" borderId="6" xfId="49" applyNumberFormat="1" applyFont="1" applyFill="1" applyBorder="1" applyAlignment="1">
      <alignment vertical="center"/>
    </xf>
    <xf numFmtId="0" fontId="5" fillId="7" borderId="6" xfId="49" applyFont="1" applyFill="1" applyBorder="1" applyAlignment="1">
      <alignment vertical="center"/>
    </xf>
    <xf numFmtId="0" fontId="5" fillId="0" borderId="6" xfId="49" applyFont="1" applyFill="1" applyBorder="1" applyAlignment="1">
      <alignment vertical="center"/>
    </xf>
    <xf numFmtId="176" fontId="4" fillId="7" borderId="6" xfId="49" applyNumberFormat="1" applyFont="1" applyFill="1" applyBorder="1" applyAlignment="1">
      <alignment vertical="center"/>
    </xf>
    <xf numFmtId="0" fontId="5" fillId="7" borderId="4" xfId="49" applyFont="1" applyFill="1" applyBorder="1" applyAlignment="1">
      <alignment vertical="center"/>
    </xf>
    <xf numFmtId="0" fontId="5" fillId="0" borderId="4" xfId="49" applyFont="1" applyFill="1" applyBorder="1" applyAlignment="1">
      <alignment vertical="center"/>
    </xf>
    <xf numFmtId="176" fontId="4" fillId="7" borderId="4" xfId="49" applyNumberFormat="1" applyFont="1" applyFill="1" applyBorder="1" applyAlignment="1">
      <alignment vertical="center"/>
    </xf>
    <xf numFmtId="0" fontId="5" fillId="7" borderId="8" xfId="49" applyFont="1" applyFill="1" applyBorder="1" applyAlignment="1">
      <alignment vertical="center"/>
    </xf>
    <xf numFmtId="0" fontId="7" fillId="0" borderId="8" xfId="49" applyFont="1" applyFill="1" applyBorder="1" applyAlignment="1">
      <alignment vertical="center"/>
    </xf>
    <xf numFmtId="176" fontId="4" fillId="7" borderId="8" xfId="49" applyNumberFormat="1" applyFont="1" applyFill="1" applyBorder="1" applyAlignment="1">
      <alignment vertical="center"/>
    </xf>
    <xf numFmtId="0" fontId="5" fillId="7" borderId="5" xfId="49" applyFont="1" applyFill="1" applyBorder="1" applyAlignment="1">
      <alignment vertical="center"/>
    </xf>
    <xf numFmtId="0" fontId="7" fillId="0" borderId="5" xfId="49" applyFont="1" applyFill="1" applyBorder="1" applyAlignment="1">
      <alignment vertical="center"/>
    </xf>
    <xf numFmtId="176" fontId="4" fillId="7" borderId="5" xfId="49" applyNumberFormat="1" applyFont="1" applyFill="1" applyBorder="1" applyAlignment="1">
      <alignment vertical="center"/>
    </xf>
    <xf numFmtId="176" fontId="4" fillId="3" borderId="6" xfId="49" applyNumberFormat="1" applyFont="1" applyFill="1" applyBorder="1" applyAlignment="1">
      <alignment vertical="center"/>
    </xf>
    <xf numFmtId="176" fontId="4" fillId="3" borderId="4" xfId="49" applyNumberFormat="1" applyFont="1" applyFill="1" applyBorder="1" applyAlignment="1">
      <alignment vertical="center"/>
    </xf>
    <xf numFmtId="176" fontId="4" fillId="3" borderId="5" xfId="49" applyNumberFormat="1" applyFont="1" applyFill="1" applyBorder="1" applyAlignment="1">
      <alignment vertical="center"/>
    </xf>
    <xf numFmtId="0" fontId="5" fillId="0" borderId="5" xfId="49" applyFont="1" applyFill="1" applyBorder="1" applyAlignment="1">
      <alignment vertical="center"/>
    </xf>
    <xf numFmtId="0" fontId="5" fillId="0" borderId="8" xfId="49" applyFont="1" applyFill="1" applyBorder="1" applyAlignment="1">
      <alignment vertical="center"/>
    </xf>
    <xf numFmtId="0" fontId="5" fillId="5" borderId="9" xfId="49" applyFont="1" applyFill="1" applyBorder="1" applyAlignment="1">
      <alignment vertical="center"/>
    </xf>
    <xf numFmtId="176" fontId="4" fillId="5" borderId="9" xfId="49" applyNumberFormat="1" applyFont="1" applyFill="1" applyBorder="1" applyAlignment="1">
      <alignment vertical="center"/>
    </xf>
    <xf numFmtId="0" fontId="9" fillId="3" borderId="6" xfId="49" applyFont="1" applyFill="1" applyBorder="1" applyAlignment="1">
      <alignment vertical="center"/>
    </xf>
    <xf numFmtId="0" fontId="9" fillId="3" borderId="4" xfId="49" applyFont="1" applyFill="1" applyBorder="1" applyAlignment="1">
      <alignment vertical="center"/>
    </xf>
    <xf numFmtId="0" fontId="9" fillId="3" borderId="5" xfId="49" applyFont="1" applyFill="1" applyBorder="1" applyAlignment="1">
      <alignment vertical="center"/>
    </xf>
    <xf numFmtId="0" fontId="9" fillId="3" borderId="9" xfId="49" applyFont="1" applyFill="1" applyBorder="1" applyAlignment="1">
      <alignment vertical="center"/>
    </xf>
    <xf numFmtId="0" fontId="6" fillId="0" borderId="2" xfId="49" applyFont="1" applyFill="1" applyBorder="1" applyAlignment="1">
      <alignment vertical="center"/>
    </xf>
    <xf numFmtId="0" fontId="11" fillId="0" borderId="2" xfId="49" applyFont="1" applyFill="1" applyBorder="1" applyAlignment="1">
      <alignment vertical="center"/>
    </xf>
    <xf numFmtId="0" fontId="6" fillId="0" borderId="3" xfId="49" applyFont="1" applyFill="1" applyBorder="1" applyAlignment="1">
      <alignment vertical="center"/>
    </xf>
    <xf numFmtId="0" fontId="6" fillId="0" borderId="7" xfId="49" applyFont="1" applyFill="1" applyBorder="1" applyAlignment="1">
      <alignment vertical="center"/>
    </xf>
    <xf numFmtId="0" fontId="6" fillId="0" borderId="10" xfId="49" applyFont="1" applyFill="1" applyBorder="1" applyAlignment="1">
      <alignment horizontal="left" vertical="center"/>
    </xf>
    <xf numFmtId="0" fontId="5" fillId="0" borderId="0" xfId="49" applyFont="1" applyFill="1" applyBorder="1" applyAlignment="1">
      <alignment vertical="center"/>
    </xf>
    <xf numFmtId="0" fontId="5" fillId="0" borderId="10" xfId="49" applyFont="1" applyFill="1" applyBorder="1" applyAlignment="1">
      <alignment horizontal="left" vertical="center"/>
    </xf>
    <xf numFmtId="0" fontId="5" fillId="0" borderId="11" xfId="49" applyFont="1" applyFill="1" applyBorder="1" applyAlignment="1">
      <alignment horizontal="left" vertical="center"/>
    </xf>
    <xf numFmtId="0" fontId="6" fillId="0" borderId="11" xfId="49" applyFont="1" applyFill="1" applyBorder="1" applyAlignment="1">
      <alignment horizontal="left" vertical="center"/>
    </xf>
    <xf numFmtId="0" fontId="5" fillId="0" borderId="12" xfId="49" applyFont="1" applyFill="1" applyBorder="1" applyAlignment="1">
      <alignment horizontal="left" vertical="center"/>
    </xf>
    <xf numFmtId="0" fontId="6" fillId="0" borderId="12" xfId="49" applyFont="1" applyFill="1" applyBorder="1" applyAlignment="1">
      <alignment horizontal="left" vertical="center"/>
    </xf>
    <xf numFmtId="0" fontId="5" fillId="0" borderId="0" xfId="49" applyFont="1" applyFill="1" applyAlignment="1">
      <alignment horizontal="left" vertical="center"/>
    </xf>
    <xf numFmtId="0" fontId="5" fillId="0" borderId="13" xfId="49" applyFont="1" applyFill="1" applyBorder="1" applyAlignment="1">
      <alignment vertical="center"/>
    </xf>
    <xf numFmtId="0" fontId="5" fillId="0" borderId="2" xfId="49" applyFont="1" applyFill="1" applyBorder="1" applyAlignment="1">
      <alignment horizontal="center" vertical="center"/>
    </xf>
    <xf numFmtId="0" fontId="5" fillId="0" borderId="7" xfId="49" applyFont="1" applyFill="1" applyBorder="1" applyAlignment="1">
      <alignment horizontal="center" vertical="center"/>
    </xf>
    <xf numFmtId="0" fontId="5" fillId="3" borderId="0" xfId="49" applyFont="1" applyFill="1" applyAlignment="1">
      <alignment vertical="center"/>
    </xf>
    <xf numFmtId="0" fontId="6" fillId="0" borderId="0" xfId="49" applyFont="1" applyFill="1" applyBorder="1" applyAlignment="1">
      <alignment horizontal="left" vertical="center"/>
    </xf>
    <xf numFmtId="0" fontId="6" fillId="0" borderId="13" xfId="49" applyFont="1" applyFill="1" applyBorder="1" applyAlignment="1">
      <alignment horizontal="left" vertical="center"/>
    </xf>
    <xf numFmtId="0" fontId="6" fillId="0" borderId="14" xfId="49" applyFont="1" applyFill="1" applyBorder="1" applyAlignment="1">
      <alignment horizontal="left" vertical="center"/>
    </xf>
    <xf numFmtId="0" fontId="4" fillId="0" borderId="6" xfId="49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4" fillId="0" borderId="4" xfId="49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4" fillId="0" borderId="5" xfId="49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4" fillId="0" borderId="9" xfId="49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4" fillId="0" borderId="8" xfId="49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177" fontId="9" fillId="3" borderId="6" xfId="49" applyNumberFormat="1" applyFont="1" applyFill="1" applyBorder="1" applyAlignment="1">
      <alignment vertical="center"/>
    </xf>
    <xf numFmtId="177" fontId="9" fillId="3" borderId="4" xfId="49" applyNumberFormat="1" applyFont="1" applyFill="1" applyBorder="1" applyAlignment="1">
      <alignment vertical="center"/>
    </xf>
    <xf numFmtId="0" fontId="9" fillId="3" borderId="8" xfId="49" applyFont="1" applyFill="1" applyBorder="1" applyAlignment="1">
      <alignment vertical="center"/>
    </xf>
    <xf numFmtId="177" fontId="9" fillId="3" borderId="5" xfId="49" applyNumberFormat="1" applyFont="1" applyFill="1" applyBorder="1" applyAlignment="1">
      <alignment vertical="center"/>
    </xf>
    <xf numFmtId="0" fontId="9" fillId="4" borderId="6" xfId="49" applyFont="1" applyFill="1" applyBorder="1" applyAlignment="1">
      <alignment vertical="center"/>
    </xf>
    <xf numFmtId="177" fontId="9" fillId="12" borderId="6" xfId="49" applyNumberFormat="1" applyFont="1" applyFill="1" applyBorder="1" applyAlignment="1">
      <alignment vertical="center"/>
    </xf>
    <xf numFmtId="177" fontId="9" fillId="12" borderId="4" xfId="49" applyNumberFormat="1" applyFont="1" applyFill="1" applyBorder="1" applyAlignment="1">
      <alignment vertical="center"/>
    </xf>
    <xf numFmtId="0" fontId="9" fillId="8" borderId="8" xfId="49" applyFont="1" applyFill="1" applyBorder="1" applyAlignment="1">
      <alignment vertical="center"/>
    </xf>
    <xf numFmtId="0" fontId="5" fillId="0" borderId="8" xfId="49" applyFont="1" applyFill="1" applyBorder="1" applyAlignment="1">
      <alignment vertical="center" wrapText="1"/>
    </xf>
    <xf numFmtId="177" fontId="9" fillId="12" borderId="8" xfId="49" applyNumberFormat="1" applyFont="1" applyFill="1" applyBorder="1" applyAlignment="1">
      <alignment vertical="center"/>
    </xf>
    <xf numFmtId="0" fontId="9" fillId="8" borderId="5" xfId="49" applyFont="1" applyFill="1" applyBorder="1" applyAlignment="1">
      <alignment vertical="center"/>
    </xf>
    <xf numFmtId="0" fontId="5" fillId="0" borderId="5" xfId="49" applyFont="1" applyFill="1" applyBorder="1" applyAlignment="1">
      <alignment vertical="center" wrapText="1"/>
    </xf>
    <xf numFmtId="177" fontId="9" fillId="12" borderId="5" xfId="49" applyNumberFormat="1" applyFont="1" applyFill="1" applyBorder="1" applyAlignment="1">
      <alignment vertical="center"/>
    </xf>
    <xf numFmtId="0" fontId="5" fillId="3" borderId="9" xfId="49" applyFont="1" applyFill="1" applyBorder="1" applyAlignment="1">
      <alignment vertical="center"/>
    </xf>
    <xf numFmtId="177" fontId="9" fillId="3" borderId="9" xfId="49" applyNumberFormat="1" applyFont="1" applyFill="1" applyBorder="1" applyAlignment="1">
      <alignment vertical="center"/>
    </xf>
    <xf numFmtId="0" fontId="5" fillId="3" borderId="4" xfId="49" applyFont="1" applyFill="1" applyBorder="1" applyAlignment="1">
      <alignment vertical="center" wrapText="1"/>
    </xf>
    <xf numFmtId="0" fontId="9" fillId="6" borderId="6" xfId="49" applyFont="1" applyFill="1" applyBorder="1" applyAlignment="1">
      <alignment vertical="center"/>
    </xf>
    <xf numFmtId="0" fontId="9" fillId="6" borderId="9" xfId="49" applyFont="1" applyFill="1" applyBorder="1" applyAlignment="1">
      <alignment vertical="center"/>
    </xf>
    <xf numFmtId="0" fontId="9" fillId="6" borderId="8" xfId="49" applyFont="1" applyFill="1" applyBorder="1" applyAlignment="1">
      <alignment vertical="center"/>
    </xf>
    <xf numFmtId="0" fontId="5" fillId="0" borderId="15" xfId="49" applyFont="1" applyFill="1" applyBorder="1" applyAlignment="1">
      <alignment vertical="center"/>
    </xf>
    <xf numFmtId="0" fontId="9" fillId="9" borderId="9" xfId="49" applyFont="1" applyFill="1" applyBorder="1" applyAlignment="1">
      <alignment vertical="center"/>
    </xf>
    <xf numFmtId="0" fontId="9" fillId="9" borderId="8" xfId="49" applyFont="1" applyFill="1" applyBorder="1" applyAlignment="1">
      <alignment vertical="center"/>
    </xf>
    <xf numFmtId="0" fontId="9" fillId="9" borderId="6" xfId="0" applyFont="1" applyFill="1" applyBorder="1" applyAlignment="1">
      <alignment vertical="center"/>
    </xf>
    <xf numFmtId="0" fontId="9" fillId="9" borderId="4" xfId="0" applyFont="1" applyFill="1" applyBorder="1" applyAlignment="1">
      <alignment vertical="center"/>
    </xf>
    <xf numFmtId="0" fontId="9" fillId="9" borderId="5" xfId="0" applyFont="1" applyFill="1" applyBorder="1" applyAlignment="1">
      <alignment vertical="center"/>
    </xf>
    <xf numFmtId="0" fontId="9" fillId="10" borderId="9" xfId="0" applyFont="1" applyFill="1" applyBorder="1" applyAlignment="1">
      <alignment vertical="center"/>
    </xf>
    <xf numFmtId="0" fontId="9" fillId="10" borderId="4" xfId="0" applyFont="1" applyFill="1" applyBorder="1" applyAlignment="1">
      <alignment vertical="center"/>
    </xf>
    <xf numFmtId="0" fontId="9" fillId="10" borderId="8" xfId="0" applyFont="1" applyFill="1" applyBorder="1" applyAlignment="1">
      <alignment vertical="center"/>
    </xf>
    <xf numFmtId="176" fontId="4" fillId="3" borderId="9" xfId="49" applyNumberFormat="1" applyFont="1" applyFill="1" applyBorder="1" applyAlignment="1">
      <alignment vertical="center"/>
    </xf>
    <xf numFmtId="0" fontId="11" fillId="0" borderId="6" xfId="49" applyFont="1" applyFill="1" applyBorder="1" applyAlignment="1">
      <alignment vertical="center"/>
    </xf>
    <xf numFmtId="0" fontId="4" fillId="0" borderId="6" xfId="49" applyFont="1" applyFill="1" applyBorder="1" applyAlignment="1">
      <alignment horizontal="center" vertical="center"/>
    </xf>
    <xf numFmtId="0" fontId="4" fillId="0" borderId="4" xfId="49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4" fillId="0" borderId="5" xfId="49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4" fillId="0" borderId="2" xfId="49" applyFont="1" applyFill="1" applyBorder="1" applyAlignment="1">
      <alignment vertical="center"/>
    </xf>
    <xf numFmtId="0" fontId="4" fillId="0" borderId="3" xfId="49" applyFont="1" applyFill="1" applyBorder="1" applyAlignment="1">
      <alignment vertical="center"/>
    </xf>
    <xf numFmtId="0" fontId="4" fillId="0" borderId="7" xfId="49" applyFont="1" applyFill="1" applyBorder="1" applyAlignment="1">
      <alignment vertical="center"/>
    </xf>
    <xf numFmtId="0" fontId="4" fillId="0" borderId="2" xfId="49" applyFont="1" applyFill="1" applyBorder="1" applyAlignment="1">
      <alignment horizontal="center" vertical="center"/>
    </xf>
    <xf numFmtId="0" fontId="4" fillId="0" borderId="3" xfId="49" applyFont="1" applyFill="1" applyBorder="1" applyAlignment="1">
      <alignment horizontal="center" vertical="center"/>
    </xf>
    <xf numFmtId="0" fontId="8" fillId="0" borderId="7" xfId="49" applyFont="1" applyFill="1" applyBorder="1" applyAlignment="1">
      <alignment horizontal="left" vertical="center"/>
    </xf>
    <xf numFmtId="0" fontId="4" fillId="0" borderId="7" xfId="49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6" fillId="3" borderId="1" xfId="49" applyFont="1" applyFill="1" applyBorder="1" applyAlignment="1">
      <alignment horizontal="left" vertical="center" wrapText="1"/>
    </xf>
    <xf numFmtId="0" fontId="4" fillId="3" borderId="1" xfId="49" applyFont="1" applyFill="1" applyBorder="1" applyAlignment="1">
      <alignment vertical="center"/>
    </xf>
    <xf numFmtId="0" fontId="5" fillId="3" borderId="1" xfId="49" applyFont="1" applyFill="1" applyBorder="1" applyAlignment="1">
      <alignment horizontal="center" vertical="center"/>
    </xf>
    <xf numFmtId="0" fontId="5" fillId="3" borderId="1" xfId="49" applyFont="1" applyFill="1" applyBorder="1" applyAlignment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9" fillId="10" borderId="6" xfId="0" applyFont="1" applyFill="1" applyBorder="1" applyAlignment="1">
      <alignment vertical="center"/>
    </xf>
    <xf numFmtId="0" fontId="9" fillId="10" borderId="5" xfId="0" applyFont="1" applyFill="1" applyBorder="1" applyAlignment="1">
      <alignment vertical="center"/>
    </xf>
    <xf numFmtId="177" fontId="5" fillId="3" borderId="1" xfId="49" applyNumberFormat="1" applyFont="1" applyFill="1" applyBorder="1" applyAlignment="1">
      <alignment vertical="center"/>
    </xf>
    <xf numFmtId="176" fontId="4" fillId="3" borderId="1" xfId="49" applyNumberFormat="1" applyFont="1" applyFill="1" applyBorder="1" applyAlignment="1">
      <alignment vertical="center"/>
    </xf>
    <xf numFmtId="0" fontId="4" fillId="0" borderId="0" xfId="0" applyFont="1"/>
    <xf numFmtId="0" fontId="1" fillId="4" borderId="16" xfId="0" applyFont="1" applyFill="1" applyBorder="1"/>
    <xf numFmtId="0" fontId="1" fillId="4" borderId="17" xfId="0" applyFont="1" applyFill="1" applyBorder="1"/>
    <xf numFmtId="0" fontId="1" fillId="0" borderId="18" xfId="0" applyFont="1" applyBorder="1"/>
    <xf numFmtId="0" fontId="0" fillId="0" borderId="19" xfId="0" applyBorder="1"/>
    <xf numFmtId="0" fontId="4" fillId="0" borderId="19" xfId="0" applyFont="1" applyBorder="1"/>
    <xf numFmtId="0" fontId="4" fillId="0" borderId="20" xfId="0" applyFont="1" applyBorder="1"/>
    <xf numFmtId="0" fontId="5" fillId="5" borderId="20" xfId="0" applyFont="1" applyFill="1" applyBorder="1" applyAlignment="1">
      <alignment wrapText="1"/>
    </xf>
    <xf numFmtId="0" fontId="1" fillId="0" borderId="21" xfId="0" applyFont="1" applyBorder="1"/>
    <xf numFmtId="0" fontId="0" fillId="0" borderId="3" xfId="0" applyBorder="1"/>
    <xf numFmtId="0" fontId="4" fillId="0" borderId="3" xfId="0" applyFont="1" applyBorder="1"/>
    <xf numFmtId="0" fontId="4" fillId="0" borderId="4" xfId="0" applyFont="1" applyBorder="1"/>
    <xf numFmtId="0" fontId="5" fillId="5" borderId="4" xfId="0" applyFont="1" applyFill="1" applyBorder="1" applyAlignment="1">
      <alignment wrapText="1"/>
    </xf>
    <xf numFmtId="0" fontId="4" fillId="3" borderId="4" xfId="0" applyFont="1" applyFill="1" applyBorder="1"/>
    <xf numFmtId="0" fontId="5" fillId="3" borderId="4" xfId="0" applyFont="1" applyFill="1" applyBorder="1" applyAlignment="1">
      <alignment wrapText="1"/>
    </xf>
    <xf numFmtId="0" fontId="4" fillId="0" borderId="8" xfId="0" applyFont="1" applyBorder="1"/>
    <xf numFmtId="0" fontId="5" fillId="5" borderId="8" xfId="0" applyFont="1" applyFill="1" applyBorder="1" applyAlignment="1">
      <alignment wrapText="1"/>
    </xf>
    <xf numFmtId="0" fontId="0" fillId="0" borderId="2" xfId="0" applyBorder="1"/>
    <xf numFmtId="0" fontId="4" fillId="0" borderId="2" xfId="0" applyFont="1" applyBorder="1"/>
    <xf numFmtId="0" fontId="4" fillId="0" borderId="6" xfId="0" applyFont="1" applyBorder="1"/>
    <xf numFmtId="0" fontId="5" fillId="5" borderId="6" xfId="0" applyFont="1" applyFill="1" applyBorder="1" applyAlignment="1">
      <alignment wrapText="1"/>
    </xf>
    <xf numFmtId="0" fontId="1" fillId="0" borderId="22" xfId="0" applyFont="1" applyBorder="1"/>
    <xf numFmtId="0" fontId="0" fillId="0" borderId="23" xfId="0" applyBorder="1"/>
    <xf numFmtId="0" fontId="4" fillId="0" borderId="23" xfId="0" applyFont="1" applyBorder="1"/>
    <xf numFmtId="0" fontId="4" fillId="0" borderId="24" xfId="0" applyFont="1" applyBorder="1"/>
    <xf numFmtId="0" fontId="5" fillId="5" borderId="24" xfId="0" applyFont="1" applyFill="1" applyBorder="1" applyAlignment="1">
      <alignment wrapText="1"/>
    </xf>
    <xf numFmtId="0" fontId="1" fillId="4" borderId="25" xfId="0" applyFont="1" applyFill="1" applyBorder="1"/>
    <xf numFmtId="0" fontId="5" fillId="0" borderId="26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0" fontId="1" fillId="4" borderId="37" xfId="0" applyFont="1" applyFill="1" applyBorder="1"/>
    <xf numFmtId="0" fontId="1" fillId="13" borderId="37" xfId="0" applyFont="1" applyFill="1" applyBorder="1"/>
    <xf numFmtId="0" fontId="1" fillId="14" borderId="37" xfId="0" applyFont="1" applyFill="1" applyBorder="1"/>
    <xf numFmtId="0" fontId="1" fillId="4" borderId="37" xfId="0" applyFont="1" applyFill="1" applyBorder="1" applyAlignment="1">
      <alignment horizontal="left" wrapText="1"/>
    </xf>
    <xf numFmtId="0" fontId="5" fillId="15" borderId="38" xfId="0" applyFont="1" applyFill="1" applyBorder="1" applyAlignment="1">
      <alignment horizontal="right" vertical="center"/>
    </xf>
    <xf numFmtId="0" fontId="5" fillId="0" borderId="38" xfId="0" applyFont="1" applyFill="1" applyBorder="1" applyAlignment="1">
      <alignment horizontal="center" vertical="center"/>
    </xf>
    <xf numFmtId="0" fontId="5" fillId="15" borderId="38" xfId="0" applyFont="1" applyFill="1" applyBorder="1" applyAlignment="1">
      <alignment horizontal="center" vertical="center"/>
    </xf>
    <xf numFmtId="0" fontId="5" fillId="15" borderId="39" xfId="0" applyFont="1" applyFill="1" applyBorder="1" applyAlignment="1">
      <alignment horizontal="right" vertical="center"/>
    </xf>
    <xf numFmtId="0" fontId="5" fillId="0" borderId="39" xfId="0" applyFont="1" applyFill="1" applyBorder="1" applyAlignment="1">
      <alignment horizontal="center" vertical="center"/>
    </xf>
    <xf numFmtId="0" fontId="5" fillId="15" borderId="39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right" vertical="center"/>
    </xf>
    <xf numFmtId="0" fontId="5" fillId="3" borderId="39" xfId="0" applyFont="1" applyFill="1" applyBorder="1" applyAlignment="1">
      <alignment horizontal="center" vertical="center"/>
    </xf>
    <xf numFmtId="0" fontId="5" fillId="15" borderId="40" xfId="0" applyFont="1" applyFill="1" applyBorder="1" applyAlignment="1">
      <alignment horizontal="right" vertical="center"/>
    </xf>
    <xf numFmtId="0" fontId="5" fillId="0" borderId="40" xfId="0" applyFont="1" applyFill="1" applyBorder="1" applyAlignment="1">
      <alignment horizontal="center" vertical="center"/>
    </xf>
    <xf numFmtId="0" fontId="5" fillId="15" borderId="40" xfId="0" applyFont="1" applyFill="1" applyBorder="1" applyAlignment="1">
      <alignment horizontal="center" vertical="center"/>
    </xf>
    <xf numFmtId="0" fontId="5" fillId="15" borderId="41" xfId="0" applyFont="1" applyFill="1" applyBorder="1" applyAlignment="1">
      <alignment horizontal="right" vertical="center"/>
    </xf>
    <xf numFmtId="0" fontId="5" fillId="0" borderId="41" xfId="0" applyFont="1" applyFill="1" applyBorder="1" applyAlignment="1">
      <alignment horizontal="center" vertical="center"/>
    </xf>
    <xf numFmtId="0" fontId="5" fillId="15" borderId="41" xfId="0" applyFont="1" applyFill="1" applyBorder="1" applyAlignment="1">
      <alignment horizontal="center" vertical="center"/>
    </xf>
    <xf numFmtId="0" fontId="5" fillId="15" borderId="42" xfId="0" applyFont="1" applyFill="1" applyBorder="1" applyAlignment="1">
      <alignment horizontal="right" vertical="center"/>
    </xf>
    <xf numFmtId="0" fontId="5" fillId="0" borderId="42" xfId="0" applyFont="1" applyFill="1" applyBorder="1" applyAlignment="1">
      <alignment horizontal="center" vertical="center"/>
    </xf>
    <xf numFmtId="0" fontId="5" fillId="15" borderId="42" xfId="0" applyFont="1" applyFill="1" applyBorder="1" applyAlignment="1">
      <alignment horizontal="center" vertical="center"/>
    </xf>
    <xf numFmtId="0" fontId="16" fillId="0" borderId="43" xfId="0" applyFont="1" applyBorder="1" applyAlignment="1">
      <alignment horizontal="left"/>
    </xf>
    <xf numFmtId="0" fontId="1" fillId="4" borderId="44" xfId="0" applyFont="1" applyFill="1" applyBorder="1" applyAlignment="1">
      <alignment horizontal="left" wrapText="1"/>
    </xf>
    <xf numFmtId="0" fontId="5" fillId="5" borderId="38" xfId="0" applyFont="1" applyFill="1" applyBorder="1" applyAlignment="1">
      <alignment horizontal="center" vertical="center"/>
    </xf>
    <xf numFmtId="176" fontId="5" fillId="5" borderId="45" xfId="0" applyNumberFormat="1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76" fontId="5" fillId="5" borderId="46" xfId="0" applyNumberFormat="1" applyFont="1" applyFill="1" applyBorder="1" applyAlignment="1">
      <alignment horizontal="center" vertical="center"/>
    </xf>
    <xf numFmtId="176" fontId="5" fillId="3" borderId="46" xfId="0" applyNumberFormat="1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176" fontId="5" fillId="5" borderId="47" xfId="0" applyNumberFormat="1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176" fontId="5" fillId="5" borderId="48" xfId="0" applyNumberFormat="1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176" fontId="5" fillId="5" borderId="49" xfId="0" applyNumberFormat="1" applyFont="1" applyFill="1" applyBorder="1" applyAlignment="1">
      <alignment horizontal="center" vertical="center"/>
    </xf>
    <xf numFmtId="0" fontId="17" fillId="0" borderId="0" xfId="0" applyFont="1"/>
    <xf numFmtId="0" fontId="1" fillId="4" borderId="44" xfId="0" applyFont="1" applyFill="1" applyBorder="1"/>
    <xf numFmtId="0" fontId="1" fillId="0" borderId="1" xfId="0" applyFont="1" applyBorder="1"/>
    <xf numFmtId="0" fontId="1" fillId="0" borderId="50" xfId="0" applyFont="1" applyBorder="1"/>
    <xf numFmtId="0" fontId="1" fillId="0" borderId="51" xfId="0" applyFont="1" applyBorder="1"/>
    <xf numFmtId="0" fontId="1" fillId="0" borderId="52" xfId="0" applyFont="1" applyBorder="1"/>
    <xf numFmtId="0" fontId="1" fillId="0" borderId="3" xfId="0" applyFont="1" applyBorder="1"/>
    <xf numFmtId="0" fontId="17" fillId="0" borderId="13" xfId="0" applyFont="1" applyBorder="1"/>
    <xf numFmtId="0" fontId="4" fillId="0" borderId="1" xfId="0" applyFont="1" applyBorder="1"/>
    <xf numFmtId="0" fontId="4" fillId="0" borderId="50" xfId="0" applyFont="1" applyBorder="1"/>
    <xf numFmtId="0" fontId="5" fillId="0" borderId="53" xfId="0" applyFont="1" applyBorder="1"/>
    <xf numFmtId="0" fontId="4" fillId="0" borderId="52" xfId="0" applyFont="1" applyFill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0" fillId="0" borderId="1" xfId="0" applyBorder="1"/>
    <xf numFmtId="0" fontId="5" fillId="0" borderId="51" xfId="0" applyFont="1" applyBorder="1"/>
    <xf numFmtId="0" fontId="0" fillId="0" borderId="13" xfId="0" applyBorder="1"/>
    <xf numFmtId="0" fontId="4" fillId="0" borderId="54" xfId="0" applyFont="1" applyBorder="1"/>
    <xf numFmtId="0" fontId="1" fillId="0" borderId="2" xfId="0" applyFont="1" applyBorder="1"/>
    <xf numFmtId="0" fontId="4" fillId="0" borderId="55" xfId="0" applyFont="1" applyFill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1" fillId="0" borderId="7" xfId="0" applyFont="1" applyBorder="1"/>
    <xf numFmtId="0" fontId="4" fillId="0" borderId="56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15" fillId="16" borderId="58" xfId="0" applyFont="1" applyFill="1" applyBorder="1" applyAlignment="1">
      <alignment horizontal="right"/>
    </xf>
    <xf numFmtId="0" fontId="18" fillId="0" borderId="0" xfId="0" applyFont="1"/>
    <xf numFmtId="0" fontId="15" fillId="16" borderId="59" xfId="0" applyFont="1" applyFill="1" applyBorder="1" applyAlignment="1">
      <alignment horizontal="right"/>
    </xf>
    <xf numFmtId="0" fontId="15" fillId="0" borderId="57" xfId="0" applyFont="1" applyFill="1" applyBorder="1" applyAlignment="1">
      <alignment horizontal="right"/>
    </xf>
    <xf numFmtId="0" fontId="17" fillId="0" borderId="60" xfId="0" applyFont="1" applyBorder="1"/>
    <xf numFmtId="0" fontId="0" fillId="0" borderId="21" xfId="0" applyBorder="1"/>
    <xf numFmtId="0" fontId="0" fillId="0" borderId="5" xfId="0" applyBorder="1"/>
    <xf numFmtId="0" fontId="4" fillId="0" borderId="5" xfId="0" applyFont="1" applyBorder="1"/>
    <xf numFmtId="0" fontId="5" fillId="5" borderId="5" xfId="0" applyFont="1" applyFill="1" applyBorder="1" applyAlignment="1">
      <alignment wrapText="1"/>
    </xf>
    <xf numFmtId="0" fontId="5" fillId="15" borderId="61" xfId="0" applyFont="1" applyFill="1" applyBorder="1" applyAlignment="1">
      <alignment horizontal="right" vertical="center"/>
    </xf>
    <xf numFmtId="0" fontId="5" fillId="0" borderId="6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wrapText="1"/>
    </xf>
    <xf numFmtId="0" fontId="5" fillId="15" borderId="52" xfId="0" applyFont="1" applyFill="1" applyBorder="1" applyAlignment="1">
      <alignment horizontal="right" vertical="center"/>
    </xf>
    <xf numFmtId="0" fontId="5" fillId="0" borderId="52" xfId="0" applyFont="1" applyFill="1" applyBorder="1" applyAlignment="1">
      <alignment horizontal="center" vertical="center"/>
    </xf>
    <xf numFmtId="0" fontId="1" fillId="0" borderId="55" xfId="0" applyFont="1" applyBorder="1"/>
    <xf numFmtId="0" fontId="0" fillId="0" borderId="6" xfId="0" applyBorder="1"/>
    <xf numFmtId="0" fontId="0" fillId="0" borderId="4" xfId="0" applyBorder="1"/>
    <xf numFmtId="0" fontId="5" fillId="5" borderId="2" xfId="0" applyFont="1" applyFill="1" applyBorder="1" applyAlignment="1">
      <alignment wrapText="1"/>
    </xf>
    <xf numFmtId="0" fontId="5" fillId="15" borderId="55" xfId="0" applyFont="1" applyFill="1" applyBorder="1" applyAlignment="1">
      <alignment horizontal="right" vertical="center"/>
    </xf>
    <xf numFmtId="0" fontId="5" fillId="0" borderId="55" xfId="0" applyFont="1" applyFill="1" applyBorder="1" applyAlignment="1">
      <alignment horizontal="center" vertical="center"/>
    </xf>
    <xf numFmtId="0" fontId="1" fillId="0" borderId="62" xfId="0" applyFont="1" applyBorder="1"/>
    <xf numFmtId="0" fontId="4" fillId="0" borderId="63" xfId="0" applyFont="1" applyBorder="1"/>
    <xf numFmtId="0" fontId="4" fillId="0" borderId="64" xfId="0" applyFont="1" applyBorder="1"/>
    <xf numFmtId="0" fontId="1" fillId="0" borderId="23" xfId="0" applyFont="1" applyBorder="1"/>
    <xf numFmtId="0" fontId="4" fillId="0" borderId="65" xfId="0" applyFont="1" applyBorder="1"/>
    <xf numFmtId="0" fontId="5" fillId="15" borderId="61" xfId="0" applyFont="1" applyFill="1" applyBorder="1" applyAlignment="1">
      <alignment horizontal="center" vertical="center"/>
    </xf>
    <xf numFmtId="0" fontId="5" fillId="5" borderId="61" xfId="0" applyFont="1" applyFill="1" applyBorder="1" applyAlignment="1">
      <alignment horizontal="center" vertical="center"/>
    </xf>
    <xf numFmtId="0" fontId="5" fillId="15" borderId="52" xfId="0" applyFont="1" applyFill="1" applyBorder="1" applyAlignment="1">
      <alignment horizontal="center" vertical="center"/>
    </xf>
    <xf numFmtId="0" fontId="5" fillId="5" borderId="52" xfId="0" applyFont="1" applyFill="1" applyBorder="1" applyAlignment="1">
      <alignment horizontal="center" vertical="center"/>
    </xf>
    <xf numFmtId="0" fontId="5" fillId="15" borderId="55" xfId="0" applyFont="1" applyFill="1" applyBorder="1" applyAlignment="1">
      <alignment horizontal="center" vertical="center"/>
    </xf>
    <xf numFmtId="0" fontId="5" fillId="5" borderId="55" xfId="0" applyFont="1" applyFill="1" applyBorder="1" applyAlignment="1">
      <alignment horizontal="center" vertical="center"/>
    </xf>
    <xf numFmtId="176" fontId="5" fillId="5" borderId="66" xfId="0" applyNumberFormat="1" applyFont="1" applyFill="1" applyBorder="1" applyAlignment="1">
      <alignment horizontal="center" vertical="center"/>
    </xf>
    <xf numFmtId="176" fontId="5" fillId="5" borderId="51" xfId="0" applyNumberFormat="1" applyFont="1" applyFill="1" applyBorder="1" applyAlignment="1">
      <alignment horizontal="center" vertical="center"/>
    </xf>
    <xf numFmtId="176" fontId="5" fillId="5" borderId="53" xfId="0" applyNumberFormat="1" applyFont="1" applyFill="1" applyBorder="1" applyAlignment="1">
      <alignment horizontal="center" vertical="center"/>
    </xf>
    <xf numFmtId="0" fontId="19" fillId="4" borderId="67" xfId="0" applyFont="1" applyFill="1" applyBorder="1"/>
    <xf numFmtId="0" fontId="4" fillId="0" borderId="54" xfId="0" applyFont="1" applyBorder="1" applyAlignment="1">
      <alignment horizontal="left" vertical="top" wrapText="1"/>
    </xf>
    <xf numFmtId="0" fontId="4" fillId="16" borderId="54" xfId="0" applyFont="1" applyFill="1" applyBorder="1"/>
    <xf numFmtId="0" fontId="4" fillId="0" borderId="52" xfId="0" applyFont="1" applyBorder="1"/>
    <xf numFmtId="0" fontId="4" fillId="0" borderId="50" xfId="0" applyFont="1" applyBorder="1" applyAlignment="1">
      <alignment horizontal="left" vertical="top" wrapText="1"/>
    </xf>
    <xf numFmtId="0" fontId="4" fillId="16" borderId="50" xfId="0" applyFont="1" applyFill="1" applyBorder="1" applyAlignment="1">
      <alignment vertical="top" wrapText="1"/>
    </xf>
    <xf numFmtId="0" fontId="0" fillId="0" borderId="7" xfId="0" applyBorder="1"/>
    <xf numFmtId="0" fontId="4" fillId="0" borderId="68" xfId="0" applyFont="1" applyBorder="1" applyAlignment="1">
      <alignment horizontal="left" vertical="top" wrapText="1"/>
    </xf>
    <xf numFmtId="0" fontId="4" fillId="16" borderId="68" xfId="0" applyFont="1" applyFill="1" applyBorder="1" applyAlignment="1">
      <alignment horizontal="left" vertical="top" wrapText="1"/>
    </xf>
    <xf numFmtId="0" fontId="0" fillId="0" borderId="69" xfId="0" applyBorder="1"/>
    <xf numFmtId="0" fontId="0" fillId="0" borderId="68" xfId="0" applyBorder="1"/>
    <xf numFmtId="0" fontId="4" fillId="16" borderId="50" xfId="0" applyFont="1" applyFill="1" applyBorder="1"/>
    <xf numFmtId="0" fontId="4" fillId="0" borderId="70" xfId="0" applyFont="1" applyBorder="1"/>
    <xf numFmtId="0" fontId="4" fillId="0" borderId="71" xfId="0" applyFont="1" applyBorder="1"/>
    <xf numFmtId="0" fontId="0" fillId="4" borderId="72" xfId="0" applyFill="1" applyBorder="1"/>
    <xf numFmtId="0" fontId="1" fillId="0" borderId="73" xfId="0" applyFont="1" applyBorder="1"/>
    <xf numFmtId="0" fontId="4" fillId="0" borderId="73" xfId="0" applyFont="1" applyBorder="1"/>
    <xf numFmtId="0" fontId="4" fillId="0" borderId="74" xfId="0" applyFont="1" applyBorder="1"/>
    <xf numFmtId="0" fontId="19" fillId="4" borderId="72" xfId="0" applyFont="1" applyFill="1" applyBorder="1"/>
    <xf numFmtId="0" fontId="15" fillId="0" borderId="58" xfId="0" applyFont="1" applyBorder="1" applyAlignment="1">
      <alignment horizontal="right"/>
    </xf>
    <xf numFmtId="0" fontId="5" fillId="16" borderId="52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vertical="center"/>
    </xf>
    <xf numFmtId="0" fontId="5" fillId="3" borderId="73" xfId="0" applyFont="1" applyFill="1" applyBorder="1" applyAlignment="1"/>
    <xf numFmtId="0" fontId="5" fillId="16" borderId="52" xfId="0" applyFont="1" applyFill="1" applyBorder="1" applyAlignment="1">
      <alignment vertical="center"/>
    </xf>
    <xf numFmtId="0" fontId="5" fillId="3" borderId="75" xfId="0" applyFont="1" applyFill="1" applyBorder="1" applyAlignment="1"/>
    <xf numFmtId="0" fontId="15" fillId="0" borderId="59" xfId="0" applyFont="1" applyBorder="1" applyAlignment="1">
      <alignment horizontal="right"/>
    </xf>
    <xf numFmtId="0" fontId="5" fillId="16" borderId="70" xfId="0" applyFont="1" applyFill="1" applyBorder="1" applyAlignment="1">
      <alignment vertical="center"/>
    </xf>
    <xf numFmtId="0" fontId="5" fillId="16" borderId="71" xfId="0" applyFont="1" applyFill="1" applyBorder="1" applyAlignment="1">
      <alignment vertical="center"/>
    </xf>
    <xf numFmtId="0" fontId="5" fillId="3" borderId="74" xfId="0" applyFont="1" applyFill="1" applyBorder="1" applyAlignment="1"/>
    <xf numFmtId="0" fontId="15" fillId="0" borderId="76" xfId="0" applyFont="1" applyFill="1" applyBorder="1" applyAlignment="1">
      <alignment horizontal="right"/>
    </xf>
    <xf numFmtId="0" fontId="5" fillId="0" borderId="0" xfId="0" applyFont="1"/>
    <xf numFmtId="0" fontId="20" fillId="0" borderId="1" xfId="0" applyFont="1" applyBorder="1"/>
    <xf numFmtId="0" fontId="20" fillId="0" borderId="50" xfId="0" applyFont="1" applyBorder="1"/>
    <xf numFmtId="0" fontId="4" fillId="16" borderId="2" xfId="0" applyFont="1" applyFill="1" applyBorder="1"/>
    <xf numFmtId="0" fontId="5" fillId="5" borderId="6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4" fillId="16" borderId="1" xfId="0" applyFont="1" applyFill="1" applyBorder="1" applyAlignment="1">
      <alignment vertical="top" wrapText="1"/>
    </xf>
    <xf numFmtId="0" fontId="5" fillId="5" borderId="5" xfId="0" applyFont="1" applyFill="1" applyBorder="1" applyAlignment="1">
      <alignment vertical="center" wrapText="1"/>
    </xf>
    <xf numFmtId="0" fontId="4" fillId="16" borderId="1" xfId="0" applyFont="1" applyFill="1" applyBorder="1"/>
    <xf numFmtId="0" fontId="20" fillId="0" borderId="55" xfId="0" applyFont="1" applyBorder="1"/>
    <xf numFmtId="0" fontId="20" fillId="0" borderId="2" xfId="0" applyFont="1" applyBorder="1"/>
    <xf numFmtId="0" fontId="5" fillId="3" borderId="33" xfId="0" applyFont="1" applyFill="1" applyBorder="1" applyAlignment="1">
      <alignment wrapText="1"/>
    </xf>
    <xf numFmtId="0" fontId="5" fillId="15" borderId="38" xfId="0" applyFont="1" applyFill="1" applyBorder="1" applyAlignment="1">
      <alignment horizontal="right" vertical="center" wrapText="1"/>
    </xf>
    <xf numFmtId="0" fontId="5" fillId="15" borderId="20" xfId="0" applyFont="1" applyFill="1" applyBorder="1" applyAlignment="1">
      <alignment horizontal="right" vertical="center" wrapText="1"/>
    </xf>
    <xf numFmtId="0" fontId="5" fillId="15" borderId="39" xfId="0" applyFont="1" applyFill="1" applyBorder="1" applyAlignment="1">
      <alignment horizontal="right" vertical="center" wrapText="1"/>
    </xf>
    <xf numFmtId="0" fontId="5" fillId="15" borderId="4" xfId="0" applyFont="1" applyFill="1" applyBorder="1" applyAlignment="1">
      <alignment horizontal="right" vertical="center" wrapText="1"/>
    </xf>
    <xf numFmtId="0" fontId="5" fillId="3" borderId="8" xfId="0" applyFont="1" applyFill="1" applyBorder="1" applyAlignment="1">
      <alignment wrapText="1"/>
    </xf>
    <xf numFmtId="0" fontId="5" fillId="15" borderId="42" xfId="0" applyFont="1" applyFill="1" applyBorder="1" applyAlignment="1">
      <alignment horizontal="right" vertical="center" wrapText="1"/>
    </xf>
    <xf numFmtId="0" fontId="5" fillId="15" borderId="24" xfId="0" applyFont="1" applyFill="1" applyBorder="1" applyAlignment="1">
      <alignment horizontal="right" vertical="center" wrapText="1"/>
    </xf>
    <xf numFmtId="0" fontId="5" fillId="3" borderId="6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19" fillId="13" borderId="67" xfId="0" applyFont="1" applyFill="1" applyBorder="1"/>
    <xf numFmtId="0" fontId="0" fillId="13" borderId="72" xfId="0" applyFill="1" applyBorder="1"/>
    <xf numFmtId="0" fontId="20" fillId="0" borderId="75" xfId="0" applyFont="1" applyBorder="1"/>
    <xf numFmtId="0" fontId="20" fillId="16" borderId="55" xfId="0" applyFont="1" applyFill="1" applyBorder="1"/>
    <xf numFmtId="0" fontId="20" fillId="16" borderId="2" xfId="0" applyFont="1" applyFill="1" applyBorder="1"/>
    <xf numFmtId="0" fontId="5" fillId="3" borderId="27" xfId="0" applyFont="1" applyFill="1" applyBorder="1" applyAlignment="1">
      <alignment horizontal="right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right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right" vertical="center"/>
    </xf>
    <xf numFmtId="0" fontId="5" fillId="3" borderId="35" xfId="0" applyFont="1" applyFill="1" applyBorder="1" applyAlignment="1">
      <alignment horizontal="center" vertical="center"/>
    </xf>
    <xf numFmtId="0" fontId="19" fillId="14" borderId="67" xfId="0" applyFont="1" applyFill="1" applyBorder="1"/>
    <xf numFmtId="0" fontId="0" fillId="14" borderId="72" xfId="0" applyFill="1" applyBorder="1"/>
    <xf numFmtId="0" fontId="1" fillId="4" borderId="67" xfId="0" applyFont="1" applyFill="1" applyBorder="1" applyAlignment="1">
      <alignment horizontal="left" wrapText="1"/>
    </xf>
    <xf numFmtId="0" fontId="1" fillId="4" borderId="72" xfId="0" applyFont="1" applyFill="1" applyBorder="1" applyAlignment="1">
      <alignment horizontal="left" wrapText="1"/>
    </xf>
    <xf numFmtId="0" fontId="1" fillId="4" borderId="67" xfId="0" applyFont="1" applyFill="1" applyBorder="1" applyAlignment="1">
      <alignment horizontal="left"/>
    </xf>
    <xf numFmtId="0" fontId="1" fillId="4" borderId="72" xfId="0" applyFont="1" applyFill="1" applyBorder="1" applyAlignment="1">
      <alignment horizontal="left"/>
    </xf>
    <xf numFmtId="0" fontId="5" fillId="15" borderId="20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24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39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42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176" fontId="5" fillId="5" borderId="38" xfId="0" applyNumberFormat="1" applyFont="1" applyFill="1" applyBorder="1" applyAlignment="1">
      <alignment horizontal="center" vertical="center"/>
    </xf>
    <xf numFmtId="176" fontId="5" fillId="5" borderId="20" xfId="0" applyNumberFormat="1" applyFont="1" applyFill="1" applyBorder="1" applyAlignment="1">
      <alignment horizontal="center" vertical="center"/>
    </xf>
    <xf numFmtId="176" fontId="5" fillId="5" borderId="39" xfId="0" applyNumberFormat="1" applyFont="1" applyFill="1" applyBorder="1" applyAlignment="1">
      <alignment horizontal="center" vertical="center"/>
    </xf>
    <xf numFmtId="176" fontId="5" fillId="5" borderId="4" xfId="0" applyNumberFormat="1" applyFont="1" applyFill="1" applyBorder="1" applyAlignment="1">
      <alignment horizontal="center" vertical="center"/>
    </xf>
    <xf numFmtId="176" fontId="5" fillId="5" borderId="42" xfId="0" applyNumberFormat="1" applyFont="1" applyFill="1" applyBorder="1" applyAlignment="1">
      <alignment horizontal="center" vertical="center"/>
    </xf>
    <xf numFmtId="176" fontId="5" fillId="5" borderId="24" xfId="0" applyNumberFormat="1" applyFont="1" applyFill="1" applyBorder="1" applyAlignment="1">
      <alignment horizontal="center" vertical="center"/>
    </xf>
    <xf numFmtId="176" fontId="5" fillId="5" borderId="27" xfId="0" applyNumberFormat="1" applyFont="1" applyFill="1" applyBorder="1" applyAlignment="1">
      <alignment horizontal="center" vertical="center"/>
    </xf>
    <xf numFmtId="176" fontId="5" fillId="5" borderId="29" xfId="0" applyNumberFormat="1" applyFont="1" applyFill="1" applyBorder="1" applyAlignment="1">
      <alignment horizontal="center" vertical="center"/>
    </xf>
    <xf numFmtId="176" fontId="5" fillId="5" borderId="35" xfId="0" applyNumberFormat="1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 wrapText="1"/>
    </xf>
    <xf numFmtId="0" fontId="4" fillId="0" borderId="6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/>
    </xf>
    <xf numFmtId="0" fontId="4" fillId="0" borderId="6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vertical="center"/>
    </xf>
    <xf numFmtId="0" fontId="4" fillId="9" borderId="55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2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3" borderId="78" xfId="0" applyFont="1" applyFill="1" applyBorder="1" applyAlignment="1">
      <alignment vertical="center"/>
    </xf>
    <xf numFmtId="0" fontId="4" fillId="9" borderId="62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3" borderId="33" xfId="0" applyFont="1" applyFill="1" applyBorder="1" applyAlignment="1">
      <alignment vertical="center"/>
    </xf>
    <xf numFmtId="0" fontId="4" fillId="0" borderId="33" xfId="0" applyFont="1" applyFill="1" applyBorder="1" applyAlignment="1">
      <alignment vertical="center" wrapText="1"/>
    </xf>
    <xf numFmtId="0" fontId="4" fillId="0" borderId="78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73" xfId="0" applyFont="1" applyFill="1" applyBorder="1" applyAlignment="1">
      <alignment horizontal="center" vertical="center"/>
    </xf>
    <xf numFmtId="0" fontId="4" fillId="9" borderId="52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3" borderId="75" xfId="0" applyFont="1" applyFill="1" applyBorder="1" applyAlignment="1">
      <alignment horizontal="center" vertical="center"/>
    </xf>
    <xf numFmtId="0" fontId="17" fillId="0" borderId="79" xfId="0" applyFont="1" applyBorder="1" applyAlignment="1">
      <alignment horizontal="right"/>
    </xf>
    <xf numFmtId="0" fontId="5" fillId="0" borderId="52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5" fillId="3" borderId="75" xfId="0" applyFont="1" applyFill="1" applyBorder="1" applyAlignment="1">
      <alignment horizontal="left" vertical="top"/>
    </xf>
    <xf numFmtId="0" fontId="4" fillId="3" borderId="80" xfId="0" applyFont="1" applyFill="1" applyBorder="1" applyAlignment="1">
      <alignment horizontal="center" vertical="center"/>
    </xf>
    <xf numFmtId="0" fontId="17" fillId="0" borderId="58" xfId="0" applyFont="1" applyBorder="1" applyAlignment="1">
      <alignment horizontal="right"/>
    </xf>
    <xf numFmtId="0" fontId="5" fillId="3" borderId="80" xfId="0" applyFont="1" applyFill="1" applyBorder="1" applyAlignment="1">
      <alignment horizontal="left" vertical="top"/>
    </xf>
    <xf numFmtId="0" fontId="4" fillId="3" borderId="81" xfId="0" applyFont="1" applyFill="1" applyBorder="1" applyAlignment="1">
      <alignment horizontal="center" vertical="center"/>
    </xf>
    <xf numFmtId="0" fontId="9" fillId="0" borderId="52" xfId="0" applyFont="1" applyFill="1" applyBorder="1" applyAlignment="1">
      <alignment vertical="top"/>
    </xf>
    <xf numFmtId="0" fontId="9" fillId="0" borderId="1" xfId="0" applyFont="1" applyFill="1" applyBorder="1" applyAlignment="1">
      <alignment vertical="top"/>
    </xf>
    <xf numFmtId="0" fontId="5" fillId="3" borderId="81" xfId="0" applyFont="1" applyFill="1" applyBorder="1" applyAlignment="1">
      <alignment horizontal="left" vertical="top"/>
    </xf>
    <xf numFmtId="0" fontId="5" fillId="3" borderId="75" xfId="0" applyFont="1" applyFill="1" applyBorder="1" applyAlignment="1">
      <alignment horizontal="center"/>
    </xf>
    <xf numFmtId="0" fontId="5" fillId="3" borderId="80" xfId="0" applyFont="1" applyFill="1" applyBorder="1" applyAlignment="1">
      <alignment horizontal="center"/>
    </xf>
    <xf numFmtId="0" fontId="5" fillId="3" borderId="81" xfId="0" applyFont="1" applyFill="1" applyBorder="1" applyAlignment="1">
      <alignment horizontal="center"/>
    </xf>
    <xf numFmtId="0" fontId="4" fillId="9" borderId="75" xfId="0" applyFont="1" applyFill="1" applyBorder="1" applyAlignment="1">
      <alignment horizontal="center" vertical="center" wrapText="1"/>
    </xf>
    <xf numFmtId="0" fontId="5" fillId="0" borderId="73" xfId="0" applyFont="1" applyFill="1" applyBorder="1" applyAlignment="1">
      <alignment vertical="top"/>
    </xf>
    <xf numFmtId="0" fontId="4" fillId="9" borderId="8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9" borderId="80" xfId="0" applyFont="1" applyFill="1" applyBorder="1" applyAlignment="1">
      <alignment horizontal="center" vertical="center" wrapText="1"/>
    </xf>
    <xf numFmtId="0" fontId="9" fillId="0" borderId="52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9" fillId="0" borderId="1" xfId="0" applyFont="1" applyFill="1" applyBorder="1" applyAlignment="1"/>
    <xf numFmtId="0" fontId="5" fillId="5" borderId="6" xfId="0" applyFont="1" applyFill="1" applyBorder="1" applyAlignment="1">
      <alignment vertical="top" wrapText="1"/>
    </xf>
    <xf numFmtId="0" fontId="5" fillId="5" borderId="4" xfId="0" applyFont="1" applyFill="1" applyBorder="1" applyAlignment="1">
      <alignment vertical="top" wrapText="1"/>
    </xf>
    <xf numFmtId="0" fontId="9" fillId="5" borderId="5" xfId="0" applyFont="1" applyFill="1" applyBorder="1" applyAlignment="1">
      <alignment vertical="top" wrapText="1"/>
    </xf>
    <xf numFmtId="0" fontId="9" fillId="5" borderId="6" xfId="0" applyFont="1" applyFill="1" applyBorder="1" applyAlignment="1">
      <alignment vertical="top" wrapText="1"/>
    </xf>
    <xf numFmtId="0" fontId="9" fillId="5" borderId="4" xfId="0" applyFont="1" applyFill="1" applyBorder="1" applyAlignment="1">
      <alignment vertical="top" wrapText="1"/>
    </xf>
    <xf numFmtId="0" fontId="9" fillId="5" borderId="1" xfId="0" applyFont="1" applyFill="1" applyBorder="1" applyAlignment="1">
      <alignment horizontal="left" vertical="top" wrapText="1"/>
    </xf>
    <xf numFmtId="0" fontId="5" fillId="3" borderId="33" xfId="0" applyFont="1" applyFill="1" applyBorder="1" applyAlignment="1">
      <alignment vertical="top" wrapText="1"/>
    </xf>
    <xf numFmtId="0" fontId="5" fillId="3" borderId="29" xfId="0" applyFont="1" applyFill="1" applyBorder="1" applyAlignment="1">
      <alignment vertical="top" wrapText="1"/>
    </xf>
    <xf numFmtId="0" fontId="5" fillId="15" borderId="4" xfId="0" applyFont="1" applyFill="1" applyBorder="1" applyAlignment="1">
      <alignment horizontal="right" vertical="center"/>
    </xf>
    <xf numFmtId="0" fontId="5" fillId="5" borderId="5" xfId="0" applyFont="1" applyFill="1" applyBorder="1" applyAlignment="1">
      <alignment vertical="top" wrapText="1"/>
    </xf>
    <xf numFmtId="0" fontId="5" fillId="3" borderId="78" xfId="0" applyFont="1" applyFill="1" applyBorder="1" applyAlignment="1">
      <alignment vertical="top" wrapText="1"/>
    </xf>
    <xf numFmtId="0" fontId="5" fillId="15" borderId="24" xfId="0" applyFont="1" applyFill="1" applyBorder="1" applyAlignment="1">
      <alignment horizontal="right" vertical="center"/>
    </xf>
    <xf numFmtId="0" fontId="5" fillId="3" borderId="29" xfId="0" applyFont="1" applyFill="1" applyBorder="1" applyAlignment="1">
      <alignment wrapText="1"/>
    </xf>
    <xf numFmtId="0" fontId="5" fillId="3" borderId="78" xfId="0" applyFont="1" applyFill="1" applyBorder="1" applyAlignment="1">
      <alignment wrapText="1"/>
    </xf>
    <xf numFmtId="0" fontId="5" fillId="5" borderId="33" xfId="0" applyFont="1" applyFill="1" applyBorder="1" applyAlignment="1">
      <alignment vertical="top" wrapText="1"/>
    </xf>
    <xf numFmtId="0" fontId="5" fillId="5" borderId="78" xfId="0" applyFont="1" applyFill="1" applyBorder="1" applyAlignment="1">
      <alignment vertical="top" wrapText="1"/>
    </xf>
    <xf numFmtId="0" fontId="5" fillId="3" borderId="20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right" vertical="center"/>
    </xf>
    <xf numFmtId="0" fontId="5" fillId="3" borderId="24" xfId="0" applyFont="1" applyFill="1" applyBorder="1" applyAlignment="1">
      <alignment horizontal="right" vertical="center"/>
    </xf>
    <xf numFmtId="0" fontId="5" fillId="15" borderId="8" xfId="0" applyFont="1" applyFill="1" applyBorder="1" applyAlignment="1">
      <alignment horizontal="right" vertical="center"/>
    </xf>
    <xf numFmtId="0" fontId="5" fillId="15" borderId="82" xfId="0" applyFont="1" applyFill="1" applyBorder="1" applyAlignment="1">
      <alignment horizontal="right" vertical="center" wrapText="1"/>
    </xf>
    <xf numFmtId="0" fontId="5" fillId="15" borderId="9" xfId="0" applyFont="1" applyFill="1" applyBorder="1" applyAlignment="1">
      <alignment horizontal="right" vertical="center" wrapText="1"/>
    </xf>
    <xf numFmtId="0" fontId="5" fillId="5" borderId="29" xfId="0" applyFont="1" applyFill="1" applyBorder="1" applyAlignment="1">
      <alignment vertical="top" wrapText="1"/>
    </xf>
    <xf numFmtId="0" fontId="9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15" borderId="16" xfId="0" applyFont="1" applyFill="1" applyBorder="1" applyAlignment="1">
      <alignment horizontal="right" vertical="center" wrapText="1"/>
    </xf>
    <xf numFmtId="0" fontId="5" fillId="15" borderId="17" xfId="0" applyFont="1" applyFill="1" applyBorder="1" applyAlignment="1">
      <alignment horizontal="right" vertical="center" wrapText="1"/>
    </xf>
    <xf numFmtId="0" fontId="5" fillId="3" borderId="17" xfId="0" applyFont="1" applyFill="1" applyBorder="1" applyAlignment="1">
      <alignment horizontal="right" vertical="center"/>
    </xf>
    <xf numFmtId="0" fontId="5" fillId="16" borderId="38" xfId="0" applyFont="1" applyFill="1" applyBorder="1" applyAlignment="1">
      <alignment horizontal="center" vertical="center" wrapText="1"/>
    </xf>
    <xf numFmtId="0" fontId="5" fillId="16" borderId="20" xfId="0" applyFont="1" applyFill="1" applyBorder="1" applyAlignment="1">
      <alignment horizontal="center" vertical="center" wrapText="1"/>
    </xf>
    <xf numFmtId="0" fontId="5" fillId="16" borderId="39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/>
    </xf>
    <xf numFmtId="0" fontId="5" fillId="16" borderId="28" xfId="0" applyFont="1" applyFill="1" applyBorder="1" applyAlignment="1">
      <alignment horizontal="center" vertical="center" wrapText="1"/>
    </xf>
    <xf numFmtId="0" fontId="5" fillId="16" borderId="42" xfId="0" applyFont="1" applyFill="1" applyBorder="1" applyAlignment="1">
      <alignment horizontal="center" vertical="center"/>
    </xf>
    <xf numFmtId="0" fontId="5" fillId="16" borderId="24" xfId="0" applyFont="1" applyFill="1" applyBorder="1" applyAlignment="1">
      <alignment horizontal="center" vertical="center"/>
    </xf>
    <xf numFmtId="0" fontId="5" fillId="16" borderId="39" xfId="0" applyFont="1" applyFill="1" applyBorder="1" applyAlignment="1">
      <alignment horizontal="center" vertical="center"/>
    </xf>
    <xf numFmtId="0" fontId="5" fillId="15" borderId="27" xfId="0" applyFont="1" applyFill="1" applyBorder="1" applyAlignment="1">
      <alignment horizontal="right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15" borderId="35" xfId="0" applyFont="1" applyFill="1" applyBorder="1" applyAlignment="1">
      <alignment horizontal="right" vertical="center"/>
    </xf>
    <xf numFmtId="0" fontId="5" fillId="16" borderId="42" xfId="0" applyFont="1" applyFill="1" applyBorder="1" applyAlignment="1">
      <alignment horizontal="center" vertical="center" wrapText="1"/>
    </xf>
    <xf numFmtId="0" fontId="5" fillId="16" borderId="24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right" vertical="center"/>
    </xf>
    <xf numFmtId="0" fontId="5" fillId="16" borderId="40" xfId="0" applyFont="1" applyFill="1" applyBorder="1" applyAlignment="1">
      <alignment horizontal="center" vertical="center"/>
    </xf>
    <xf numFmtId="0" fontId="5" fillId="16" borderId="8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16" borderId="4" xfId="0" applyFont="1" applyFill="1" applyBorder="1" applyAlignment="1">
      <alignment horizontal="center" vertical="center" wrapText="1"/>
    </xf>
    <xf numFmtId="0" fontId="5" fillId="3" borderId="83" xfId="0" applyFont="1" applyFill="1" applyBorder="1" applyAlignment="1">
      <alignment horizontal="right" vertical="center"/>
    </xf>
    <xf numFmtId="0" fontId="5" fillId="16" borderId="82" xfId="0" applyFont="1" applyFill="1" applyBorder="1" applyAlignment="1">
      <alignment horizontal="center" vertical="center" wrapText="1"/>
    </xf>
    <xf numFmtId="0" fontId="5" fillId="16" borderId="9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15" borderId="29" xfId="0" applyFont="1" applyFill="1" applyBorder="1" applyAlignment="1">
      <alignment horizontal="right" vertical="center"/>
    </xf>
    <xf numFmtId="0" fontId="5" fillId="0" borderId="39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right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15" borderId="38" xfId="0" applyFont="1" applyFill="1" applyBorder="1" applyAlignment="1">
      <alignment horizontal="center" vertical="center" wrapText="1"/>
    </xf>
    <xf numFmtId="0" fontId="5" fillId="15" borderId="39" xfId="0" applyFont="1" applyFill="1" applyBorder="1" applyAlignment="1">
      <alignment horizontal="center" vertical="center" wrapText="1"/>
    </xf>
    <xf numFmtId="0" fontId="5" fillId="15" borderId="42" xfId="0" applyFont="1" applyFill="1" applyBorder="1" applyAlignment="1">
      <alignment horizontal="center" vertical="center" wrapText="1"/>
    </xf>
    <xf numFmtId="0" fontId="5" fillId="15" borderId="16" xfId="0" applyFont="1" applyFill="1" applyBorder="1" applyAlignment="1">
      <alignment horizontal="center" vertical="center" wrapText="1"/>
    </xf>
    <xf numFmtId="0" fontId="5" fillId="15" borderId="20" xfId="0" applyFont="1" applyFill="1" applyBorder="1" applyAlignment="1">
      <alignment horizontal="center" vertical="center" wrapText="1"/>
    </xf>
    <xf numFmtId="0" fontId="5" fillId="15" borderId="28" xfId="0" applyFont="1" applyFill="1" applyBorder="1" applyAlignment="1">
      <alignment horizontal="center" vertical="center" wrapText="1"/>
    </xf>
    <xf numFmtId="0" fontId="5" fillId="15" borderId="27" xfId="0" applyFont="1" applyFill="1" applyBorder="1" applyAlignment="1">
      <alignment horizontal="center" vertical="center" wrapText="1"/>
    </xf>
    <xf numFmtId="0" fontId="5" fillId="15" borderId="24" xfId="0" applyFont="1" applyFill="1" applyBorder="1" applyAlignment="1">
      <alignment horizontal="center" vertical="center" wrapText="1"/>
    </xf>
    <xf numFmtId="0" fontId="5" fillId="15" borderId="35" xfId="0" applyFont="1" applyFill="1" applyBorder="1" applyAlignment="1">
      <alignment horizontal="center" vertical="center" wrapText="1"/>
    </xf>
    <xf numFmtId="0" fontId="5" fillId="15" borderId="8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 wrapText="1"/>
    </xf>
    <xf numFmtId="0" fontId="5" fillId="15" borderId="29" xfId="0" applyFont="1" applyFill="1" applyBorder="1" applyAlignment="1">
      <alignment horizontal="center" vertical="center" wrapText="1"/>
    </xf>
    <xf numFmtId="0" fontId="5" fillId="15" borderId="17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 wrapText="1"/>
    </xf>
    <xf numFmtId="0" fontId="5" fillId="5" borderId="35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176" fontId="5" fillId="5" borderId="38" xfId="0" applyNumberFormat="1" applyFont="1" applyFill="1" applyBorder="1" applyAlignment="1">
      <alignment horizontal="center" vertical="center" wrapText="1"/>
    </xf>
    <xf numFmtId="176" fontId="5" fillId="5" borderId="20" xfId="0" applyNumberFormat="1" applyFont="1" applyFill="1" applyBorder="1" applyAlignment="1">
      <alignment horizontal="center" vertical="center" wrapText="1"/>
    </xf>
    <xf numFmtId="176" fontId="5" fillId="5" borderId="39" xfId="0" applyNumberFormat="1" applyFont="1" applyFill="1" applyBorder="1" applyAlignment="1">
      <alignment horizontal="center" vertical="center" wrapText="1"/>
    </xf>
    <xf numFmtId="176" fontId="5" fillId="5" borderId="28" xfId="0" applyNumberFormat="1" applyFont="1" applyFill="1" applyBorder="1" applyAlignment="1">
      <alignment horizontal="center" vertical="center" wrapText="1"/>
    </xf>
    <xf numFmtId="176" fontId="5" fillId="5" borderId="42" xfId="0" applyNumberFormat="1" applyFont="1" applyFill="1" applyBorder="1" applyAlignment="1">
      <alignment horizontal="center" vertical="center" wrapText="1"/>
    </xf>
    <xf numFmtId="176" fontId="5" fillId="5" borderId="24" xfId="0" applyNumberFormat="1" applyFont="1" applyFill="1" applyBorder="1" applyAlignment="1">
      <alignment horizontal="center" vertical="center" wrapText="1"/>
    </xf>
    <xf numFmtId="176" fontId="5" fillId="5" borderId="40" xfId="0" applyNumberFormat="1" applyFont="1" applyFill="1" applyBorder="1" applyAlignment="1">
      <alignment horizontal="center" vertical="center"/>
    </xf>
    <xf numFmtId="176" fontId="5" fillId="5" borderId="8" xfId="0" applyNumberFormat="1" applyFont="1" applyFill="1" applyBorder="1" applyAlignment="1">
      <alignment horizontal="center" vertical="center"/>
    </xf>
    <xf numFmtId="176" fontId="5" fillId="5" borderId="4" xfId="0" applyNumberFormat="1" applyFont="1" applyFill="1" applyBorder="1" applyAlignment="1">
      <alignment horizontal="center" vertical="center" wrapText="1"/>
    </xf>
    <xf numFmtId="176" fontId="5" fillId="5" borderId="16" xfId="0" applyNumberFormat="1" applyFont="1" applyFill="1" applyBorder="1" applyAlignment="1">
      <alignment horizontal="center" vertical="center" wrapText="1"/>
    </xf>
    <xf numFmtId="176" fontId="5" fillId="5" borderId="17" xfId="0" applyNumberFormat="1" applyFont="1" applyFill="1" applyBorder="1" applyAlignment="1">
      <alignment horizontal="center" vertical="center" wrapText="1"/>
    </xf>
    <xf numFmtId="176" fontId="5" fillId="3" borderId="17" xfId="0" applyNumberFormat="1" applyFont="1" applyFill="1" applyBorder="1" applyAlignment="1">
      <alignment horizontal="center" vertical="center"/>
    </xf>
    <xf numFmtId="176" fontId="5" fillId="3" borderId="27" xfId="0" applyNumberFormat="1" applyFont="1" applyFill="1" applyBorder="1" applyAlignment="1">
      <alignment horizontal="center" vertical="center"/>
    </xf>
    <xf numFmtId="176" fontId="5" fillId="3" borderId="29" xfId="0" applyNumberFormat="1" applyFont="1" applyFill="1" applyBorder="1" applyAlignment="1">
      <alignment horizontal="center" vertical="center"/>
    </xf>
    <xf numFmtId="176" fontId="5" fillId="3" borderId="35" xfId="0" applyNumberFormat="1" applyFont="1" applyFill="1" applyBorder="1" applyAlignment="1">
      <alignment horizontal="center" vertical="center"/>
    </xf>
    <xf numFmtId="176" fontId="5" fillId="5" borderId="27" xfId="0" applyNumberFormat="1" applyFont="1" applyFill="1" applyBorder="1" applyAlignment="1">
      <alignment horizontal="center" vertical="center" wrapText="1"/>
    </xf>
    <xf numFmtId="176" fontId="5" fillId="5" borderId="35" xfId="0" applyNumberFormat="1" applyFont="1" applyFill="1" applyBorder="1" applyAlignment="1">
      <alignment horizontal="center" vertical="center" wrapText="1"/>
    </xf>
    <xf numFmtId="176" fontId="5" fillId="3" borderId="31" xfId="0" applyNumberFormat="1" applyFont="1" applyFill="1" applyBorder="1" applyAlignment="1">
      <alignment horizontal="center" vertical="center"/>
    </xf>
    <xf numFmtId="176" fontId="5" fillId="5" borderId="29" xfId="0" applyNumberFormat="1" applyFont="1" applyFill="1" applyBorder="1" applyAlignment="1">
      <alignment horizontal="center" vertical="center" wrapText="1"/>
    </xf>
    <xf numFmtId="176" fontId="5" fillId="3" borderId="25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9">
    <dxf>
      <fill>
        <patternFill patternType="solid">
          <bgColor rgb="FFFF99FF"/>
        </patternFill>
      </fill>
    </dxf>
    <dxf>
      <font>
        <color theme="0"/>
      </font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66FF"/>
        </patternFill>
      </fill>
    </dxf>
    <dxf>
      <fill>
        <patternFill patternType="solid">
          <bgColor rgb="FFFFCCFF"/>
        </patternFill>
      </fill>
    </dxf>
  </dxfs>
  <tableStyles count="0" defaultTableStyle="TableStyleMedium2" defaultPivotStyle="PivotStyleLight16"/>
  <colors>
    <mruColors>
      <color rgb="0066FF66"/>
      <color rgb="00FF66FF"/>
      <color rgb="00FF99FF"/>
      <color rgb="00FFCCFF"/>
      <color rgb="00FF5050"/>
      <color rgb="0099FF99"/>
      <color rgb="00CCFFCC"/>
      <color rgb="000000FF"/>
      <color rgb="00FFFFCC"/>
      <color rgb="00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68.jpeg"/><Relationship Id="rId8" Type="http://schemas.openxmlformats.org/officeDocument/2006/relationships/image" Target="../media/image67.jpeg"/><Relationship Id="rId7" Type="http://schemas.openxmlformats.org/officeDocument/2006/relationships/image" Target="../media/image66.jpeg"/><Relationship Id="rId6" Type="http://schemas.openxmlformats.org/officeDocument/2006/relationships/image" Target="../media/image65.jpeg"/><Relationship Id="rId57" Type="http://schemas.openxmlformats.org/officeDocument/2006/relationships/image" Target="../media/image116.png"/><Relationship Id="rId56" Type="http://schemas.openxmlformats.org/officeDocument/2006/relationships/image" Target="../media/image115.png"/><Relationship Id="rId55" Type="http://schemas.openxmlformats.org/officeDocument/2006/relationships/image" Target="../media/image114.png"/><Relationship Id="rId54" Type="http://schemas.openxmlformats.org/officeDocument/2006/relationships/image" Target="../media/image113.png"/><Relationship Id="rId53" Type="http://schemas.openxmlformats.org/officeDocument/2006/relationships/image" Target="../media/image112.png"/><Relationship Id="rId52" Type="http://schemas.openxmlformats.org/officeDocument/2006/relationships/image" Target="../media/image124.jpeg"/><Relationship Id="rId51" Type="http://schemas.openxmlformats.org/officeDocument/2006/relationships/image" Target="../media/image123.jpeg"/><Relationship Id="rId50" Type="http://schemas.openxmlformats.org/officeDocument/2006/relationships/image" Target="../media/image122.jpeg"/><Relationship Id="rId5" Type="http://schemas.openxmlformats.org/officeDocument/2006/relationships/image" Target="../media/image64.jpeg"/><Relationship Id="rId49" Type="http://schemas.openxmlformats.org/officeDocument/2006/relationships/image" Target="../media/image121.jpeg"/><Relationship Id="rId48" Type="http://schemas.openxmlformats.org/officeDocument/2006/relationships/image" Target="../media/image120.jpeg"/><Relationship Id="rId47" Type="http://schemas.openxmlformats.org/officeDocument/2006/relationships/image" Target="../media/image119.jpeg"/><Relationship Id="rId46" Type="http://schemas.openxmlformats.org/officeDocument/2006/relationships/image" Target="../media/image118.jpeg"/><Relationship Id="rId45" Type="http://schemas.openxmlformats.org/officeDocument/2006/relationships/image" Target="../media/image117.jpeg"/><Relationship Id="rId44" Type="http://schemas.openxmlformats.org/officeDocument/2006/relationships/image" Target="../media/image103.jpeg"/><Relationship Id="rId43" Type="http://schemas.openxmlformats.org/officeDocument/2006/relationships/image" Target="../media/image102.jpeg"/><Relationship Id="rId42" Type="http://schemas.openxmlformats.org/officeDocument/2006/relationships/image" Target="../media/image101.jpeg"/><Relationship Id="rId41" Type="http://schemas.openxmlformats.org/officeDocument/2006/relationships/image" Target="../media/image100.jpeg"/><Relationship Id="rId40" Type="http://schemas.openxmlformats.org/officeDocument/2006/relationships/image" Target="../media/image99.jpeg"/><Relationship Id="rId4" Type="http://schemas.openxmlformats.org/officeDocument/2006/relationships/image" Target="../media/image63.jpeg"/><Relationship Id="rId39" Type="http://schemas.openxmlformats.org/officeDocument/2006/relationships/image" Target="../media/image98.jpeg"/><Relationship Id="rId38" Type="http://schemas.openxmlformats.org/officeDocument/2006/relationships/image" Target="../media/image97.jpeg"/><Relationship Id="rId37" Type="http://schemas.openxmlformats.org/officeDocument/2006/relationships/image" Target="../media/image96.jpeg"/><Relationship Id="rId36" Type="http://schemas.openxmlformats.org/officeDocument/2006/relationships/image" Target="../media/image95.jpeg"/><Relationship Id="rId35" Type="http://schemas.openxmlformats.org/officeDocument/2006/relationships/image" Target="../media/image94.jpeg"/><Relationship Id="rId34" Type="http://schemas.openxmlformats.org/officeDocument/2006/relationships/image" Target="../media/image93.jpeg"/><Relationship Id="rId33" Type="http://schemas.openxmlformats.org/officeDocument/2006/relationships/image" Target="../media/image92.jpeg"/><Relationship Id="rId32" Type="http://schemas.openxmlformats.org/officeDocument/2006/relationships/image" Target="../media/image91.jpeg"/><Relationship Id="rId31" Type="http://schemas.openxmlformats.org/officeDocument/2006/relationships/image" Target="../media/image90.png"/><Relationship Id="rId30" Type="http://schemas.openxmlformats.org/officeDocument/2006/relationships/image" Target="../media/image89.png"/><Relationship Id="rId3" Type="http://schemas.openxmlformats.org/officeDocument/2006/relationships/image" Target="../media/image62.jpeg"/><Relationship Id="rId29" Type="http://schemas.openxmlformats.org/officeDocument/2006/relationships/image" Target="../media/image88.png"/><Relationship Id="rId28" Type="http://schemas.openxmlformats.org/officeDocument/2006/relationships/image" Target="../media/image87.png"/><Relationship Id="rId27" Type="http://schemas.openxmlformats.org/officeDocument/2006/relationships/image" Target="../media/image86.jpeg"/><Relationship Id="rId26" Type="http://schemas.openxmlformats.org/officeDocument/2006/relationships/image" Target="../media/image85.jpeg"/><Relationship Id="rId25" Type="http://schemas.openxmlformats.org/officeDocument/2006/relationships/image" Target="../media/image84.jpeg"/><Relationship Id="rId24" Type="http://schemas.openxmlformats.org/officeDocument/2006/relationships/image" Target="../media/image83.jpeg"/><Relationship Id="rId23" Type="http://schemas.openxmlformats.org/officeDocument/2006/relationships/image" Target="../media/image82.png"/><Relationship Id="rId22" Type="http://schemas.openxmlformats.org/officeDocument/2006/relationships/image" Target="../media/image81.png"/><Relationship Id="rId21" Type="http://schemas.openxmlformats.org/officeDocument/2006/relationships/image" Target="../media/image80.jpeg"/><Relationship Id="rId20" Type="http://schemas.openxmlformats.org/officeDocument/2006/relationships/image" Target="../media/image79.jpeg"/><Relationship Id="rId2" Type="http://schemas.openxmlformats.org/officeDocument/2006/relationships/image" Target="../media/image61.jpeg"/><Relationship Id="rId19" Type="http://schemas.openxmlformats.org/officeDocument/2006/relationships/image" Target="../media/image78.jpeg"/><Relationship Id="rId18" Type="http://schemas.openxmlformats.org/officeDocument/2006/relationships/image" Target="../media/image77.jpeg"/><Relationship Id="rId17" Type="http://schemas.openxmlformats.org/officeDocument/2006/relationships/image" Target="../media/image76.jpeg"/><Relationship Id="rId16" Type="http://schemas.openxmlformats.org/officeDocument/2006/relationships/image" Target="../media/image75.jpeg"/><Relationship Id="rId15" Type="http://schemas.openxmlformats.org/officeDocument/2006/relationships/image" Target="../media/image74.jpeg"/><Relationship Id="rId14" Type="http://schemas.openxmlformats.org/officeDocument/2006/relationships/image" Target="../media/image73.jpeg"/><Relationship Id="rId13" Type="http://schemas.openxmlformats.org/officeDocument/2006/relationships/image" Target="../media/image72.jpeg"/><Relationship Id="rId12" Type="http://schemas.openxmlformats.org/officeDocument/2006/relationships/image" Target="../media/image71.jpeg"/><Relationship Id="rId11" Type="http://schemas.openxmlformats.org/officeDocument/2006/relationships/image" Target="../media/image70.jpeg"/><Relationship Id="rId10" Type="http://schemas.openxmlformats.org/officeDocument/2006/relationships/image" Target="../media/image69.jpeg"/><Relationship Id="rId1" Type="http://schemas.openxmlformats.org/officeDocument/2006/relationships/image" Target="../media/image60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.jpeg"/><Relationship Id="rId8" Type="http://schemas.openxmlformats.org/officeDocument/2006/relationships/image" Target="../media/image13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21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21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30.jpeg"/><Relationship Id="rId8" Type="http://schemas.openxmlformats.org/officeDocument/2006/relationships/image" Target="../media/image29.jpeg"/><Relationship Id="rId7" Type="http://schemas.openxmlformats.org/officeDocument/2006/relationships/image" Target="../media/image28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3" Type="http://schemas.openxmlformats.org/officeDocument/2006/relationships/image" Target="../media/image24.jpeg"/><Relationship Id="rId2" Type="http://schemas.openxmlformats.org/officeDocument/2006/relationships/image" Target="../media/image23.jpeg"/><Relationship Id="rId10" Type="http://schemas.openxmlformats.org/officeDocument/2006/relationships/image" Target="../media/image31.jpeg"/><Relationship Id="rId1" Type="http://schemas.openxmlformats.org/officeDocument/2006/relationships/image" Target="../media/image22.jpe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32.jpeg"/><Relationship Id="rId8" Type="http://schemas.openxmlformats.org/officeDocument/2006/relationships/image" Target="../media/image29.jpeg"/><Relationship Id="rId7" Type="http://schemas.openxmlformats.org/officeDocument/2006/relationships/image" Target="../media/image28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3" Type="http://schemas.openxmlformats.org/officeDocument/2006/relationships/image" Target="../media/image24.jpeg"/><Relationship Id="rId2" Type="http://schemas.openxmlformats.org/officeDocument/2006/relationships/image" Target="../media/image23.jpeg"/><Relationship Id="rId10" Type="http://schemas.openxmlformats.org/officeDocument/2006/relationships/image" Target="../media/image31.jpeg"/><Relationship Id="rId1" Type="http://schemas.openxmlformats.org/officeDocument/2006/relationships/image" Target="../media/image22.jpe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41.jpeg"/><Relationship Id="rId8" Type="http://schemas.openxmlformats.org/officeDocument/2006/relationships/image" Target="../media/image40.jpeg"/><Relationship Id="rId7" Type="http://schemas.openxmlformats.org/officeDocument/2006/relationships/image" Target="../media/image39.jpeg"/><Relationship Id="rId6" Type="http://schemas.openxmlformats.org/officeDocument/2006/relationships/image" Target="../media/image38.jpeg"/><Relationship Id="rId5" Type="http://schemas.openxmlformats.org/officeDocument/2006/relationships/image" Target="../media/image37.jpeg"/><Relationship Id="rId4" Type="http://schemas.openxmlformats.org/officeDocument/2006/relationships/image" Target="../media/image36.jpeg"/><Relationship Id="rId3" Type="http://schemas.openxmlformats.org/officeDocument/2006/relationships/image" Target="../media/image35.jpeg"/><Relationship Id="rId2" Type="http://schemas.openxmlformats.org/officeDocument/2006/relationships/image" Target="../media/image34.jpeg"/><Relationship Id="rId14" Type="http://schemas.openxmlformats.org/officeDocument/2006/relationships/image" Target="../media/image46.jpeg"/><Relationship Id="rId13" Type="http://schemas.openxmlformats.org/officeDocument/2006/relationships/image" Target="../media/image45.jpeg"/><Relationship Id="rId12" Type="http://schemas.openxmlformats.org/officeDocument/2006/relationships/image" Target="../media/image44.jpeg"/><Relationship Id="rId11" Type="http://schemas.openxmlformats.org/officeDocument/2006/relationships/image" Target="../media/image43.jpeg"/><Relationship Id="rId10" Type="http://schemas.openxmlformats.org/officeDocument/2006/relationships/image" Target="../media/image42.jpeg"/><Relationship Id="rId1" Type="http://schemas.openxmlformats.org/officeDocument/2006/relationships/image" Target="../media/image33.jpe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55.jpeg"/><Relationship Id="rId8" Type="http://schemas.openxmlformats.org/officeDocument/2006/relationships/image" Target="../media/image54.jpeg"/><Relationship Id="rId7" Type="http://schemas.openxmlformats.org/officeDocument/2006/relationships/image" Target="../media/image53.jpeg"/><Relationship Id="rId6" Type="http://schemas.openxmlformats.org/officeDocument/2006/relationships/image" Target="../media/image52.jpeg"/><Relationship Id="rId5" Type="http://schemas.openxmlformats.org/officeDocument/2006/relationships/image" Target="../media/image51.jpeg"/><Relationship Id="rId4" Type="http://schemas.openxmlformats.org/officeDocument/2006/relationships/image" Target="../media/image50.jpeg"/><Relationship Id="rId3" Type="http://schemas.openxmlformats.org/officeDocument/2006/relationships/image" Target="../media/image49.jpeg"/><Relationship Id="rId2" Type="http://schemas.openxmlformats.org/officeDocument/2006/relationships/image" Target="../media/image48.jpeg"/><Relationship Id="rId14" Type="http://schemas.openxmlformats.org/officeDocument/2006/relationships/image" Target="../media/image46.jpeg"/><Relationship Id="rId13" Type="http://schemas.openxmlformats.org/officeDocument/2006/relationships/image" Target="../media/image59.jpeg"/><Relationship Id="rId12" Type="http://schemas.openxmlformats.org/officeDocument/2006/relationships/image" Target="../media/image58.jpeg"/><Relationship Id="rId11" Type="http://schemas.openxmlformats.org/officeDocument/2006/relationships/image" Target="../media/image57.jpeg"/><Relationship Id="rId10" Type="http://schemas.openxmlformats.org/officeDocument/2006/relationships/image" Target="../media/image56.jpeg"/><Relationship Id="rId1" Type="http://schemas.openxmlformats.org/officeDocument/2006/relationships/image" Target="../media/image47.jpe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68.jpeg"/><Relationship Id="rId8" Type="http://schemas.openxmlformats.org/officeDocument/2006/relationships/image" Target="../media/image67.jpeg"/><Relationship Id="rId7" Type="http://schemas.openxmlformats.org/officeDocument/2006/relationships/image" Target="../media/image66.jpeg"/><Relationship Id="rId6" Type="http://schemas.openxmlformats.org/officeDocument/2006/relationships/image" Target="../media/image65.jpeg"/><Relationship Id="rId57" Type="http://schemas.openxmlformats.org/officeDocument/2006/relationships/image" Target="../media/image116.png"/><Relationship Id="rId56" Type="http://schemas.openxmlformats.org/officeDocument/2006/relationships/image" Target="../media/image115.png"/><Relationship Id="rId55" Type="http://schemas.openxmlformats.org/officeDocument/2006/relationships/image" Target="../media/image114.png"/><Relationship Id="rId54" Type="http://schemas.openxmlformats.org/officeDocument/2006/relationships/image" Target="../media/image113.png"/><Relationship Id="rId53" Type="http://schemas.openxmlformats.org/officeDocument/2006/relationships/image" Target="../media/image112.png"/><Relationship Id="rId52" Type="http://schemas.openxmlformats.org/officeDocument/2006/relationships/image" Target="../media/image111.jpeg"/><Relationship Id="rId51" Type="http://schemas.openxmlformats.org/officeDocument/2006/relationships/image" Target="../media/image110.jpeg"/><Relationship Id="rId50" Type="http://schemas.openxmlformats.org/officeDocument/2006/relationships/image" Target="../media/image109.jpeg"/><Relationship Id="rId5" Type="http://schemas.openxmlformats.org/officeDocument/2006/relationships/image" Target="../media/image64.jpeg"/><Relationship Id="rId49" Type="http://schemas.openxmlformats.org/officeDocument/2006/relationships/image" Target="../media/image108.jpeg"/><Relationship Id="rId48" Type="http://schemas.openxmlformats.org/officeDocument/2006/relationships/image" Target="../media/image107.jpeg"/><Relationship Id="rId47" Type="http://schemas.openxmlformats.org/officeDocument/2006/relationships/image" Target="../media/image106.jpeg"/><Relationship Id="rId46" Type="http://schemas.openxmlformats.org/officeDocument/2006/relationships/image" Target="../media/image105.jpeg"/><Relationship Id="rId45" Type="http://schemas.openxmlformats.org/officeDocument/2006/relationships/image" Target="../media/image104.jpeg"/><Relationship Id="rId44" Type="http://schemas.openxmlformats.org/officeDocument/2006/relationships/image" Target="../media/image103.jpeg"/><Relationship Id="rId43" Type="http://schemas.openxmlformats.org/officeDocument/2006/relationships/image" Target="../media/image102.jpeg"/><Relationship Id="rId42" Type="http://schemas.openxmlformats.org/officeDocument/2006/relationships/image" Target="../media/image101.jpeg"/><Relationship Id="rId41" Type="http://schemas.openxmlformats.org/officeDocument/2006/relationships/image" Target="../media/image100.jpeg"/><Relationship Id="rId40" Type="http://schemas.openxmlformats.org/officeDocument/2006/relationships/image" Target="../media/image99.jpeg"/><Relationship Id="rId4" Type="http://schemas.openxmlformats.org/officeDocument/2006/relationships/image" Target="../media/image63.jpeg"/><Relationship Id="rId39" Type="http://schemas.openxmlformats.org/officeDocument/2006/relationships/image" Target="../media/image98.jpeg"/><Relationship Id="rId38" Type="http://schemas.openxmlformats.org/officeDocument/2006/relationships/image" Target="../media/image97.jpeg"/><Relationship Id="rId37" Type="http://schemas.openxmlformats.org/officeDocument/2006/relationships/image" Target="../media/image96.jpeg"/><Relationship Id="rId36" Type="http://schemas.openxmlformats.org/officeDocument/2006/relationships/image" Target="../media/image95.jpeg"/><Relationship Id="rId35" Type="http://schemas.openxmlformats.org/officeDocument/2006/relationships/image" Target="../media/image94.jpeg"/><Relationship Id="rId34" Type="http://schemas.openxmlformats.org/officeDocument/2006/relationships/image" Target="../media/image93.jpeg"/><Relationship Id="rId33" Type="http://schemas.openxmlformats.org/officeDocument/2006/relationships/image" Target="../media/image92.jpeg"/><Relationship Id="rId32" Type="http://schemas.openxmlformats.org/officeDocument/2006/relationships/image" Target="../media/image91.jpeg"/><Relationship Id="rId31" Type="http://schemas.openxmlformats.org/officeDocument/2006/relationships/image" Target="../media/image90.png"/><Relationship Id="rId30" Type="http://schemas.openxmlformats.org/officeDocument/2006/relationships/image" Target="../media/image89.png"/><Relationship Id="rId3" Type="http://schemas.openxmlformats.org/officeDocument/2006/relationships/image" Target="../media/image62.jpeg"/><Relationship Id="rId29" Type="http://schemas.openxmlformats.org/officeDocument/2006/relationships/image" Target="../media/image88.png"/><Relationship Id="rId28" Type="http://schemas.openxmlformats.org/officeDocument/2006/relationships/image" Target="../media/image87.png"/><Relationship Id="rId27" Type="http://schemas.openxmlformats.org/officeDocument/2006/relationships/image" Target="../media/image86.jpeg"/><Relationship Id="rId26" Type="http://schemas.openxmlformats.org/officeDocument/2006/relationships/image" Target="../media/image85.jpeg"/><Relationship Id="rId25" Type="http://schemas.openxmlformats.org/officeDocument/2006/relationships/image" Target="../media/image84.jpeg"/><Relationship Id="rId24" Type="http://schemas.openxmlformats.org/officeDocument/2006/relationships/image" Target="../media/image83.jpeg"/><Relationship Id="rId23" Type="http://schemas.openxmlformats.org/officeDocument/2006/relationships/image" Target="../media/image82.png"/><Relationship Id="rId22" Type="http://schemas.openxmlformats.org/officeDocument/2006/relationships/image" Target="../media/image81.png"/><Relationship Id="rId21" Type="http://schemas.openxmlformats.org/officeDocument/2006/relationships/image" Target="../media/image80.jpeg"/><Relationship Id="rId20" Type="http://schemas.openxmlformats.org/officeDocument/2006/relationships/image" Target="../media/image79.jpeg"/><Relationship Id="rId2" Type="http://schemas.openxmlformats.org/officeDocument/2006/relationships/image" Target="../media/image61.jpeg"/><Relationship Id="rId19" Type="http://schemas.openxmlformats.org/officeDocument/2006/relationships/image" Target="../media/image78.jpeg"/><Relationship Id="rId18" Type="http://schemas.openxmlformats.org/officeDocument/2006/relationships/image" Target="../media/image77.jpeg"/><Relationship Id="rId17" Type="http://schemas.openxmlformats.org/officeDocument/2006/relationships/image" Target="../media/image76.jpeg"/><Relationship Id="rId16" Type="http://schemas.openxmlformats.org/officeDocument/2006/relationships/image" Target="../media/image75.jpeg"/><Relationship Id="rId15" Type="http://schemas.openxmlformats.org/officeDocument/2006/relationships/image" Target="../media/image74.jpeg"/><Relationship Id="rId14" Type="http://schemas.openxmlformats.org/officeDocument/2006/relationships/image" Target="../media/image73.jpeg"/><Relationship Id="rId13" Type="http://schemas.openxmlformats.org/officeDocument/2006/relationships/image" Target="../media/image72.jpeg"/><Relationship Id="rId12" Type="http://schemas.openxmlformats.org/officeDocument/2006/relationships/image" Target="../media/image71.jpeg"/><Relationship Id="rId11" Type="http://schemas.openxmlformats.org/officeDocument/2006/relationships/image" Target="../media/image70.jpeg"/><Relationship Id="rId10" Type="http://schemas.openxmlformats.org/officeDocument/2006/relationships/image" Target="../media/image69.jpeg"/><Relationship Id="rId1" Type="http://schemas.openxmlformats.org/officeDocument/2006/relationships/image" Target="../media/image60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 cstate="screen"/>
        <a:srcRect/>
        <a:stretch>
          <a:fillRect/>
        </a:stretch>
      </xdr:blipFill>
      <xdr:spPr>
        <a:xfrm>
          <a:off x="1570355" y="1020254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8135" y="871347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52575" y="261683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48130" y="148653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1178052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93215" y="13301980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68450" y="1506283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9" name="组合 8"/>
        <xdr:cNvGrpSpPr/>
      </xdr:nvGrpSpPr>
      <xdr:grpSpPr>
        <a:xfrm>
          <a:off x="1600200" y="4312920"/>
          <a:ext cx="1731645" cy="1224280"/>
          <a:chOff x="1568824" y="4269442"/>
          <a:chExt cx="240370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 cstate="screen"/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 cstate="screen"/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2" name="图片 11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61465" y="568579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3" name="图片 12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71625" y="7189470"/>
          <a:ext cx="1439545" cy="14446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129886</xdr:colOff>
      <xdr:row>3</xdr:row>
      <xdr:rowOff>142009</xdr:rowOff>
    </xdr:from>
    <xdr:to>
      <xdr:col>4</xdr:col>
      <xdr:colOff>1929886</xdr:colOff>
      <xdr:row>6</xdr:row>
      <xdr:rowOff>61255</xdr:rowOff>
    </xdr:to>
    <xdr:pic>
      <xdr:nvPicPr>
        <xdr:cNvPr id="38" name="图片 37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5349240" y="1503680"/>
          <a:ext cx="1800225" cy="1828165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7</xdr:row>
      <xdr:rowOff>102178</xdr:rowOff>
    </xdr:from>
    <xdr:to>
      <xdr:col>4</xdr:col>
      <xdr:colOff>2259579</xdr:colOff>
      <xdr:row>9</xdr:row>
      <xdr:rowOff>284878</xdr:rowOff>
    </xdr:to>
    <xdr:pic>
      <xdr:nvPicPr>
        <xdr:cNvPr id="39" name="图片 38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5318760" y="4008755"/>
          <a:ext cx="2160270" cy="145542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11</xdr:row>
      <xdr:rowOff>123825</xdr:rowOff>
    </xdr:from>
    <xdr:to>
      <xdr:col>4</xdr:col>
      <xdr:colOff>2245725</xdr:colOff>
      <xdr:row>13</xdr:row>
      <xdr:rowOff>417404</xdr:rowOff>
    </xdr:to>
    <xdr:pic>
      <xdr:nvPicPr>
        <xdr:cNvPr id="40" name="图片 39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5305425" y="6576060"/>
          <a:ext cx="2159635" cy="156591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18</xdr:row>
      <xdr:rowOff>161925</xdr:rowOff>
    </xdr:from>
    <xdr:to>
      <xdr:col>4</xdr:col>
      <xdr:colOff>2236200</xdr:colOff>
      <xdr:row>20</xdr:row>
      <xdr:rowOff>443985</xdr:rowOff>
    </xdr:to>
    <xdr:pic>
      <xdr:nvPicPr>
        <xdr:cNvPr id="42" name="图片 41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5295900" y="11068050"/>
          <a:ext cx="2159635" cy="155448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21</xdr:row>
      <xdr:rowOff>114300</xdr:rowOff>
    </xdr:from>
    <xdr:to>
      <xdr:col>4</xdr:col>
      <xdr:colOff>2255250</xdr:colOff>
      <xdr:row>23</xdr:row>
      <xdr:rowOff>406440</xdr:rowOff>
    </xdr:to>
    <xdr:pic>
      <xdr:nvPicPr>
        <xdr:cNvPr id="43" name="图片 42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5314950" y="12929235"/>
          <a:ext cx="2159635" cy="15646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24</xdr:row>
      <xdr:rowOff>123825</xdr:rowOff>
    </xdr:from>
    <xdr:to>
      <xdr:col>4</xdr:col>
      <xdr:colOff>2274300</xdr:colOff>
      <xdr:row>26</xdr:row>
      <xdr:rowOff>409382</xdr:rowOff>
    </xdr:to>
    <xdr:pic>
      <xdr:nvPicPr>
        <xdr:cNvPr id="44" name="图片 43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5334000" y="14847570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27</xdr:row>
      <xdr:rowOff>114300</xdr:rowOff>
    </xdr:from>
    <xdr:to>
      <xdr:col>4</xdr:col>
      <xdr:colOff>2293350</xdr:colOff>
      <xdr:row>29</xdr:row>
      <xdr:rowOff>400097</xdr:rowOff>
    </xdr:to>
    <xdr:pic>
      <xdr:nvPicPr>
        <xdr:cNvPr id="45" name="图片 44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5353050" y="16746855"/>
          <a:ext cx="2159635" cy="155829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33</xdr:row>
      <xdr:rowOff>190500</xdr:rowOff>
    </xdr:from>
    <xdr:to>
      <xdr:col>4</xdr:col>
      <xdr:colOff>2283825</xdr:colOff>
      <xdr:row>35</xdr:row>
      <xdr:rowOff>475995</xdr:rowOff>
    </xdr:to>
    <xdr:pic>
      <xdr:nvPicPr>
        <xdr:cNvPr id="47" name="图片 46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5343525" y="20640675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36</xdr:row>
      <xdr:rowOff>152400</xdr:rowOff>
    </xdr:from>
    <xdr:to>
      <xdr:col>4</xdr:col>
      <xdr:colOff>2293350</xdr:colOff>
      <xdr:row>38</xdr:row>
      <xdr:rowOff>437957</xdr:rowOff>
    </xdr:to>
    <xdr:pic>
      <xdr:nvPicPr>
        <xdr:cNvPr id="48" name="图片 47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5353050" y="22511385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39</xdr:row>
      <xdr:rowOff>190500</xdr:rowOff>
    </xdr:from>
    <xdr:to>
      <xdr:col>4</xdr:col>
      <xdr:colOff>2302875</xdr:colOff>
      <xdr:row>41</xdr:row>
      <xdr:rowOff>476318</xdr:rowOff>
    </xdr:to>
    <xdr:pic>
      <xdr:nvPicPr>
        <xdr:cNvPr id="49" name="图片 48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5362575" y="24458295"/>
          <a:ext cx="2159635" cy="155829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50</xdr:row>
      <xdr:rowOff>142875</xdr:rowOff>
    </xdr:from>
    <xdr:to>
      <xdr:col>4</xdr:col>
      <xdr:colOff>2245725</xdr:colOff>
      <xdr:row>52</xdr:row>
      <xdr:rowOff>325575</xdr:rowOff>
    </xdr:to>
    <xdr:pic>
      <xdr:nvPicPr>
        <xdr:cNvPr id="52" name="图片 51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5305425" y="31409640"/>
          <a:ext cx="2159635" cy="145478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53</xdr:row>
      <xdr:rowOff>95250</xdr:rowOff>
    </xdr:from>
    <xdr:to>
      <xdr:col>4</xdr:col>
      <xdr:colOff>2084775</xdr:colOff>
      <xdr:row>55</xdr:row>
      <xdr:rowOff>568760</xdr:rowOff>
    </xdr:to>
    <xdr:pic>
      <xdr:nvPicPr>
        <xdr:cNvPr id="53" name="图片 52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5324475" y="33270825"/>
          <a:ext cx="1979930" cy="174561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56</xdr:row>
      <xdr:rowOff>66676</xdr:rowOff>
    </xdr:from>
    <xdr:to>
      <xdr:col>4</xdr:col>
      <xdr:colOff>2217150</xdr:colOff>
      <xdr:row>58</xdr:row>
      <xdr:rowOff>577011</xdr:rowOff>
    </xdr:to>
    <xdr:pic>
      <xdr:nvPicPr>
        <xdr:cNvPr id="54" name="图片 53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5276850" y="35151060"/>
          <a:ext cx="2159635" cy="178244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59</xdr:row>
      <xdr:rowOff>123826</xdr:rowOff>
    </xdr:from>
    <xdr:to>
      <xdr:col>4</xdr:col>
      <xdr:colOff>2264775</xdr:colOff>
      <xdr:row>61</xdr:row>
      <xdr:rowOff>306661</xdr:rowOff>
    </xdr:to>
    <xdr:pic>
      <xdr:nvPicPr>
        <xdr:cNvPr id="55" name="图片 54"/>
        <xdr:cNvPicPr>
          <a:picLocks noChangeAspect="1"/>
        </xdr:cNvPicPr>
      </xdr:nvPicPr>
      <xdr:blipFill>
        <a:blip r:embed="rId14" cstate="screen"/>
        <a:stretch>
          <a:fillRect/>
        </a:stretch>
      </xdr:blipFill>
      <xdr:spPr>
        <a:xfrm>
          <a:off x="5324475" y="37117020"/>
          <a:ext cx="2159635" cy="145478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64</xdr:row>
      <xdr:rowOff>242453</xdr:rowOff>
    </xdr:from>
    <xdr:to>
      <xdr:col>4</xdr:col>
      <xdr:colOff>2272393</xdr:colOff>
      <xdr:row>66</xdr:row>
      <xdr:rowOff>450273</xdr:rowOff>
    </xdr:to>
    <xdr:pic>
      <xdr:nvPicPr>
        <xdr:cNvPr id="56" name="图片 55"/>
        <xdr:cNvPicPr>
          <a:picLocks noChangeAspect="1"/>
        </xdr:cNvPicPr>
      </xdr:nvPicPr>
      <xdr:blipFill>
        <a:blip r:embed="rId15" cstate="screen"/>
        <a:srcRect/>
        <a:stretch>
          <a:fillRect/>
        </a:stretch>
      </xdr:blipFill>
      <xdr:spPr>
        <a:xfrm>
          <a:off x="5281930" y="40416480"/>
          <a:ext cx="2209800" cy="148082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71</xdr:row>
      <xdr:rowOff>13609</xdr:rowOff>
    </xdr:from>
    <xdr:to>
      <xdr:col>4</xdr:col>
      <xdr:colOff>2272393</xdr:colOff>
      <xdr:row>73</xdr:row>
      <xdr:rowOff>571499</xdr:rowOff>
    </xdr:to>
    <xdr:pic>
      <xdr:nvPicPr>
        <xdr:cNvPr id="58" name="图片 57"/>
        <xdr:cNvPicPr>
          <a:picLocks noChangeAspect="1"/>
        </xdr:cNvPicPr>
      </xdr:nvPicPr>
      <xdr:blipFill>
        <a:blip r:embed="rId16" cstate="screen"/>
        <a:stretch>
          <a:fillRect/>
        </a:stretch>
      </xdr:blipFill>
      <xdr:spPr>
        <a:xfrm>
          <a:off x="5287645" y="44641770"/>
          <a:ext cx="2204085" cy="183007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74</xdr:row>
      <xdr:rowOff>68034</xdr:rowOff>
    </xdr:from>
    <xdr:to>
      <xdr:col>4</xdr:col>
      <xdr:colOff>2285999</xdr:colOff>
      <xdr:row>76</xdr:row>
      <xdr:rowOff>557891</xdr:rowOff>
    </xdr:to>
    <xdr:pic>
      <xdr:nvPicPr>
        <xdr:cNvPr id="59" name="图片 58"/>
        <xdr:cNvPicPr>
          <a:picLocks noChangeAspect="1"/>
        </xdr:cNvPicPr>
      </xdr:nvPicPr>
      <xdr:blipFill>
        <a:blip r:embed="rId17" cstate="screen"/>
        <a:stretch>
          <a:fillRect/>
        </a:stretch>
      </xdr:blipFill>
      <xdr:spPr>
        <a:xfrm>
          <a:off x="5287645" y="46605190"/>
          <a:ext cx="2217420" cy="1762125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77</xdr:row>
      <xdr:rowOff>40820</xdr:rowOff>
    </xdr:from>
    <xdr:to>
      <xdr:col>4</xdr:col>
      <xdr:colOff>2245177</xdr:colOff>
      <xdr:row>79</xdr:row>
      <xdr:rowOff>517069</xdr:rowOff>
    </xdr:to>
    <xdr:pic>
      <xdr:nvPicPr>
        <xdr:cNvPr id="60" name="图片 59"/>
        <xdr:cNvPicPr>
          <a:picLocks noChangeAspect="1"/>
        </xdr:cNvPicPr>
      </xdr:nvPicPr>
      <xdr:blipFill>
        <a:blip r:embed="rId18" cstate="screen"/>
        <a:stretch>
          <a:fillRect/>
        </a:stretch>
      </xdr:blipFill>
      <xdr:spPr>
        <a:xfrm>
          <a:off x="5368925" y="48486695"/>
          <a:ext cx="2095500" cy="1748790"/>
        </a:xfrm>
        <a:prstGeom prst="rect">
          <a:avLst/>
        </a:prstGeom>
      </xdr:spPr>
    </xdr:pic>
    <xdr:clientData/>
  </xdr:twoCellAnchor>
  <xdr:twoCellAnchor editAs="oneCell">
    <xdr:from>
      <xdr:col>4</xdr:col>
      <xdr:colOff>189104</xdr:colOff>
      <xdr:row>80</xdr:row>
      <xdr:rowOff>121226</xdr:rowOff>
    </xdr:from>
    <xdr:to>
      <xdr:col>4</xdr:col>
      <xdr:colOff>1847724</xdr:colOff>
      <xdr:row>82</xdr:row>
      <xdr:rowOff>410556</xdr:rowOff>
    </xdr:to>
    <xdr:pic>
      <xdr:nvPicPr>
        <xdr:cNvPr id="61" name="图片 60" descr="263ad1454fffd4d672ff22da5808d5f"/>
        <xdr:cNvPicPr>
          <a:picLocks noChangeAspect="1"/>
        </xdr:cNvPicPr>
      </xdr:nvPicPr>
      <xdr:blipFill>
        <a:blip r:embed="rId19" cstate="screen"/>
        <a:srcRect/>
        <a:stretch>
          <a:fillRect/>
        </a:stretch>
      </xdr:blipFill>
      <xdr:spPr>
        <a:xfrm>
          <a:off x="5408295" y="50475515"/>
          <a:ext cx="1658620" cy="1562100"/>
        </a:xfrm>
        <a:prstGeom prst="rect">
          <a:avLst/>
        </a:prstGeom>
      </xdr:spPr>
    </xdr:pic>
    <xdr:clientData/>
  </xdr:twoCellAnchor>
  <xdr:twoCellAnchor editAs="oneCell">
    <xdr:from>
      <xdr:col>4</xdr:col>
      <xdr:colOff>235350</xdr:colOff>
      <xdr:row>83</xdr:row>
      <xdr:rowOff>138544</xdr:rowOff>
    </xdr:from>
    <xdr:to>
      <xdr:col>4</xdr:col>
      <xdr:colOff>1938420</xdr:colOff>
      <xdr:row>85</xdr:row>
      <xdr:rowOff>490639</xdr:rowOff>
    </xdr:to>
    <xdr:pic>
      <xdr:nvPicPr>
        <xdr:cNvPr id="62" name="图片 61" descr="688d418b0359eaea35a775f11e25043"/>
        <xdr:cNvPicPr>
          <a:picLocks noChangeAspect="1"/>
        </xdr:cNvPicPr>
      </xdr:nvPicPr>
      <xdr:blipFill>
        <a:blip r:embed="rId20" cstate="screen"/>
        <a:srcRect/>
        <a:stretch>
          <a:fillRect/>
        </a:stretch>
      </xdr:blipFill>
      <xdr:spPr>
        <a:xfrm>
          <a:off x="5454650" y="52402105"/>
          <a:ext cx="1703070" cy="1624330"/>
        </a:xfrm>
        <a:prstGeom prst="rect">
          <a:avLst/>
        </a:prstGeom>
      </xdr:spPr>
    </xdr:pic>
    <xdr:clientData/>
  </xdr:twoCellAnchor>
  <xdr:twoCellAnchor editAs="oneCell">
    <xdr:from>
      <xdr:col>4</xdr:col>
      <xdr:colOff>239981</xdr:colOff>
      <xdr:row>86</xdr:row>
      <xdr:rowOff>173182</xdr:rowOff>
    </xdr:from>
    <xdr:to>
      <xdr:col>4</xdr:col>
      <xdr:colOff>2015441</xdr:colOff>
      <xdr:row>88</xdr:row>
      <xdr:rowOff>521755</xdr:rowOff>
    </xdr:to>
    <xdr:pic>
      <xdr:nvPicPr>
        <xdr:cNvPr id="63" name="图片 62" descr="baffad8a3bf545a5f65b1cb328238c9"/>
        <xdr:cNvPicPr>
          <a:picLocks noChangeAspect="1"/>
        </xdr:cNvPicPr>
      </xdr:nvPicPr>
      <xdr:blipFill>
        <a:blip r:embed="rId21" cstate="screen"/>
        <a:srcRect/>
        <a:stretch>
          <a:fillRect/>
        </a:stretch>
      </xdr:blipFill>
      <xdr:spPr>
        <a:xfrm>
          <a:off x="5459095" y="54345205"/>
          <a:ext cx="1775460" cy="162115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89</xdr:row>
      <xdr:rowOff>173182</xdr:rowOff>
    </xdr:from>
    <xdr:to>
      <xdr:col>4</xdr:col>
      <xdr:colOff>2012315</xdr:colOff>
      <xdr:row>91</xdr:row>
      <xdr:rowOff>449058</xdr:rowOff>
    </xdr:to>
    <xdr:pic>
      <xdr:nvPicPr>
        <xdr:cNvPr id="64" name="图片 63"/>
        <xdr:cNvPicPr>
          <a:picLocks noChangeAspect="1"/>
        </xdr:cNvPicPr>
      </xdr:nvPicPr>
      <xdr:blipFill>
        <a:blip r:embed="rId22" cstate="screen"/>
        <a:srcRect/>
        <a:stretch>
          <a:fillRect/>
        </a:stretch>
      </xdr:blipFill>
      <xdr:spPr>
        <a:xfrm>
          <a:off x="5410200" y="56254015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191737</xdr:colOff>
      <xdr:row>92</xdr:row>
      <xdr:rowOff>207818</xdr:rowOff>
    </xdr:from>
    <xdr:to>
      <xdr:col>4</xdr:col>
      <xdr:colOff>1995889</xdr:colOff>
      <xdr:row>94</xdr:row>
      <xdr:rowOff>519545</xdr:rowOff>
    </xdr:to>
    <xdr:pic>
      <xdr:nvPicPr>
        <xdr:cNvPr id="65" name="图片 64"/>
        <xdr:cNvPicPr>
          <a:picLocks noChangeAspect="1"/>
        </xdr:cNvPicPr>
      </xdr:nvPicPr>
      <xdr:blipFill>
        <a:blip r:embed="rId23" cstate="screen"/>
        <a:srcRect/>
        <a:stretch>
          <a:fillRect/>
        </a:stretch>
      </xdr:blipFill>
      <xdr:spPr>
        <a:xfrm>
          <a:off x="5410835" y="58197750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135081</xdr:colOff>
      <xdr:row>95</xdr:row>
      <xdr:rowOff>115166</xdr:rowOff>
    </xdr:from>
    <xdr:to>
      <xdr:col>4</xdr:col>
      <xdr:colOff>2145856</xdr:colOff>
      <xdr:row>97</xdr:row>
      <xdr:rowOff>563706</xdr:rowOff>
    </xdr:to>
    <xdr:pic>
      <xdr:nvPicPr>
        <xdr:cNvPr id="66" name="图片 65"/>
        <xdr:cNvPicPr>
          <a:picLocks noChangeAspect="1"/>
        </xdr:cNvPicPr>
      </xdr:nvPicPr>
      <xdr:blipFill>
        <a:blip r:embed="rId24" cstate="screen"/>
        <a:stretch>
          <a:fillRect/>
        </a:stretch>
      </xdr:blipFill>
      <xdr:spPr>
        <a:xfrm>
          <a:off x="5354320" y="60013850"/>
          <a:ext cx="2011045" cy="1720850"/>
        </a:xfrm>
        <a:prstGeom prst="rect">
          <a:avLst/>
        </a:prstGeom>
      </xdr:spPr>
    </xdr:pic>
    <xdr:clientData/>
  </xdr:twoCellAnchor>
  <xdr:twoCellAnchor editAs="oneCell">
    <xdr:from>
      <xdr:col>4</xdr:col>
      <xdr:colOff>70131</xdr:colOff>
      <xdr:row>101</xdr:row>
      <xdr:rowOff>207817</xdr:rowOff>
    </xdr:from>
    <xdr:to>
      <xdr:col>4</xdr:col>
      <xdr:colOff>2322364</xdr:colOff>
      <xdr:row>103</xdr:row>
      <xdr:rowOff>259772</xdr:rowOff>
    </xdr:to>
    <xdr:pic>
      <xdr:nvPicPr>
        <xdr:cNvPr id="67" name="图片 66"/>
        <xdr:cNvPicPr>
          <a:picLocks noChangeAspect="1"/>
        </xdr:cNvPicPr>
      </xdr:nvPicPr>
      <xdr:blipFill>
        <a:blip r:embed="rId25" cstate="screen"/>
        <a:srcRect/>
        <a:stretch>
          <a:fillRect/>
        </a:stretch>
      </xdr:blipFill>
      <xdr:spPr>
        <a:xfrm flipH="1">
          <a:off x="5289550" y="63924180"/>
          <a:ext cx="2252345" cy="1324610"/>
        </a:xfrm>
        <a:prstGeom prst="rect">
          <a:avLst/>
        </a:prstGeom>
      </xdr:spPr>
    </xdr:pic>
    <xdr:clientData/>
  </xdr:twoCellAnchor>
  <xdr:twoCellAnchor editAs="oneCell">
    <xdr:from>
      <xdr:col>4</xdr:col>
      <xdr:colOff>102179</xdr:colOff>
      <xdr:row>104</xdr:row>
      <xdr:rowOff>190500</xdr:rowOff>
    </xdr:from>
    <xdr:to>
      <xdr:col>4</xdr:col>
      <xdr:colOff>2263045</xdr:colOff>
      <xdr:row>106</xdr:row>
      <xdr:rowOff>346363</xdr:rowOff>
    </xdr:to>
    <xdr:pic>
      <xdr:nvPicPr>
        <xdr:cNvPr id="68" name="图片 67"/>
        <xdr:cNvPicPr>
          <a:picLocks noChangeAspect="1"/>
        </xdr:cNvPicPr>
      </xdr:nvPicPr>
      <xdr:blipFill>
        <a:blip r:embed="rId26" cstate="screen"/>
        <a:srcRect/>
        <a:stretch>
          <a:fillRect/>
        </a:stretch>
      </xdr:blipFill>
      <xdr:spPr>
        <a:xfrm>
          <a:off x="5321300" y="65815845"/>
          <a:ext cx="2160905" cy="1428115"/>
        </a:xfrm>
        <a:prstGeom prst="rect">
          <a:avLst/>
        </a:prstGeom>
      </xdr:spPr>
    </xdr:pic>
    <xdr:clientData/>
  </xdr:twoCellAnchor>
  <xdr:twoCellAnchor editAs="oneCell">
    <xdr:from>
      <xdr:col>4</xdr:col>
      <xdr:colOff>123348</xdr:colOff>
      <xdr:row>98</xdr:row>
      <xdr:rowOff>225137</xdr:rowOff>
    </xdr:from>
    <xdr:to>
      <xdr:col>4</xdr:col>
      <xdr:colOff>2283348</xdr:colOff>
      <xdr:row>100</xdr:row>
      <xdr:rowOff>363682</xdr:rowOff>
    </xdr:to>
    <xdr:pic>
      <xdr:nvPicPr>
        <xdr:cNvPr id="69" name="图片 68"/>
        <xdr:cNvPicPr>
          <a:picLocks noChangeAspect="1"/>
        </xdr:cNvPicPr>
      </xdr:nvPicPr>
      <xdr:blipFill>
        <a:blip r:embed="rId27" cstate="screen"/>
        <a:srcRect/>
        <a:stretch>
          <a:fillRect/>
        </a:stretch>
      </xdr:blipFill>
      <xdr:spPr>
        <a:xfrm>
          <a:off x="5342890" y="62032515"/>
          <a:ext cx="2159635" cy="1410970"/>
        </a:xfrm>
        <a:prstGeom prst="rect">
          <a:avLst/>
        </a:prstGeom>
      </xdr:spPr>
    </xdr:pic>
    <xdr:clientData/>
  </xdr:twoCellAnchor>
  <xdr:twoCellAnchor editAs="oneCell">
    <xdr:from>
      <xdr:col>4</xdr:col>
      <xdr:colOff>121227</xdr:colOff>
      <xdr:row>111</xdr:row>
      <xdr:rowOff>407152</xdr:rowOff>
    </xdr:from>
    <xdr:to>
      <xdr:col>4</xdr:col>
      <xdr:colOff>2199409</xdr:colOff>
      <xdr:row>113</xdr:row>
      <xdr:rowOff>476065</xdr:rowOff>
    </xdr:to>
    <xdr:pic>
      <xdr:nvPicPr>
        <xdr:cNvPr id="70" name="图片 69"/>
        <xdr:cNvPicPr>
          <a:picLocks noChangeAspect="1"/>
        </xdr:cNvPicPr>
      </xdr:nvPicPr>
      <xdr:blipFill>
        <a:blip r:embed="rId28" cstate="screen"/>
        <a:stretch>
          <a:fillRect/>
        </a:stretch>
      </xdr:blipFill>
      <xdr:spPr>
        <a:xfrm>
          <a:off x="5340350" y="70486270"/>
          <a:ext cx="2078355" cy="1341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115</xdr:row>
      <xdr:rowOff>219075</xdr:rowOff>
    </xdr:from>
    <xdr:to>
      <xdr:col>4</xdr:col>
      <xdr:colOff>1962151</xdr:colOff>
      <xdr:row>117</xdr:row>
      <xdr:rowOff>297872</xdr:rowOff>
    </xdr:to>
    <xdr:pic>
      <xdr:nvPicPr>
        <xdr:cNvPr id="71" name="图片 70"/>
        <xdr:cNvPicPr>
          <a:picLocks noChangeAspect="1"/>
        </xdr:cNvPicPr>
      </xdr:nvPicPr>
      <xdr:blipFill>
        <a:blip r:embed="rId29" cstate="screen"/>
        <a:stretch>
          <a:fillRect/>
        </a:stretch>
      </xdr:blipFill>
      <xdr:spPr>
        <a:xfrm>
          <a:off x="5676900" y="72843390"/>
          <a:ext cx="1504950" cy="1351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118</xdr:row>
      <xdr:rowOff>114301</xdr:rowOff>
    </xdr:from>
    <xdr:to>
      <xdr:col>4</xdr:col>
      <xdr:colOff>2076450</xdr:colOff>
      <xdr:row>120</xdr:row>
      <xdr:rowOff>398319</xdr:rowOff>
    </xdr:to>
    <xdr:pic>
      <xdr:nvPicPr>
        <xdr:cNvPr id="72" name="图片 71"/>
        <xdr:cNvPicPr>
          <a:picLocks noChangeAspect="1"/>
        </xdr:cNvPicPr>
      </xdr:nvPicPr>
      <xdr:blipFill>
        <a:blip r:embed="rId30" cstate="screen"/>
        <a:stretch>
          <a:fillRect/>
        </a:stretch>
      </xdr:blipFill>
      <xdr:spPr>
        <a:xfrm>
          <a:off x="5553075" y="74647425"/>
          <a:ext cx="1743075" cy="1556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86590</xdr:colOff>
      <xdr:row>107</xdr:row>
      <xdr:rowOff>613065</xdr:rowOff>
    </xdr:from>
    <xdr:to>
      <xdr:col>4</xdr:col>
      <xdr:colOff>2188323</xdr:colOff>
      <xdr:row>109</xdr:row>
      <xdr:rowOff>606136</xdr:rowOff>
    </xdr:to>
    <xdr:pic>
      <xdr:nvPicPr>
        <xdr:cNvPr id="73" name="图片 72"/>
        <xdr:cNvPicPr>
          <a:picLocks noChangeAspect="1"/>
        </xdr:cNvPicPr>
      </xdr:nvPicPr>
      <xdr:blipFill>
        <a:blip r:embed="rId31" cstate="screen"/>
        <a:stretch>
          <a:fillRect/>
        </a:stretch>
      </xdr:blipFill>
      <xdr:spPr>
        <a:xfrm>
          <a:off x="5306060" y="68146930"/>
          <a:ext cx="2101850" cy="1265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130</xdr:row>
      <xdr:rowOff>95250</xdr:rowOff>
    </xdr:from>
    <xdr:to>
      <xdr:col>4</xdr:col>
      <xdr:colOff>2200994</xdr:colOff>
      <xdr:row>132</xdr:row>
      <xdr:rowOff>350685</xdr:rowOff>
    </xdr:to>
    <xdr:pic>
      <xdr:nvPicPr>
        <xdr:cNvPr id="74" name="图片 73"/>
        <xdr:cNvPicPr>
          <a:picLocks noChangeAspect="1"/>
        </xdr:cNvPicPr>
      </xdr:nvPicPr>
      <xdr:blipFill>
        <a:blip r:embed="rId32" cstate="print"/>
        <a:stretch>
          <a:fillRect/>
        </a:stretch>
      </xdr:blipFill>
      <xdr:spPr>
        <a:xfrm>
          <a:off x="5271135" y="82263615"/>
          <a:ext cx="214947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124</xdr:row>
      <xdr:rowOff>122093</xdr:rowOff>
    </xdr:from>
    <xdr:to>
      <xdr:col>4</xdr:col>
      <xdr:colOff>2231874</xdr:colOff>
      <xdr:row>126</xdr:row>
      <xdr:rowOff>335966</xdr:rowOff>
    </xdr:to>
    <xdr:pic>
      <xdr:nvPicPr>
        <xdr:cNvPr id="75" name="图片 74"/>
        <xdr:cNvPicPr>
          <a:picLocks noChangeAspect="1"/>
        </xdr:cNvPicPr>
      </xdr:nvPicPr>
      <xdr:blipFill>
        <a:blip r:embed="rId33" cstate="print"/>
        <a:stretch>
          <a:fillRect/>
        </a:stretch>
      </xdr:blipFill>
      <xdr:spPr>
        <a:xfrm>
          <a:off x="5271135" y="78472665"/>
          <a:ext cx="2179955" cy="14865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133</xdr:row>
      <xdr:rowOff>190500</xdr:rowOff>
    </xdr:from>
    <xdr:to>
      <xdr:col>4</xdr:col>
      <xdr:colOff>2200594</xdr:colOff>
      <xdr:row>135</xdr:row>
      <xdr:rowOff>456327</xdr:rowOff>
    </xdr:to>
    <xdr:pic>
      <xdr:nvPicPr>
        <xdr:cNvPr id="76" name="图片 75"/>
        <xdr:cNvPicPr>
          <a:picLocks noChangeAspect="1"/>
        </xdr:cNvPicPr>
      </xdr:nvPicPr>
      <xdr:blipFill>
        <a:blip r:embed="rId34" cstate="print"/>
        <a:stretch>
          <a:fillRect/>
        </a:stretch>
      </xdr:blipFill>
      <xdr:spPr>
        <a:xfrm>
          <a:off x="5271135" y="84267675"/>
          <a:ext cx="214884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146</xdr:row>
      <xdr:rowOff>0</xdr:rowOff>
    </xdr:from>
    <xdr:to>
      <xdr:col>4</xdr:col>
      <xdr:colOff>2172674</xdr:colOff>
      <xdr:row>148</xdr:row>
      <xdr:rowOff>255437</xdr:rowOff>
    </xdr:to>
    <xdr:pic>
      <xdr:nvPicPr>
        <xdr:cNvPr id="77" name="图片 76"/>
        <xdr:cNvPicPr>
          <a:picLocks noChangeAspect="1"/>
        </xdr:cNvPicPr>
      </xdr:nvPicPr>
      <xdr:blipFill>
        <a:blip r:embed="rId35" cstate="print"/>
        <a:stretch>
          <a:fillRect/>
        </a:stretch>
      </xdr:blipFill>
      <xdr:spPr>
        <a:xfrm>
          <a:off x="5271135" y="92348685"/>
          <a:ext cx="2120900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137</xdr:row>
      <xdr:rowOff>76200</xdr:rowOff>
    </xdr:from>
    <xdr:to>
      <xdr:col>4</xdr:col>
      <xdr:colOff>2200594</xdr:colOff>
      <xdr:row>139</xdr:row>
      <xdr:rowOff>331636</xdr:rowOff>
    </xdr:to>
    <xdr:pic>
      <xdr:nvPicPr>
        <xdr:cNvPr id="78" name="图片 77"/>
        <xdr:cNvPicPr>
          <a:picLocks noChangeAspect="1"/>
        </xdr:cNvPicPr>
      </xdr:nvPicPr>
      <xdr:blipFill>
        <a:blip r:embed="rId36" cstate="print"/>
        <a:stretch>
          <a:fillRect/>
        </a:stretch>
      </xdr:blipFill>
      <xdr:spPr>
        <a:xfrm>
          <a:off x="5271135" y="86698455"/>
          <a:ext cx="2148840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141</xdr:row>
      <xdr:rowOff>104775</xdr:rowOff>
    </xdr:from>
    <xdr:to>
      <xdr:col>4</xdr:col>
      <xdr:colOff>2205154</xdr:colOff>
      <xdr:row>143</xdr:row>
      <xdr:rowOff>360210</xdr:rowOff>
    </xdr:to>
    <xdr:pic>
      <xdr:nvPicPr>
        <xdr:cNvPr id="79" name="图片 78"/>
        <xdr:cNvPicPr>
          <a:picLocks noChangeAspect="1"/>
        </xdr:cNvPicPr>
      </xdr:nvPicPr>
      <xdr:blipFill>
        <a:blip r:embed="rId37" cstate="print"/>
        <a:stretch>
          <a:fillRect/>
        </a:stretch>
      </xdr:blipFill>
      <xdr:spPr>
        <a:xfrm>
          <a:off x="5271135" y="89272110"/>
          <a:ext cx="215328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121</xdr:row>
      <xdr:rowOff>162791</xdr:rowOff>
    </xdr:from>
    <xdr:to>
      <xdr:col>4</xdr:col>
      <xdr:colOff>2232554</xdr:colOff>
      <xdr:row>123</xdr:row>
      <xdr:rowOff>376663</xdr:rowOff>
    </xdr:to>
    <xdr:pic>
      <xdr:nvPicPr>
        <xdr:cNvPr id="80" name="图片 79"/>
        <xdr:cNvPicPr>
          <a:picLocks noChangeAspect="1"/>
        </xdr:cNvPicPr>
      </xdr:nvPicPr>
      <xdr:blipFill>
        <a:blip r:embed="rId38" cstate="print"/>
        <a:stretch>
          <a:fillRect/>
        </a:stretch>
      </xdr:blipFill>
      <xdr:spPr>
        <a:xfrm>
          <a:off x="5271135" y="76604495"/>
          <a:ext cx="2180590" cy="14865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127</xdr:row>
      <xdr:rowOff>123825</xdr:rowOff>
    </xdr:from>
    <xdr:to>
      <xdr:col>4</xdr:col>
      <xdr:colOff>2201234</xdr:colOff>
      <xdr:row>129</xdr:row>
      <xdr:rowOff>379262</xdr:rowOff>
    </xdr:to>
    <xdr:pic>
      <xdr:nvPicPr>
        <xdr:cNvPr id="81" name="图片 80"/>
        <xdr:cNvPicPr>
          <a:picLocks noChangeAspect="1"/>
        </xdr:cNvPicPr>
      </xdr:nvPicPr>
      <xdr:blipFill>
        <a:blip r:embed="rId39" cstate="print"/>
        <a:stretch>
          <a:fillRect/>
        </a:stretch>
      </xdr:blipFill>
      <xdr:spPr>
        <a:xfrm>
          <a:off x="5271135" y="80383380"/>
          <a:ext cx="214947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149</xdr:row>
      <xdr:rowOff>123825</xdr:rowOff>
    </xdr:from>
    <xdr:to>
      <xdr:col>4</xdr:col>
      <xdr:colOff>2205154</xdr:colOff>
      <xdr:row>151</xdr:row>
      <xdr:rowOff>379262</xdr:rowOff>
    </xdr:to>
    <xdr:pic>
      <xdr:nvPicPr>
        <xdr:cNvPr id="82" name="图片 81"/>
        <xdr:cNvPicPr>
          <a:picLocks noChangeAspect="1"/>
        </xdr:cNvPicPr>
      </xdr:nvPicPr>
      <xdr:blipFill>
        <a:blip r:embed="rId40" cstate="print"/>
        <a:stretch>
          <a:fillRect/>
        </a:stretch>
      </xdr:blipFill>
      <xdr:spPr>
        <a:xfrm>
          <a:off x="5271135" y="94381320"/>
          <a:ext cx="215328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208917</xdr:rowOff>
    </xdr:from>
    <xdr:to>
      <xdr:col>4</xdr:col>
      <xdr:colOff>1491954</xdr:colOff>
      <xdr:row>185</xdr:row>
      <xdr:rowOff>1648917</xdr:rowOff>
    </xdr:to>
    <xdr:pic>
      <xdr:nvPicPr>
        <xdr:cNvPr id="83" name="图片 82"/>
        <xdr:cNvPicPr/>
      </xdr:nvPicPr>
      <xdr:blipFill>
        <a:blip r:embed="rId41" cstate="print"/>
        <a:stretch>
          <a:fillRect/>
        </a:stretch>
      </xdr:blipFill>
      <xdr:spPr>
        <a:xfrm>
          <a:off x="5271135" y="11864086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184</xdr:row>
      <xdr:rowOff>216994</xdr:rowOff>
    </xdr:from>
    <xdr:to>
      <xdr:col>4</xdr:col>
      <xdr:colOff>1491954</xdr:colOff>
      <xdr:row>184</xdr:row>
      <xdr:rowOff>1656994</xdr:rowOff>
    </xdr:to>
    <xdr:pic>
      <xdr:nvPicPr>
        <xdr:cNvPr id="84" name="图片 83"/>
        <xdr:cNvPicPr/>
      </xdr:nvPicPr>
      <xdr:blipFill>
        <a:blip r:embed="rId42" cstate="print"/>
        <a:stretch>
          <a:fillRect/>
        </a:stretch>
      </xdr:blipFill>
      <xdr:spPr>
        <a:xfrm>
          <a:off x="5271135" y="11674348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186</xdr:row>
      <xdr:rowOff>191365</xdr:rowOff>
    </xdr:from>
    <xdr:to>
      <xdr:col>4</xdr:col>
      <xdr:colOff>1491954</xdr:colOff>
      <xdr:row>186</xdr:row>
      <xdr:rowOff>1631365</xdr:rowOff>
    </xdr:to>
    <xdr:pic>
      <xdr:nvPicPr>
        <xdr:cNvPr id="85" name="图片 84"/>
        <xdr:cNvPicPr/>
      </xdr:nvPicPr>
      <xdr:blipFill>
        <a:blip r:embed="rId43" cstate="print"/>
        <a:stretch>
          <a:fillRect/>
        </a:stretch>
      </xdr:blipFill>
      <xdr:spPr>
        <a:xfrm>
          <a:off x="5271135" y="12052808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153</xdr:row>
      <xdr:rowOff>223557</xdr:rowOff>
    </xdr:from>
    <xdr:to>
      <xdr:col>4</xdr:col>
      <xdr:colOff>2205154</xdr:colOff>
      <xdr:row>155</xdr:row>
      <xdr:rowOff>489385</xdr:rowOff>
    </xdr:to>
    <xdr:pic>
      <xdr:nvPicPr>
        <xdr:cNvPr id="86" name="图片 85"/>
        <xdr:cNvPicPr>
          <a:picLocks noChangeAspect="1"/>
        </xdr:cNvPicPr>
      </xdr:nvPicPr>
      <xdr:blipFill>
        <a:blip r:embed="rId44" cstate="print"/>
        <a:stretch>
          <a:fillRect/>
        </a:stretch>
      </xdr:blipFill>
      <xdr:spPr>
        <a:xfrm>
          <a:off x="5271135" y="97026095"/>
          <a:ext cx="2153285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157</xdr:row>
      <xdr:rowOff>207819</xdr:rowOff>
    </xdr:from>
    <xdr:to>
      <xdr:col>4</xdr:col>
      <xdr:colOff>2211954</xdr:colOff>
      <xdr:row>159</xdr:row>
      <xdr:rowOff>473646</xdr:rowOff>
    </xdr:to>
    <xdr:pic>
      <xdr:nvPicPr>
        <xdr:cNvPr id="87" name="图片 86"/>
        <xdr:cNvPicPr>
          <a:picLocks noChangeAspect="1"/>
        </xdr:cNvPicPr>
      </xdr:nvPicPr>
      <xdr:blipFill>
        <a:blip r:embed="rId45" cstate="screen"/>
        <a:stretch>
          <a:fillRect/>
        </a:stretch>
      </xdr:blipFill>
      <xdr:spPr>
        <a:xfrm>
          <a:off x="5271135" y="99555300"/>
          <a:ext cx="216027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161</xdr:row>
      <xdr:rowOff>311726</xdr:rowOff>
    </xdr:from>
    <xdr:to>
      <xdr:col>4</xdr:col>
      <xdr:colOff>2211955</xdr:colOff>
      <xdr:row>163</xdr:row>
      <xdr:rowOff>577553</xdr:rowOff>
    </xdr:to>
    <xdr:pic>
      <xdr:nvPicPr>
        <xdr:cNvPr id="88" name="图片 87"/>
        <xdr:cNvPicPr>
          <a:picLocks noChangeAspect="1"/>
        </xdr:cNvPicPr>
      </xdr:nvPicPr>
      <xdr:blipFill>
        <a:blip r:embed="rId46" cstate="screen"/>
        <a:stretch>
          <a:fillRect/>
        </a:stretch>
      </xdr:blipFill>
      <xdr:spPr>
        <a:xfrm>
          <a:off x="5271135" y="102203885"/>
          <a:ext cx="2160270" cy="15386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165</xdr:row>
      <xdr:rowOff>207818</xdr:rowOff>
    </xdr:from>
    <xdr:to>
      <xdr:col>4</xdr:col>
      <xdr:colOff>2211954</xdr:colOff>
      <xdr:row>167</xdr:row>
      <xdr:rowOff>473645</xdr:rowOff>
    </xdr:to>
    <xdr:pic>
      <xdr:nvPicPr>
        <xdr:cNvPr id="89" name="图片 88"/>
        <xdr:cNvPicPr>
          <a:picLocks noChangeAspect="1"/>
        </xdr:cNvPicPr>
      </xdr:nvPicPr>
      <xdr:blipFill>
        <a:blip r:embed="rId47" cstate="screen"/>
        <a:stretch>
          <a:fillRect/>
        </a:stretch>
      </xdr:blipFill>
      <xdr:spPr>
        <a:xfrm>
          <a:off x="5271135" y="104645460"/>
          <a:ext cx="216027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169</xdr:row>
      <xdr:rowOff>155862</xdr:rowOff>
    </xdr:from>
    <xdr:to>
      <xdr:col>4</xdr:col>
      <xdr:colOff>2014830</xdr:colOff>
      <xdr:row>171</xdr:row>
      <xdr:rowOff>416494</xdr:rowOff>
    </xdr:to>
    <xdr:pic>
      <xdr:nvPicPr>
        <xdr:cNvPr id="90" name="图片 89"/>
        <xdr:cNvPicPr>
          <a:picLocks noChangeAspect="1"/>
        </xdr:cNvPicPr>
      </xdr:nvPicPr>
      <xdr:blipFill>
        <a:blip r:embed="rId48" cstate="screen"/>
        <a:srcRect/>
        <a:stretch>
          <a:fillRect/>
        </a:stretch>
      </xdr:blipFill>
      <xdr:spPr>
        <a:xfrm>
          <a:off x="5271135" y="107138470"/>
          <a:ext cx="1962785" cy="1532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172</xdr:row>
      <xdr:rowOff>329045</xdr:rowOff>
    </xdr:from>
    <xdr:to>
      <xdr:col>4</xdr:col>
      <xdr:colOff>2337953</xdr:colOff>
      <xdr:row>174</xdr:row>
      <xdr:rowOff>304799</xdr:rowOff>
    </xdr:to>
    <xdr:pic>
      <xdr:nvPicPr>
        <xdr:cNvPr id="91" name="图片 90"/>
        <xdr:cNvPicPr>
          <a:picLocks noChangeAspect="1"/>
        </xdr:cNvPicPr>
      </xdr:nvPicPr>
      <xdr:blipFill>
        <a:blip r:embed="rId49" cstate="screen"/>
        <a:srcRect/>
        <a:stretch>
          <a:fillRect/>
        </a:stretch>
      </xdr:blipFill>
      <xdr:spPr>
        <a:xfrm>
          <a:off x="5271135" y="109220635"/>
          <a:ext cx="2286000" cy="1247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175</xdr:row>
      <xdr:rowOff>242456</xdr:rowOff>
    </xdr:from>
    <xdr:to>
      <xdr:col>4</xdr:col>
      <xdr:colOff>2337954</xdr:colOff>
      <xdr:row>177</xdr:row>
      <xdr:rowOff>91788</xdr:rowOff>
    </xdr:to>
    <xdr:pic>
      <xdr:nvPicPr>
        <xdr:cNvPr id="92" name="图片 91"/>
        <xdr:cNvPicPr>
          <a:picLocks noChangeAspect="1"/>
        </xdr:cNvPicPr>
      </xdr:nvPicPr>
      <xdr:blipFill>
        <a:blip r:embed="rId50" cstate="screen"/>
        <a:srcRect/>
        <a:stretch>
          <a:fillRect/>
        </a:stretch>
      </xdr:blipFill>
      <xdr:spPr>
        <a:xfrm>
          <a:off x="5271135" y="111042450"/>
          <a:ext cx="2286000" cy="11220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178</xdr:row>
      <xdr:rowOff>398318</xdr:rowOff>
    </xdr:from>
    <xdr:to>
      <xdr:col>4</xdr:col>
      <xdr:colOff>2271390</xdr:colOff>
      <xdr:row>180</xdr:row>
      <xdr:rowOff>308264</xdr:rowOff>
    </xdr:to>
    <xdr:pic>
      <xdr:nvPicPr>
        <xdr:cNvPr id="93" name="图片 92"/>
        <xdr:cNvPicPr>
          <a:picLocks noChangeAspect="1"/>
        </xdr:cNvPicPr>
      </xdr:nvPicPr>
      <xdr:blipFill>
        <a:blip r:embed="rId51" cstate="screen"/>
        <a:srcRect/>
        <a:stretch>
          <a:fillRect/>
        </a:stretch>
      </xdr:blipFill>
      <xdr:spPr>
        <a:xfrm>
          <a:off x="5271135" y="113107470"/>
          <a:ext cx="2219325" cy="11823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181</xdr:row>
      <xdr:rowOff>277091</xdr:rowOff>
    </xdr:from>
    <xdr:to>
      <xdr:col>4</xdr:col>
      <xdr:colOff>2164078</xdr:colOff>
      <xdr:row>183</xdr:row>
      <xdr:rowOff>481446</xdr:rowOff>
    </xdr:to>
    <xdr:pic>
      <xdr:nvPicPr>
        <xdr:cNvPr id="94" name="图片 93"/>
        <xdr:cNvPicPr>
          <a:picLocks noChangeAspect="1"/>
        </xdr:cNvPicPr>
      </xdr:nvPicPr>
      <xdr:blipFill>
        <a:blip r:embed="rId52" cstate="screen"/>
        <a:srcRect/>
        <a:stretch>
          <a:fillRect/>
        </a:stretch>
      </xdr:blipFill>
      <xdr:spPr>
        <a:xfrm>
          <a:off x="5271135" y="114894995"/>
          <a:ext cx="2112010" cy="14770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121227</xdr:colOff>
      <xdr:row>14</xdr:row>
      <xdr:rowOff>69302</xdr:rowOff>
    </xdr:from>
    <xdr:to>
      <xdr:col>4</xdr:col>
      <xdr:colOff>1849227</xdr:colOff>
      <xdr:row>16</xdr:row>
      <xdr:rowOff>545041</xdr:rowOff>
    </xdr:to>
    <xdr:pic>
      <xdr:nvPicPr>
        <xdr:cNvPr id="95" name="图片 94"/>
        <xdr:cNvPicPr>
          <a:picLocks noChangeAspect="1" noChangeArrowheads="1"/>
        </xdr:cNvPicPr>
      </xdr:nvPicPr>
      <xdr:blipFill>
        <a:blip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40350" y="8430260"/>
          <a:ext cx="1728470" cy="174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173181</xdr:colOff>
      <xdr:row>30</xdr:row>
      <xdr:rowOff>103911</xdr:rowOff>
    </xdr:from>
    <xdr:to>
      <xdr:col>4</xdr:col>
      <xdr:colOff>1901181</xdr:colOff>
      <xdr:row>32</xdr:row>
      <xdr:rowOff>579655</xdr:rowOff>
    </xdr:to>
    <xdr:pic>
      <xdr:nvPicPr>
        <xdr:cNvPr id="96" name="图片 95"/>
        <xdr:cNvPicPr>
          <a:picLocks noChangeAspect="1" noChangeArrowheads="1"/>
        </xdr:cNvPicPr>
      </xdr:nvPicPr>
      <xdr:blipFill>
        <a:blip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92420" y="18644870"/>
          <a:ext cx="1727835" cy="174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155865</xdr:colOff>
      <xdr:row>42</xdr:row>
      <xdr:rowOff>69272</xdr:rowOff>
    </xdr:from>
    <xdr:to>
      <xdr:col>4</xdr:col>
      <xdr:colOff>1883865</xdr:colOff>
      <xdr:row>44</xdr:row>
      <xdr:rowOff>541556</xdr:rowOff>
    </xdr:to>
    <xdr:pic>
      <xdr:nvPicPr>
        <xdr:cNvPr id="97" name="图片 96"/>
        <xdr:cNvPicPr>
          <a:picLocks noChangeAspect="1" noChangeArrowheads="1"/>
        </xdr:cNvPicPr>
      </xdr:nvPicPr>
      <xdr:blipFill>
        <a:blip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75275" y="26245820"/>
          <a:ext cx="1727835" cy="174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155864</xdr:colOff>
      <xdr:row>46</xdr:row>
      <xdr:rowOff>86591</xdr:rowOff>
    </xdr:from>
    <xdr:to>
      <xdr:col>4</xdr:col>
      <xdr:colOff>2244563</xdr:colOff>
      <xdr:row>48</xdr:row>
      <xdr:rowOff>567682</xdr:rowOff>
    </xdr:to>
    <xdr:pic>
      <xdr:nvPicPr>
        <xdr:cNvPr id="98" name="图片 97"/>
        <xdr:cNvPicPr>
          <a:picLocks noChangeAspect="1" noChangeArrowheads="1"/>
        </xdr:cNvPicPr>
      </xdr:nvPicPr>
      <xdr:blipFill>
        <a:blip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>
          <a:fillRect/>
        </a:stretch>
      </xdr:blipFill>
      <xdr:spPr>
        <a:xfrm>
          <a:off x="5375275" y="28808045"/>
          <a:ext cx="2088515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103910</xdr:colOff>
      <xdr:row>67</xdr:row>
      <xdr:rowOff>69272</xdr:rowOff>
    </xdr:from>
    <xdr:to>
      <xdr:col>4</xdr:col>
      <xdr:colOff>1982349</xdr:colOff>
      <xdr:row>69</xdr:row>
      <xdr:rowOff>550363</xdr:rowOff>
    </xdr:to>
    <xdr:pic>
      <xdr:nvPicPr>
        <xdr:cNvPr id="99" name="图片 98"/>
        <xdr:cNvPicPr>
          <a:picLocks noChangeAspect="1" noChangeArrowheads="1"/>
        </xdr:cNvPicPr>
      </xdr:nvPicPr>
      <xdr:blipFill>
        <a:blip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23205" y="42152570"/>
          <a:ext cx="1878330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43484</xdr:colOff>
      <xdr:row>21</xdr:row>
      <xdr:rowOff>16565</xdr:rowOff>
    </xdr:from>
    <xdr:to>
      <xdr:col>2</xdr:col>
      <xdr:colOff>1404372</xdr:colOff>
      <xdr:row>22</xdr:row>
      <xdr:rowOff>622151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 cstate="screen"/>
        <a:srcRect/>
        <a:stretch>
          <a:fillRect/>
        </a:stretch>
      </xdr:blipFill>
      <xdr:spPr>
        <a:xfrm>
          <a:off x="1538605" y="976439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43484</xdr:colOff>
      <xdr:row>18</xdr:row>
      <xdr:rowOff>49696</xdr:rowOff>
    </xdr:from>
    <xdr:to>
      <xdr:col>2</xdr:col>
      <xdr:colOff>1483484</xdr:colOff>
      <xdr:row>20</xdr:row>
      <xdr:rowOff>479215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38605" y="827532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45481</xdr:rowOff>
    </xdr:from>
    <xdr:to>
      <xdr:col>2</xdr:col>
      <xdr:colOff>1483484</xdr:colOff>
      <xdr:row>9</xdr:row>
      <xdr:rowOff>340679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38605" y="217868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3</xdr:row>
      <xdr:rowOff>57978</xdr:rowOff>
    </xdr:from>
    <xdr:to>
      <xdr:col>2</xdr:col>
      <xdr:colOff>1124105</xdr:colOff>
      <xdr:row>5</xdr:row>
      <xdr:rowOff>375978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38605" y="104838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1134237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60802</xdr:colOff>
      <xdr:row>27</xdr:row>
      <xdr:rowOff>189559</xdr:rowOff>
    </xdr:from>
    <xdr:to>
      <xdr:col>2</xdr:col>
      <xdr:colOff>1500802</xdr:colOff>
      <xdr:row>27</xdr:row>
      <xdr:rowOff>1629559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55750" y="12985115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28</xdr:row>
      <xdr:rowOff>49696</xdr:rowOff>
    </xdr:from>
    <xdr:to>
      <xdr:col>2</xdr:col>
      <xdr:colOff>1483484</xdr:colOff>
      <xdr:row>29</xdr:row>
      <xdr:rowOff>727696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1462468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43484</xdr:colOff>
      <xdr:row>10</xdr:row>
      <xdr:rowOff>56030</xdr:rowOff>
    </xdr:from>
    <xdr:to>
      <xdr:col>2</xdr:col>
      <xdr:colOff>1666139</xdr:colOff>
      <xdr:row>11</xdr:row>
      <xdr:rowOff>734030</xdr:rowOff>
    </xdr:to>
    <xdr:grpSp>
      <xdr:nvGrpSpPr>
        <xdr:cNvPr id="9" name="组合 8"/>
        <xdr:cNvGrpSpPr/>
      </xdr:nvGrpSpPr>
      <xdr:grpSpPr>
        <a:xfrm>
          <a:off x="1538605" y="3713480"/>
          <a:ext cx="1622425" cy="1439545"/>
          <a:chOff x="1568824" y="4269442"/>
          <a:chExt cx="240370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 cstate="screen"/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 cstate="screen"/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43484</xdr:colOff>
      <xdr:row>12</xdr:row>
      <xdr:rowOff>66261</xdr:rowOff>
    </xdr:from>
    <xdr:to>
      <xdr:col>2</xdr:col>
      <xdr:colOff>1483484</xdr:colOff>
      <xdr:row>14</xdr:row>
      <xdr:rowOff>495781</xdr:rowOff>
    </xdr:to>
    <xdr:pic>
      <xdr:nvPicPr>
        <xdr:cNvPr id="12" name="图片 11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38605" y="524764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15</xdr:row>
      <xdr:rowOff>47625</xdr:rowOff>
    </xdr:from>
    <xdr:to>
      <xdr:col>2</xdr:col>
      <xdr:colOff>1483484</xdr:colOff>
      <xdr:row>17</xdr:row>
      <xdr:rowOff>477974</xdr:rowOff>
    </xdr:to>
    <xdr:pic>
      <xdr:nvPicPr>
        <xdr:cNvPr id="13" name="图片 12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38605" y="6751320"/>
          <a:ext cx="1440180" cy="1444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</xdr:row>
      <xdr:rowOff>106135</xdr:rowOff>
    </xdr:from>
    <xdr:to>
      <xdr:col>2</xdr:col>
      <xdr:colOff>1356225</xdr:colOff>
      <xdr:row>3</xdr:row>
      <xdr:rowOff>1074221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771650" y="1534795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125185</xdr:rowOff>
    </xdr:from>
    <xdr:to>
      <xdr:col>2</xdr:col>
      <xdr:colOff>1356225</xdr:colOff>
      <xdr:row>4</xdr:row>
      <xdr:rowOff>1093271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771650" y="2823210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163285</xdr:rowOff>
    </xdr:from>
    <xdr:to>
      <xdr:col>2</xdr:col>
      <xdr:colOff>1371600</xdr:colOff>
      <xdr:row>5</xdr:row>
      <xdr:rowOff>1074222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00225" y="4130675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172811</xdr:rowOff>
    </xdr:from>
    <xdr:to>
      <xdr:col>2</xdr:col>
      <xdr:colOff>1356225</xdr:colOff>
      <xdr:row>6</xdr:row>
      <xdr:rowOff>1121847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771650" y="5409565"/>
          <a:ext cx="1079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167368</xdr:rowOff>
    </xdr:from>
    <xdr:to>
      <xdr:col>2</xdr:col>
      <xdr:colOff>1238250</xdr:colOff>
      <xdr:row>8</xdr:row>
      <xdr:rowOff>1106879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09750" y="7942580"/>
          <a:ext cx="923925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110218</xdr:rowOff>
    </xdr:from>
    <xdr:to>
      <xdr:col>2</xdr:col>
      <xdr:colOff>1327650</xdr:colOff>
      <xdr:row>7</xdr:row>
      <xdr:rowOff>1205805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743075" y="6616065"/>
          <a:ext cx="1079500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214993</xdr:rowOff>
    </xdr:from>
    <xdr:to>
      <xdr:col>2</xdr:col>
      <xdr:colOff>1274325</xdr:colOff>
      <xdr:row>10</xdr:row>
      <xdr:rowOff>1190579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09750" y="105289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176893</xdr:rowOff>
    </xdr:from>
    <xdr:to>
      <xdr:col>2</xdr:col>
      <xdr:colOff>1245750</xdr:colOff>
      <xdr:row>9</xdr:row>
      <xdr:rowOff>1152480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781175" y="9221470"/>
          <a:ext cx="959485" cy="9753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43484</xdr:colOff>
      <xdr:row>3</xdr:row>
      <xdr:rowOff>38100</xdr:rowOff>
    </xdr:from>
    <xdr:to>
      <xdr:col>2</xdr:col>
      <xdr:colOff>1123484</xdr:colOff>
      <xdr:row>3</xdr:row>
      <xdr:rowOff>1006186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38605" y="102870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4</xdr:row>
      <xdr:rowOff>57150</xdr:rowOff>
    </xdr:from>
    <xdr:to>
      <xdr:col>2</xdr:col>
      <xdr:colOff>1123484</xdr:colOff>
      <xdr:row>4</xdr:row>
      <xdr:rowOff>1025236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38605" y="2317115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5</xdr:row>
      <xdr:rowOff>95250</xdr:rowOff>
    </xdr:from>
    <xdr:to>
      <xdr:col>2</xdr:col>
      <xdr:colOff>1110284</xdr:colOff>
      <xdr:row>5</xdr:row>
      <xdr:rowOff>1006187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38605" y="3624580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104776</xdr:rowOff>
    </xdr:from>
    <xdr:to>
      <xdr:col>2</xdr:col>
      <xdr:colOff>1123484</xdr:colOff>
      <xdr:row>6</xdr:row>
      <xdr:rowOff>1053812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38605" y="4903470"/>
          <a:ext cx="1080135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8</xdr:row>
      <xdr:rowOff>85725</xdr:rowOff>
    </xdr:from>
    <xdr:to>
      <xdr:col>2</xdr:col>
      <xdr:colOff>967409</xdr:colOff>
      <xdr:row>8</xdr:row>
      <xdr:rowOff>1025236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7423150"/>
          <a:ext cx="923925" cy="93916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7</xdr:row>
      <xdr:rowOff>28575</xdr:rowOff>
    </xdr:from>
    <xdr:to>
      <xdr:col>2</xdr:col>
      <xdr:colOff>1123484</xdr:colOff>
      <xdr:row>7</xdr:row>
      <xdr:rowOff>1124162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38605" y="6096635"/>
          <a:ext cx="108013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10</xdr:row>
      <xdr:rowOff>133350</xdr:rowOff>
    </xdr:from>
    <xdr:to>
      <xdr:col>2</xdr:col>
      <xdr:colOff>1003484</xdr:colOff>
      <xdr:row>10</xdr:row>
      <xdr:rowOff>1108936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10009505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9</xdr:row>
      <xdr:rowOff>95250</xdr:rowOff>
    </xdr:from>
    <xdr:to>
      <xdr:col>2</xdr:col>
      <xdr:colOff>1003484</xdr:colOff>
      <xdr:row>9</xdr:row>
      <xdr:rowOff>1070837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8702040"/>
          <a:ext cx="960120" cy="9753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875790" y="1534160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858645" y="2803525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75790" y="4177030"/>
          <a:ext cx="1080135" cy="107886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858645" y="534225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93570" y="6663690"/>
          <a:ext cx="1080135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875790" y="7933055"/>
          <a:ext cx="1080770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41500" y="9184640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824355" y="10488930"/>
          <a:ext cx="107950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12</xdr:row>
      <xdr:rowOff>43897</xdr:rowOff>
    </xdr:from>
    <xdr:to>
      <xdr:col>2</xdr:col>
      <xdr:colOff>1520341</xdr:colOff>
      <xdr:row>13</xdr:row>
      <xdr:rowOff>721897</xdr:rowOff>
    </xdr:to>
    <xdr:pic>
      <xdr:nvPicPr>
        <xdr:cNvPr id="10" name="图片 9"/>
        <xdr:cNvPicPr/>
      </xdr:nvPicPr>
      <xdr:blipFill>
        <a:blip r:embed="rId9" cstate="screen"/>
        <a:stretch>
          <a:fillRect/>
        </a:stretch>
      </xdr:blipFill>
      <xdr:spPr>
        <a:xfrm>
          <a:off x="1575435" y="12915900"/>
          <a:ext cx="1440180" cy="143954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11</xdr:row>
      <xdr:rowOff>86591</xdr:rowOff>
    </xdr:from>
    <xdr:to>
      <xdr:col>2</xdr:col>
      <xdr:colOff>1443682</xdr:colOff>
      <xdr:row>11</xdr:row>
      <xdr:rowOff>1166591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8645" y="11689080"/>
          <a:ext cx="1080135" cy="10801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875790" y="1076960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858645" y="2346325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5</xdr:row>
      <xdr:rowOff>1262987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75790" y="3719830"/>
          <a:ext cx="1080135" cy="107188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858645" y="488505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93570" y="6206490"/>
          <a:ext cx="1080135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875790" y="7475855"/>
          <a:ext cx="1080770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41500" y="8727440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824355" y="10031730"/>
          <a:ext cx="107950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165948</xdr:colOff>
      <xdr:row>12</xdr:row>
      <xdr:rowOff>275219</xdr:rowOff>
    </xdr:from>
    <xdr:to>
      <xdr:col>2</xdr:col>
      <xdr:colOff>1605948</xdr:colOff>
      <xdr:row>13</xdr:row>
      <xdr:rowOff>448393</xdr:rowOff>
    </xdr:to>
    <xdr:pic>
      <xdr:nvPicPr>
        <xdr:cNvPr id="10" name="图片 9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661160" y="12689840"/>
          <a:ext cx="1440180" cy="1442720"/>
        </a:xfrm>
        <a:prstGeom prst="rect">
          <a:avLst/>
        </a:prstGeom>
      </xdr:spPr>
    </xdr:pic>
    <xdr:clientData/>
  </xdr:twoCellAnchor>
  <xdr:twoCellAnchor editAs="oneCell">
    <xdr:from>
      <xdr:col>2</xdr:col>
      <xdr:colOff>353786</xdr:colOff>
      <xdr:row>11</xdr:row>
      <xdr:rowOff>108857</xdr:rowOff>
    </xdr:from>
    <xdr:to>
      <xdr:col>2</xdr:col>
      <xdr:colOff>1433786</xdr:colOff>
      <xdr:row>11</xdr:row>
      <xdr:rowOff>1188857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120" y="11254105"/>
          <a:ext cx="1079500" cy="108013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9</xdr:row>
      <xdr:rowOff>189410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64640" y="180594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18</xdr:row>
      <xdr:rowOff>154773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1785" y="4695825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28</xdr:row>
      <xdr:rowOff>206727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64640" y="7995285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38</xdr:row>
      <xdr:rowOff>206728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81785" y="11233785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48</xdr:row>
      <xdr:rowOff>102818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616075" y="14373860"/>
          <a:ext cx="1800225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59</xdr:row>
      <xdr:rowOff>85501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616075" y="17928590"/>
          <a:ext cx="1800225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69</xdr:row>
      <xdr:rowOff>120137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81785" y="2121090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78</xdr:row>
      <xdr:rowOff>137455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598930" y="2415222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103</xdr:row>
      <xdr:rowOff>51954</xdr:rowOff>
    </xdr:from>
    <xdr:to>
      <xdr:col>2</xdr:col>
      <xdr:colOff>1903909</xdr:colOff>
      <xdr:row>108</xdr:row>
      <xdr:rowOff>206727</xdr:rowOff>
    </xdr:to>
    <xdr:pic>
      <xdr:nvPicPr>
        <xdr:cNvPr id="10" name="图片 9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598930" y="33950910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112</xdr:row>
      <xdr:rowOff>294408</xdr:rowOff>
    </xdr:from>
    <xdr:to>
      <xdr:col>2</xdr:col>
      <xdr:colOff>1851955</xdr:colOff>
      <xdr:row>118</xdr:row>
      <xdr:rowOff>120135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46860" y="37108130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123</xdr:row>
      <xdr:rowOff>17319</xdr:rowOff>
    </xdr:from>
    <xdr:to>
      <xdr:col>2</xdr:col>
      <xdr:colOff>1869272</xdr:colOff>
      <xdr:row>128</xdr:row>
      <xdr:rowOff>172092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64640" y="4039362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133</xdr:row>
      <xdr:rowOff>138546</xdr:rowOff>
    </xdr:from>
    <xdr:to>
      <xdr:col>2</xdr:col>
      <xdr:colOff>1886591</xdr:colOff>
      <xdr:row>138</xdr:row>
      <xdr:rowOff>293318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1581785" y="43753405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93</xdr:row>
      <xdr:rowOff>86591</xdr:rowOff>
    </xdr:from>
    <xdr:to>
      <xdr:col>2</xdr:col>
      <xdr:colOff>1938545</xdr:colOff>
      <xdr:row>98</xdr:row>
      <xdr:rowOff>241364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1633855" y="3073781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103910</xdr:colOff>
      <xdr:row>82</xdr:row>
      <xdr:rowOff>69273</xdr:rowOff>
    </xdr:from>
    <xdr:to>
      <xdr:col>2</xdr:col>
      <xdr:colOff>1903910</xdr:colOff>
      <xdr:row>87</xdr:row>
      <xdr:rowOff>224046</xdr:rowOff>
    </xdr:to>
    <xdr:pic>
      <xdr:nvPicPr>
        <xdr:cNvPr id="16" name="图片 15"/>
        <xdr:cNvPicPr>
          <a:picLocks noChangeAspect="1"/>
        </xdr:cNvPicPr>
      </xdr:nvPicPr>
      <xdr:blipFill>
        <a:blip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930" y="27148790"/>
          <a:ext cx="1800225" cy="17735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8</xdr:row>
      <xdr:rowOff>33547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64640" y="2015490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17</xdr:row>
      <xdr:rowOff>1507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1785" y="6010275"/>
          <a:ext cx="1800225" cy="179197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27</xdr:row>
      <xdr:rowOff>50863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64640" y="10547985"/>
          <a:ext cx="1799590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37</xdr:row>
      <xdr:rowOff>50864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81785" y="15024735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46</xdr:row>
      <xdr:rowOff>276000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616075" y="1927923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57</xdr:row>
      <xdr:rowOff>258683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616075" y="2419604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67</xdr:row>
      <xdr:rowOff>293319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81785" y="2871660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76</xdr:row>
      <xdr:rowOff>310637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598930" y="3277235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103</xdr:row>
      <xdr:rowOff>51954</xdr:rowOff>
    </xdr:from>
    <xdr:to>
      <xdr:col>2</xdr:col>
      <xdr:colOff>1903909</xdr:colOff>
      <xdr:row>107</xdr:row>
      <xdr:rowOff>50864</xdr:rowOff>
    </xdr:to>
    <xdr:pic>
      <xdr:nvPicPr>
        <xdr:cNvPr id="10" name="图片 9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598930" y="4640961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112</xdr:row>
      <xdr:rowOff>294408</xdr:rowOff>
    </xdr:from>
    <xdr:to>
      <xdr:col>2</xdr:col>
      <xdr:colOff>1851955</xdr:colOff>
      <xdr:row>116</xdr:row>
      <xdr:rowOff>293318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46860" y="5068125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123</xdr:row>
      <xdr:rowOff>17319</xdr:rowOff>
    </xdr:from>
    <xdr:to>
      <xdr:col>2</xdr:col>
      <xdr:colOff>1869272</xdr:colOff>
      <xdr:row>127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64640" y="5532882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133</xdr:row>
      <xdr:rowOff>138546</xdr:rowOff>
    </xdr:from>
    <xdr:to>
      <xdr:col>2</xdr:col>
      <xdr:colOff>1886591</xdr:colOff>
      <xdr:row>137</xdr:row>
      <xdr:rowOff>137454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1581785" y="5992685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93</xdr:row>
      <xdr:rowOff>86591</xdr:rowOff>
    </xdr:from>
    <xdr:to>
      <xdr:col>2</xdr:col>
      <xdr:colOff>1938545</xdr:colOff>
      <xdr:row>97</xdr:row>
      <xdr:rowOff>85501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1633855" y="41958260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82</xdr:row>
      <xdr:rowOff>103909</xdr:rowOff>
    </xdr:from>
    <xdr:to>
      <xdr:col>2</xdr:col>
      <xdr:colOff>1903909</xdr:colOff>
      <xdr:row>86</xdr:row>
      <xdr:rowOff>102818</xdr:rowOff>
    </xdr:to>
    <xdr:pic>
      <xdr:nvPicPr>
        <xdr:cNvPr id="15" name="图片 14"/>
        <xdr:cNvPicPr>
          <a:picLocks noChangeAspect="1"/>
        </xdr:cNvPicPr>
      </xdr:nvPicPr>
      <xdr:blipFill>
        <a:blip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930" y="37041455"/>
          <a:ext cx="1800225" cy="178943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123392</xdr:colOff>
      <xdr:row>3</xdr:row>
      <xdr:rowOff>107373</xdr:rowOff>
    </xdr:from>
    <xdr:to>
      <xdr:col>4</xdr:col>
      <xdr:colOff>1923392</xdr:colOff>
      <xdr:row>6</xdr:row>
      <xdr:rowOff>26619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4838065" y="1593215"/>
          <a:ext cx="1799590" cy="18275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</xdr:row>
      <xdr:rowOff>102178</xdr:rowOff>
    </xdr:from>
    <xdr:to>
      <xdr:col>4</xdr:col>
      <xdr:colOff>2211954</xdr:colOff>
      <xdr:row>9</xdr:row>
      <xdr:rowOff>284878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4766310" y="413258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</xdr:row>
      <xdr:rowOff>123825</xdr:rowOff>
    </xdr:from>
    <xdr:to>
      <xdr:col>4</xdr:col>
      <xdr:colOff>2211954</xdr:colOff>
      <xdr:row>13</xdr:row>
      <xdr:rowOff>417404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4766310" y="6699885"/>
          <a:ext cx="2160270" cy="15659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</xdr:row>
      <xdr:rowOff>161925</xdr:rowOff>
    </xdr:from>
    <xdr:to>
      <xdr:col>4</xdr:col>
      <xdr:colOff>2211954</xdr:colOff>
      <xdr:row>20</xdr:row>
      <xdr:rowOff>443985</xdr:rowOff>
    </xdr:to>
    <xdr:pic>
      <xdr:nvPicPr>
        <xdr:cNvPr id="6" name="图片 5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4766310" y="11191875"/>
          <a:ext cx="2160270" cy="155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21</xdr:row>
      <xdr:rowOff>114300</xdr:rowOff>
    </xdr:from>
    <xdr:to>
      <xdr:col>4</xdr:col>
      <xdr:colOff>2211954</xdr:colOff>
      <xdr:row>23</xdr:row>
      <xdr:rowOff>406439</xdr:rowOff>
    </xdr:to>
    <xdr:pic>
      <xdr:nvPicPr>
        <xdr:cNvPr id="7" name="图片 6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4766310" y="13053060"/>
          <a:ext cx="2160270" cy="156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24</xdr:row>
      <xdr:rowOff>123825</xdr:rowOff>
    </xdr:from>
    <xdr:to>
      <xdr:col>4</xdr:col>
      <xdr:colOff>2211954</xdr:colOff>
      <xdr:row>26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4766310" y="14971395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27</xdr:row>
      <xdr:rowOff>114300</xdr:rowOff>
    </xdr:from>
    <xdr:to>
      <xdr:col>4</xdr:col>
      <xdr:colOff>2211954</xdr:colOff>
      <xdr:row>29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4766310" y="16870680"/>
          <a:ext cx="2160270" cy="15582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33</xdr:row>
      <xdr:rowOff>190500</xdr:rowOff>
    </xdr:from>
    <xdr:to>
      <xdr:col>4</xdr:col>
      <xdr:colOff>2211954</xdr:colOff>
      <xdr:row>35</xdr:row>
      <xdr:rowOff>475996</xdr:rowOff>
    </xdr:to>
    <xdr:pic>
      <xdr:nvPicPr>
        <xdr:cNvPr id="11" name="图片 10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4766310" y="20764500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36</xdr:row>
      <xdr:rowOff>152400</xdr:rowOff>
    </xdr:from>
    <xdr:to>
      <xdr:col>4</xdr:col>
      <xdr:colOff>2211954</xdr:colOff>
      <xdr:row>38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4766310" y="22635210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39</xdr:row>
      <xdr:rowOff>190500</xdr:rowOff>
    </xdr:from>
    <xdr:to>
      <xdr:col>4</xdr:col>
      <xdr:colOff>2211954</xdr:colOff>
      <xdr:row>41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4766310" y="24582120"/>
          <a:ext cx="2160270" cy="15582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50</xdr:row>
      <xdr:rowOff>142875</xdr:rowOff>
    </xdr:from>
    <xdr:to>
      <xdr:col>4</xdr:col>
      <xdr:colOff>2211954</xdr:colOff>
      <xdr:row>52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4766310" y="31533465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53</xdr:row>
      <xdr:rowOff>95250</xdr:rowOff>
    </xdr:from>
    <xdr:to>
      <xdr:col>4</xdr:col>
      <xdr:colOff>2031954</xdr:colOff>
      <xdr:row>55</xdr:row>
      <xdr:rowOff>568760</xdr:rowOff>
    </xdr:to>
    <xdr:pic>
      <xdr:nvPicPr>
        <xdr:cNvPr id="17" name="图片 16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4766310" y="33394650"/>
          <a:ext cx="1979930" cy="17456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56</xdr:row>
      <xdr:rowOff>66676</xdr:rowOff>
    </xdr:from>
    <xdr:to>
      <xdr:col>4</xdr:col>
      <xdr:colOff>2211954</xdr:colOff>
      <xdr:row>58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4766310" y="35274885"/>
          <a:ext cx="2160270" cy="17824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59</xdr:row>
      <xdr:rowOff>123826</xdr:rowOff>
    </xdr:from>
    <xdr:to>
      <xdr:col>4</xdr:col>
      <xdr:colOff>2211954</xdr:colOff>
      <xdr:row>61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r:embed="rId14" cstate="screen"/>
        <a:stretch>
          <a:fillRect/>
        </a:stretch>
      </xdr:blipFill>
      <xdr:spPr>
        <a:xfrm>
          <a:off x="4766310" y="37240845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64</xdr:row>
      <xdr:rowOff>242453</xdr:rowOff>
    </xdr:from>
    <xdr:to>
      <xdr:col>4</xdr:col>
      <xdr:colOff>2261753</xdr:colOff>
      <xdr:row>66</xdr:row>
      <xdr:rowOff>450273</xdr:rowOff>
    </xdr:to>
    <xdr:pic>
      <xdr:nvPicPr>
        <xdr:cNvPr id="20" name="图片 19"/>
        <xdr:cNvPicPr>
          <a:picLocks noChangeAspect="1"/>
        </xdr:cNvPicPr>
      </xdr:nvPicPr>
      <xdr:blipFill>
        <a:blip r:embed="rId15" cstate="screen"/>
        <a:srcRect/>
        <a:stretch>
          <a:fillRect/>
        </a:stretch>
      </xdr:blipFill>
      <xdr:spPr>
        <a:xfrm>
          <a:off x="4766310" y="40540305"/>
          <a:ext cx="2209800" cy="14808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71</xdr:row>
      <xdr:rowOff>13609</xdr:rowOff>
    </xdr:from>
    <xdr:to>
      <xdr:col>4</xdr:col>
      <xdr:colOff>2256311</xdr:colOff>
      <xdr:row>73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r:embed="rId16" cstate="screen"/>
        <a:stretch>
          <a:fillRect/>
        </a:stretch>
      </xdr:blipFill>
      <xdr:spPr>
        <a:xfrm>
          <a:off x="4766310" y="44765595"/>
          <a:ext cx="2204720" cy="18307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74</xdr:row>
      <xdr:rowOff>68034</xdr:rowOff>
    </xdr:from>
    <xdr:to>
      <xdr:col>4</xdr:col>
      <xdr:colOff>2269918</xdr:colOff>
      <xdr:row>76</xdr:row>
      <xdr:rowOff>557891</xdr:rowOff>
    </xdr:to>
    <xdr:pic>
      <xdr:nvPicPr>
        <xdr:cNvPr id="23" name="图片 22"/>
        <xdr:cNvPicPr>
          <a:picLocks noChangeAspect="1"/>
        </xdr:cNvPicPr>
      </xdr:nvPicPr>
      <xdr:blipFill>
        <a:blip r:embed="rId17" cstate="screen"/>
        <a:stretch>
          <a:fillRect/>
        </a:stretch>
      </xdr:blipFill>
      <xdr:spPr>
        <a:xfrm>
          <a:off x="4766310" y="46729015"/>
          <a:ext cx="2218055" cy="1762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77</xdr:row>
      <xdr:rowOff>40820</xdr:rowOff>
    </xdr:from>
    <xdr:to>
      <xdr:col>4</xdr:col>
      <xdr:colOff>2147453</xdr:colOff>
      <xdr:row>79</xdr:row>
      <xdr:rowOff>517069</xdr:rowOff>
    </xdr:to>
    <xdr:pic>
      <xdr:nvPicPr>
        <xdr:cNvPr id="24" name="图片 23"/>
        <xdr:cNvPicPr>
          <a:picLocks noChangeAspect="1"/>
        </xdr:cNvPicPr>
      </xdr:nvPicPr>
      <xdr:blipFill>
        <a:blip r:embed="rId18" cstate="screen"/>
        <a:stretch>
          <a:fillRect/>
        </a:stretch>
      </xdr:blipFill>
      <xdr:spPr>
        <a:xfrm>
          <a:off x="4766310" y="48610520"/>
          <a:ext cx="2095500" cy="1748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80</xdr:row>
      <xdr:rowOff>121226</xdr:rowOff>
    </xdr:from>
    <xdr:to>
      <xdr:col>4</xdr:col>
      <xdr:colOff>1710574</xdr:colOff>
      <xdr:row>82</xdr:row>
      <xdr:rowOff>410557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r:embed="rId19" cstate="screen"/>
        <a:srcRect/>
        <a:stretch>
          <a:fillRect/>
        </a:stretch>
      </xdr:blipFill>
      <xdr:spPr>
        <a:xfrm>
          <a:off x="4766310" y="50599340"/>
          <a:ext cx="1658620" cy="15621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83</xdr:row>
      <xdr:rowOff>138544</xdr:rowOff>
    </xdr:from>
    <xdr:to>
      <xdr:col>4</xdr:col>
      <xdr:colOff>1755024</xdr:colOff>
      <xdr:row>85</xdr:row>
      <xdr:rowOff>490638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r:embed="rId20" cstate="screen"/>
        <a:srcRect/>
        <a:stretch>
          <a:fillRect/>
        </a:stretch>
      </xdr:blipFill>
      <xdr:spPr>
        <a:xfrm>
          <a:off x="4766310" y="52525930"/>
          <a:ext cx="1703070" cy="1624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86</xdr:row>
      <xdr:rowOff>173182</xdr:rowOff>
    </xdr:from>
    <xdr:to>
      <xdr:col>4</xdr:col>
      <xdr:colOff>1827414</xdr:colOff>
      <xdr:row>88</xdr:row>
      <xdr:rowOff>521755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r:embed="rId21" cstate="screen"/>
        <a:srcRect/>
        <a:stretch>
          <a:fillRect/>
        </a:stretch>
      </xdr:blipFill>
      <xdr:spPr>
        <a:xfrm>
          <a:off x="4766310" y="54469030"/>
          <a:ext cx="1775460" cy="1621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89</xdr:row>
      <xdr:rowOff>173182</xdr:rowOff>
    </xdr:from>
    <xdr:to>
      <xdr:col>4</xdr:col>
      <xdr:colOff>1873769</xdr:colOff>
      <xdr:row>91</xdr:row>
      <xdr:rowOff>449058</xdr:rowOff>
    </xdr:to>
    <xdr:pic>
      <xdr:nvPicPr>
        <xdr:cNvPr id="28" name="图片 27"/>
        <xdr:cNvPicPr>
          <a:picLocks noChangeAspect="1"/>
        </xdr:cNvPicPr>
      </xdr:nvPicPr>
      <xdr:blipFill>
        <a:blip r:embed="rId22" cstate="screen"/>
        <a:srcRect/>
        <a:stretch>
          <a:fillRect/>
        </a:stretch>
      </xdr:blipFill>
      <xdr:spPr>
        <a:xfrm>
          <a:off x="4766310" y="56377840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92</xdr:row>
      <xdr:rowOff>207818</xdr:rowOff>
    </xdr:from>
    <xdr:to>
      <xdr:col>4</xdr:col>
      <xdr:colOff>1856106</xdr:colOff>
      <xdr:row>94</xdr:row>
      <xdr:rowOff>519545</xdr:rowOff>
    </xdr:to>
    <xdr:pic>
      <xdr:nvPicPr>
        <xdr:cNvPr id="29" name="图片 28"/>
        <xdr:cNvPicPr>
          <a:picLocks noChangeAspect="1"/>
        </xdr:cNvPicPr>
      </xdr:nvPicPr>
      <xdr:blipFill>
        <a:blip r:embed="rId23" cstate="screen"/>
        <a:srcRect/>
        <a:stretch>
          <a:fillRect/>
        </a:stretch>
      </xdr:blipFill>
      <xdr:spPr>
        <a:xfrm>
          <a:off x="4766310" y="58321575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95</xdr:row>
      <xdr:rowOff>115166</xdr:rowOff>
    </xdr:from>
    <xdr:to>
      <xdr:col>4</xdr:col>
      <xdr:colOff>2062729</xdr:colOff>
      <xdr:row>97</xdr:row>
      <xdr:rowOff>563706</xdr:rowOff>
    </xdr:to>
    <xdr:pic>
      <xdr:nvPicPr>
        <xdr:cNvPr id="30" name="图片 29"/>
        <xdr:cNvPicPr>
          <a:picLocks noChangeAspect="1"/>
        </xdr:cNvPicPr>
      </xdr:nvPicPr>
      <xdr:blipFill>
        <a:blip r:embed="rId24" cstate="screen"/>
        <a:stretch>
          <a:fillRect/>
        </a:stretch>
      </xdr:blipFill>
      <xdr:spPr>
        <a:xfrm>
          <a:off x="4766310" y="60137675"/>
          <a:ext cx="2011045" cy="17208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101</xdr:row>
      <xdr:rowOff>207817</xdr:rowOff>
    </xdr:from>
    <xdr:to>
      <xdr:col>4</xdr:col>
      <xdr:colOff>2304187</xdr:colOff>
      <xdr:row>103</xdr:row>
      <xdr:rowOff>259772</xdr:rowOff>
    </xdr:to>
    <xdr:pic>
      <xdr:nvPicPr>
        <xdr:cNvPr id="31" name="图片 30"/>
        <xdr:cNvPicPr>
          <a:picLocks noChangeAspect="1"/>
        </xdr:cNvPicPr>
      </xdr:nvPicPr>
      <xdr:blipFill>
        <a:blip r:embed="rId25" cstate="screen"/>
        <a:srcRect/>
        <a:stretch>
          <a:fillRect/>
        </a:stretch>
      </xdr:blipFill>
      <xdr:spPr>
        <a:xfrm flipH="1">
          <a:off x="4766310" y="64048005"/>
          <a:ext cx="2252345" cy="13246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104</xdr:row>
      <xdr:rowOff>190500</xdr:rowOff>
    </xdr:from>
    <xdr:to>
      <xdr:col>4</xdr:col>
      <xdr:colOff>2212820</xdr:colOff>
      <xdr:row>106</xdr:row>
      <xdr:rowOff>346364</xdr:rowOff>
    </xdr:to>
    <xdr:pic>
      <xdr:nvPicPr>
        <xdr:cNvPr id="32" name="图片 31"/>
        <xdr:cNvPicPr>
          <a:picLocks noChangeAspect="1"/>
        </xdr:cNvPicPr>
      </xdr:nvPicPr>
      <xdr:blipFill>
        <a:blip r:embed="rId26" cstate="screen"/>
        <a:srcRect/>
        <a:stretch>
          <a:fillRect/>
        </a:stretch>
      </xdr:blipFill>
      <xdr:spPr>
        <a:xfrm>
          <a:off x="4766310" y="65939670"/>
          <a:ext cx="2160905" cy="1428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98</xdr:row>
      <xdr:rowOff>225137</xdr:rowOff>
    </xdr:from>
    <xdr:to>
      <xdr:col>4</xdr:col>
      <xdr:colOff>2211954</xdr:colOff>
      <xdr:row>100</xdr:row>
      <xdr:rowOff>363681</xdr:rowOff>
    </xdr:to>
    <xdr:pic>
      <xdr:nvPicPr>
        <xdr:cNvPr id="33" name="图片 32"/>
        <xdr:cNvPicPr>
          <a:picLocks noChangeAspect="1"/>
        </xdr:cNvPicPr>
      </xdr:nvPicPr>
      <xdr:blipFill>
        <a:blip r:embed="rId27" cstate="screen"/>
        <a:srcRect/>
        <a:stretch>
          <a:fillRect/>
        </a:stretch>
      </xdr:blipFill>
      <xdr:spPr>
        <a:xfrm>
          <a:off x="4766310" y="62156340"/>
          <a:ext cx="2160270" cy="1410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111</xdr:row>
      <xdr:rowOff>407152</xdr:rowOff>
    </xdr:from>
    <xdr:to>
      <xdr:col>4</xdr:col>
      <xdr:colOff>2130136</xdr:colOff>
      <xdr:row>113</xdr:row>
      <xdr:rowOff>476065</xdr:rowOff>
    </xdr:to>
    <xdr:pic>
      <xdr:nvPicPr>
        <xdr:cNvPr id="34" name="图片 33"/>
        <xdr:cNvPicPr>
          <a:picLocks noChangeAspect="1"/>
        </xdr:cNvPicPr>
      </xdr:nvPicPr>
      <xdr:blipFill>
        <a:blip r:embed="rId28" cstate="screen"/>
        <a:stretch>
          <a:fillRect/>
        </a:stretch>
      </xdr:blipFill>
      <xdr:spPr>
        <a:xfrm>
          <a:off x="4766310" y="70610095"/>
          <a:ext cx="2078355" cy="1341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115</xdr:row>
      <xdr:rowOff>219075</xdr:rowOff>
    </xdr:from>
    <xdr:to>
      <xdr:col>4</xdr:col>
      <xdr:colOff>1556904</xdr:colOff>
      <xdr:row>117</xdr:row>
      <xdr:rowOff>297873</xdr:rowOff>
    </xdr:to>
    <xdr:pic>
      <xdr:nvPicPr>
        <xdr:cNvPr id="35" name="图片 34"/>
        <xdr:cNvPicPr>
          <a:picLocks noChangeAspect="1"/>
        </xdr:cNvPicPr>
      </xdr:nvPicPr>
      <xdr:blipFill>
        <a:blip r:embed="rId29" cstate="screen"/>
        <a:stretch>
          <a:fillRect/>
        </a:stretch>
      </xdr:blipFill>
      <xdr:spPr>
        <a:xfrm>
          <a:off x="4766310" y="72967215"/>
          <a:ext cx="1504950" cy="1351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118</xdr:row>
      <xdr:rowOff>114301</xdr:rowOff>
    </xdr:from>
    <xdr:to>
      <xdr:col>4</xdr:col>
      <xdr:colOff>1795029</xdr:colOff>
      <xdr:row>120</xdr:row>
      <xdr:rowOff>398319</xdr:rowOff>
    </xdr:to>
    <xdr:pic>
      <xdr:nvPicPr>
        <xdr:cNvPr id="36" name="图片 35"/>
        <xdr:cNvPicPr>
          <a:picLocks noChangeAspect="1"/>
        </xdr:cNvPicPr>
      </xdr:nvPicPr>
      <xdr:blipFill>
        <a:blip r:embed="rId30" cstate="screen"/>
        <a:stretch>
          <a:fillRect/>
        </a:stretch>
      </xdr:blipFill>
      <xdr:spPr>
        <a:xfrm>
          <a:off x="4766310" y="74771250"/>
          <a:ext cx="1743075" cy="1556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107</xdr:row>
      <xdr:rowOff>613065</xdr:rowOff>
    </xdr:from>
    <xdr:to>
      <xdr:col>4</xdr:col>
      <xdr:colOff>2153687</xdr:colOff>
      <xdr:row>109</xdr:row>
      <xdr:rowOff>606136</xdr:rowOff>
    </xdr:to>
    <xdr:pic>
      <xdr:nvPicPr>
        <xdr:cNvPr id="37" name="图片 36"/>
        <xdr:cNvPicPr>
          <a:picLocks noChangeAspect="1"/>
        </xdr:cNvPicPr>
      </xdr:nvPicPr>
      <xdr:blipFill>
        <a:blip r:embed="rId31" cstate="screen"/>
        <a:stretch>
          <a:fillRect/>
        </a:stretch>
      </xdr:blipFill>
      <xdr:spPr>
        <a:xfrm>
          <a:off x="4766310" y="68270755"/>
          <a:ext cx="2101850" cy="1265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130</xdr:row>
      <xdr:rowOff>95250</xdr:rowOff>
    </xdr:from>
    <xdr:to>
      <xdr:col>4</xdr:col>
      <xdr:colOff>2200994</xdr:colOff>
      <xdr:row>132</xdr:row>
      <xdr:rowOff>319513</xdr:rowOff>
    </xdr:to>
    <xdr:pic>
      <xdr:nvPicPr>
        <xdr:cNvPr id="38" name="图片 37"/>
        <xdr:cNvPicPr>
          <a:picLocks noChangeAspect="1"/>
        </xdr:cNvPicPr>
      </xdr:nvPicPr>
      <xdr:blipFill>
        <a:blip r:embed="rId32" cstate="print"/>
        <a:stretch>
          <a:fillRect/>
        </a:stretch>
      </xdr:blipFill>
      <xdr:spPr>
        <a:xfrm>
          <a:off x="4766310" y="82387440"/>
          <a:ext cx="214947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124</xdr:row>
      <xdr:rowOff>122093</xdr:rowOff>
    </xdr:from>
    <xdr:to>
      <xdr:col>4</xdr:col>
      <xdr:colOff>2231874</xdr:colOff>
      <xdr:row>126</xdr:row>
      <xdr:rowOff>325576</xdr:rowOff>
    </xdr:to>
    <xdr:pic>
      <xdr:nvPicPr>
        <xdr:cNvPr id="39" name="图片 38"/>
        <xdr:cNvPicPr>
          <a:picLocks noChangeAspect="1"/>
        </xdr:cNvPicPr>
      </xdr:nvPicPr>
      <xdr:blipFill>
        <a:blip r:embed="rId33" cstate="print"/>
        <a:stretch>
          <a:fillRect/>
        </a:stretch>
      </xdr:blipFill>
      <xdr:spPr>
        <a:xfrm>
          <a:off x="4766310" y="78596490"/>
          <a:ext cx="2179955" cy="14757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133</xdr:row>
      <xdr:rowOff>190500</xdr:rowOff>
    </xdr:from>
    <xdr:to>
      <xdr:col>4</xdr:col>
      <xdr:colOff>2200594</xdr:colOff>
      <xdr:row>135</xdr:row>
      <xdr:rowOff>419959</xdr:rowOff>
    </xdr:to>
    <xdr:pic>
      <xdr:nvPicPr>
        <xdr:cNvPr id="40" name="图片 39"/>
        <xdr:cNvPicPr>
          <a:picLocks noChangeAspect="1"/>
        </xdr:cNvPicPr>
      </xdr:nvPicPr>
      <xdr:blipFill>
        <a:blip r:embed="rId34" cstate="print"/>
        <a:stretch>
          <a:fillRect/>
        </a:stretch>
      </xdr:blipFill>
      <xdr:spPr>
        <a:xfrm>
          <a:off x="4766310" y="84391500"/>
          <a:ext cx="214884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146</xdr:row>
      <xdr:rowOff>0</xdr:rowOff>
    </xdr:from>
    <xdr:to>
      <xdr:col>4</xdr:col>
      <xdr:colOff>2172674</xdr:colOff>
      <xdr:row>148</xdr:row>
      <xdr:rowOff>224265</xdr:rowOff>
    </xdr:to>
    <xdr:pic>
      <xdr:nvPicPr>
        <xdr:cNvPr id="41" name="图片 40"/>
        <xdr:cNvPicPr>
          <a:picLocks noChangeAspect="1"/>
        </xdr:cNvPicPr>
      </xdr:nvPicPr>
      <xdr:blipFill>
        <a:blip r:embed="rId35" cstate="print"/>
        <a:stretch>
          <a:fillRect/>
        </a:stretch>
      </xdr:blipFill>
      <xdr:spPr>
        <a:xfrm>
          <a:off x="4766310" y="92472510"/>
          <a:ext cx="212090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137</xdr:row>
      <xdr:rowOff>76200</xdr:rowOff>
    </xdr:from>
    <xdr:to>
      <xdr:col>4</xdr:col>
      <xdr:colOff>2200594</xdr:colOff>
      <xdr:row>139</xdr:row>
      <xdr:rowOff>300464</xdr:rowOff>
    </xdr:to>
    <xdr:pic>
      <xdr:nvPicPr>
        <xdr:cNvPr id="42" name="图片 41"/>
        <xdr:cNvPicPr>
          <a:picLocks noChangeAspect="1"/>
        </xdr:cNvPicPr>
      </xdr:nvPicPr>
      <xdr:blipFill>
        <a:blip r:embed="rId36" cstate="print"/>
        <a:stretch>
          <a:fillRect/>
        </a:stretch>
      </xdr:blipFill>
      <xdr:spPr>
        <a:xfrm>
          <a:off x="4766310" y="86822280"/>
          <a:ext cx="214884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141</xdr:row>
      <xdr:rowOff>104775</xdr:rowOff>
    </xdr:from>
    <xdr:to>
      <xdr:col>4</xdr:col>
      <xdr:colOff>2205154</xdr:colOff>
      <xdr:row>143</xdr:row>
      <xdr:rowOff>329038</xdr:rowOff>
    </xdr:to>
    <xdr:pic>
      <xdr:nvPicPr>
        <xdr:cNvPr id="43" name="图片 42"/>
        <xdr:cNvPicPr>
          <a:picLocks noChangeAspect="1"/>
        </xdr:cNvPicPr>
      </xdr:nvPicPr>
      <xdr:blipFill>
        <a:blip r:embed="rId37" cstate="print"/>
        <a:stretch>
          <a:fillRect/>
        </a:stretch>
      </xdr:blipFill>
      <xdr:spPr>
        <a:xfrm>
          <a:off x="4766310" y="89395935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121</xdr:row>
      <xdr:rowOff>162791</xdr:rowOff>
    </xdr:from>
    <xdr:to>
      <xdr:col>4</xdr:col>
      <xdr:colOff>2232554</xdr:colOff>
      <xdr:row>123</xdr:row>
      <xdr:rowOff>366272</xdr:rowOff>
    </xdr:to>
    <xdr:pic>
      <xdr:nvPicPr>
        <xdr:cNvPr id="44" name="图片 43"/>
        <xdr:cNvPicPr>
          <a:picLocks noChangeAspect="1"/>
        </xdr:cNvPicPr>
      </xdr:nvPicPr>
      <xdr:blipFill>
        <a:blip r:embed="rId38" cstate="print"/>
        <a:stretch>
          <a:fillRect/>
        </a:stretch>
      </xdr:blipFill>
      <xdr:spPr>
        <a:xfrm>
          <a:off x="4766310" y="76728320"/>
          <a:ext cx="2180590" cy="14757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127</xdr:row>
      <xdr:rowOff>123825</xdr:rowOff>
    </xdr:from>
    <xdr:to>
      <xdr:col>4</xdr:col>
      <xdr:colOff>2201234</xdr:colOff>
      <xdr:row>129</xdr:row>
      <xdr:rowOff>348089</xdr:rowOff>
    </xdr:to>
    <xdr:pic>
      <xdr:nvPicPr>
        <xdr:cNvPr id="45" name="图片 44"/>
        <xdr:cNvPicPr>
          <a:picLocks noChangeAspect="1"/>
        </xdr:cNvPicPr>
      </xdr:nvPicPr>
      <xdr:blipFill>
        <a:blip r:embed="rId39" cstate="print"/>
        <a:stretch>
          <a:fillRect/>
        </a:stretch>
      </xdr:blipFill>
      <xdr:spPr>
        <a:xfrm>
          <a:off x="4766310" y="80507205"/>
          <a:ext cx="214947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149</xdr:row>
      <xdr:rowOff>123825</xdr:rowOff>
    </xdr:from>
    <xdr:to>
      <xdr:col>4</xdr:col>
      <xdr:colOff>2205154</xdr:colOff>
      <xdr:row>151</xdr:row>
      <xdr:rowOff>348089</xdr:rowOff>
    </xdr:to>
    <xdr:pic>
      <xdr:nvPicPr>
        <xdr:cNvPr id="46" name="图片 45"/>
        <xdr:cNvPicPr>
          <a:picLocks noChangeAspect="1"/>
        </xdr:cNvPicPr>
      </xdr:nvPicPr>
      <xdr:blipFill>
        <a:blip r:embed="rId40" cstate="print"/>
        <a:stretch>
          <a:fillRect/>
        </a:stretch>
      </xdr:blipFill>
      <xdr:spPr>
        <a:xfrm>
          <a:off x="4766310" y="94505145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208917</xdr:rowOff>
    </xdr:from>
    <xdr:to>
      <xdr:col>4</xdr:col>
      <xdr:colOff>1491954</xdr:colOff>
      <xdr:row>185</xdr:row>
      <xdr:rowOff>1648917</xdr:rowOff>
    </xdr:to>
    <xdr:pic>
      <xdr:nvPicPr>
        <xdr:cNvPr id="47" name="图片 46"/>
        <xdr:cNvPicPr/>
      </xdr:nvPicPr>
      <xdr:blipFill>
        <a:blip r:embed="rId41" cstate="print"/>
        <a:stretch>
          <a:fillRect/>
        </a:stretch>
      </xdr:blipFill>
      <xdr:spPr>
        <a:xfrm>
          <a:off x="4766310" y="118764685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184</xdr:row>
      <xdr:rowOff>216994</xdr:rowOff>
    </xdr:from>
    <xdr:to>
      <xdr:col>4</xdr:col>
      <xdr:colOff>1491954</xdr:colOff>
      <xdr:row>184</xdr:row>
      <xdr:rowOff>1656994</xdr:rowOff>
    </xdr:to>
    <xdr:pic>
      <xdr:nvPicPr>
        <xdr:cNvPr id="48" name="图片 47"/>
        <xdr:cNvPicPr/>
      </xdr:nvPicPr>
      <xdr:blipFill>
        <a:blip r:embed="rId42" cstate="print"/>
        <a:stretch>
          <a:fillRect/>
        </a:stretch>
      </xdr:blipFill>
      <xdr:spPr>
        <a:xfrm>
          <a:off x="4766310" y="116867305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186</xdr:row>
      <xdr:rowOff>191365</xdr:rowOff>
    </xdr:from>
    <xdr:to>
      <xdr:col>4</xdr:col>
      <xdr:colOff>1491954</xdr:colOff>
      <xdr:row>186</xdr:row>
      <xdr:rowOff>1631365</xdr:rowOff>
    </xdr:to>
    <xdr:pic>
      <xdr:nvPicPr>
        <xdr:cNvPr id="49" name="图片 48"/>
        <xdr:cNvPicPr/>
      </xdr:nvPicPr>
      <xdr:blipFill>
        <a:blip r:embed="rId43" cstate="print"/>
        <a:stretch>
          <a:fillRect/>
        </a:stretch>
      </xdr:blipFill>
      <xdr:spPr>
        <a:xfrm>
          <a:off x="4766310" y="120651905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153</xdr:row>
      <xdr:rowOff>223557</xdr:rowOff>
    </xdr:from>
    <xdr:to>
      <xdr:col>4</xdr:col>
      <xdr:colOff>2205154</xdr:colOff>
      <xdr:row>155</xdr:row>
      <xdr:rowOff>453016</xdr:rowOff>
    </xdr:to>
    <xdr:pic>
      <xdr:nvPicPr>
        <xdr:cNvPr id="50" name="图片 49"/>
        <xdr:cNvPicPr>
          <a:picLocks noChangeAspect="1"/>
        </xdr:cNvPicPr>
      </xdr:nvPicPr>
      <xdr:blipFill>
        <a:blip r:embed="rId44" cstate="print"/>
        <a:stretch>
          <a:fillRect/>
        </a:stretch>
      </xdr:blipFill>
      <xdr:spPr>
        <a:xfrm>
          <a:off x="4766310" y="97149920"/>
          <a:ext cx="2153285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157</xdr:row>
      <xdr:rowOff>207819</xdr:rowOff>
    </xdr:from>
    <xdr:to>
      <xdr:col>4</xdr:col>
      <xdr:colOff>2211954</xdr:colOff>
      <xdr:row>159</xdr:row>
      <xdr:rowOff>437279</xdr:rowOff>
    </xdr:to>
    <xdr:pic>
      <xdr:nvPicPr>
        <xdr:cNvPr id="51" name="图片 50"/>
        <xdr:cNvPicPr>
          <a:picLocks noChangeAspect="1"/>
        </xdr:cNvPicPr>
      </xdr:nvPicPr>
      <xdr:blipFill>
        <a:blip r:embed="rId45" cstate="screen"/>
        <a:stretch>
          <a:fillRect/>
        </a:stretch>
      </xdr:blipFill>
      <xdr:spPr>
        <a:xfrm>
          <a:off x="4766310" y="9967912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161</xdr:row>
      <xdr:rowOff>311726</xdr:rowOff>
    </xdr:from>
    <xdr:to>
      <xdr:col>4</xdr:col>
      <xdr:colOff>2211955</xdr:colOff>
      <xdr:row>163</xdr:row>
      <xdr:rowOff>541185</xdr:rowOff>
    </xdr:to>
    <xdr:pic>
      <xdr:nvPicPr>
        <xdr:cNvPr id="52" name="图片 51"/>
        <xdr:cNvPicPr>
          <a:picLocks noChangeAspect="1"/>
        </xdr:cNvPicPr>
      </xdr:nvPicPr>
      <xdr:blipFill>
        <a:blip r:embed="rId46" cstate="screen"/>
        <a:stretch>
          <a:fillRect/>
        </a:stretch>
      </xdr:blipFill>
      <xdr:spPr>
        <a:xfrm>
          <a:off x="4766310" y="102327710"/>
          <a:ext cx="2160270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165</xdr:row>
      <xdr:rowOff>207818</xdr:rowOff>
    </xdr:from>
    <xdr:to>
      <xdr:col>4</xdr:col>
      <xdr:colOff>2211954</xdr:colOff>
      <xdr:row>167</xdr:row>
      <xdr:rowOff>437276</xdr:rowOff>
    </xdr:to>
    <xdr:pic>
      <xdr:nvPicPr>
        <xdr:cNvPr id="53" name="图片 52"/>
        <xdr:cNvPicPr>
          <a:picLocks noChangeAspect="1"/>
        </xdr:cNvPicPr>
      </xdr:nvPicPr>
      <xdr:blipFill>
        <a:blip r:embed="rId47" cstate="screen"/>
        <a:stretch>
          <a:fillRect/>
        </a:stretch>
      </xdr:blipFill>
      <xdr:spPr>
        <a:xfrm>
          <a:off x="4766310" y="10476928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169</xdr:row>
      <xdr:rowOff>155862</xdr:rowOff>
    </xdr:from>
    <xdr:to>
      <xdr:col>4</xdr:col>
      <xdr:colOff>2014830</xdr:colOff>
      <xdr:row>171</xdr:row>
      <xdr:rowOff>380125</xdr:rowOff>
    </xdr:to>
    <xdr:pic>
      <xdr:nvPicPr>
        <xdr:cNvPr id="54" name="图片 53"/>
        <xdr:cNvPicPr>
          <a:picLocks noChangeAspect="1"/>
        </xdr:cNvPicPr>
      </xdr:nvPicPr>
      <xdr:blipFill>
        <a:blip r:embed="rId48" cstate="screen"/>
        <a:srcRect/>
        <a:stretch>
          <a:fillRect/>
        </a:stretch>
      </xdr:blipFill>
      <xdr:spPr>
        <a:xfrm>
          <a:off x="4766310" y="107262295"/>
          <a:ext cx="19627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172</xdr:row>
      <xdr:rowOff>329045</xdr:rowOff>
    </xdr:from>
    <xdr:to>
      <xdr:col>4</xdr:col>
      <xdr:colOff>2337953</xdr:colOff>
      <xdr:row>174</xdr:row>
      <xdr:rowOff>273627</xdr:rowOff>
    </xdr:to>
    <xdr:pic>
      <xdr:nvPicPr>
        <xdr:cNvPr id="55" name="图片 54"/>
        <xdr:cNvPicPr>
          <a:picLocks noChangeAspect="1"/>
        </xdr:cNvPicPr>
      </xdr:nvPicPr>
      <xdr:blipFill>
        <a:blip r:embed="rId49" cstate="screen"/>
        <a:srcRect/>
        <a:stretch>
          <a:fillRect/>
        </a:stretch>
      </xdr:blipFill>
      <xdr:spPr>
        <a:xfrm>
          <a:off x="4766310" y="109344460"/>
          <a:ext cx="2286000" cy="12166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175</xdr:row>
      <xdr:rowOff>242456</xdr:rowOff>
    </xdr:from>
    <xdr:to>
      <xdr:col>4</xdr:col>
      <xdr:colOff>2337954</xdr:colOff>
      <xdr:row>177</xdr:row>
      <xdr:rowOff>60614</xdr:rowOff>
    </xdr:to>
    <xdr:pic>
      <xdr:nvPicPr>
        <xdr:cNvPr id="56" name="图片 55"/>
        <xdr:cNvPicPr>
          <a:picLocks noChangeAspect="1"/>
        </xdr:cNvPicPr>
      </xdr:nvPicPr>
      <xdr:blipFill>
        <a:blip r:embed="rId50" cstate="screen"/>
        <a:srcRect/>
        <a:stretch>
          <a:fillRect/>
        </a:stretch>
      </xdr:blipFill>
      <xdr:spPr>
        <a:xfrm>
          <a:off x="4766310" y="111166275"/>
          <a:ext cx="2286000" cy="1090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178</xdr:row>
      <xdr:rowOff>398318</xdr:rowOff>
    </xdr:from>
    <xdr:to>
      <xdr:col>4</xdr:col>
      <xdr:colOff>2271390</xdr:colOff>
      <xdr:row>180</xdr:row>
      <xdr:rowOff>277091</xdr:rowOff>
    </xdr:to>
    <xdr:pic>
      <xdr:nvPicPr>
        <xdr:cNvPr id="57" name="图片 56"/>
        <xdr:cNvPicPr>
          <a:picLocks noChangeAspect="1"/>
        </xdr:cNvPicPr>
      </xdr:nvPicPr>
      <xdr:blipFill>
        <a:blip r:embed="rId51" cstate="screen"/>
        <a:srcRect/>
        <a:stretch>
          <a:fillRect/>
        </a:stretch>
      </xdr:blipFill>
      <xdr:spPr>
        <a:xfrm>
          <a:off x="4766310" y="113231295"/>
          <a:ext cx="2219325" cy="11512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181</xdr:row>
      <xdr:rowOff>277091</xdr:rowOff>
    </xdr:from>
    <xdr:to>
      <xdr:col>4</xdr:col>
      <xdr:colOff>2164078</xdr:colOff>
      <xdr:row>183</xdr:row>
      <xdr:rowOff>259774</xdr:rowOff>
    </xdr:to>
    <xdr:pic>
      <xdr:nvPicPr>
        <xdr:cNvPr id="58" name="图片 57"/>
        <xdr:cNvPicPr>
          <a:picLocks noChangeAspect="1"/>
        </xdr:cNvPicPr>
      </xdr:nvPicPr>
      <xdr:blipFill>
        <a:blip r:embed="rId52" cstate="screen"/>
        <a:srcRect/>
        <a:stretch>
          <a:fillRect/>
        </a:stretch>
      </xdr:blipFill>
      <xdr:spPr>
        <a:xfrm>
          <a:off x="4766310" y="115018820"/>
          <a:ext cx="2112010" cy="1255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119063</xdr:colOff>
      <xdr:row>14</xdr:row>
      <xdr:rowOff>71437</xdr:rowOff>
    </xdr:from>
    <xdr:to>
      <xdr:col>4</xdr:col>
      <xdr:colOff>1847063</xdr:colOff>
      <xdr:row>16</xdr:row>
      <xdr:rowOff>555835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8555990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119062</xdr:colOff>
      <xdr:row>30</xdr:row>
      <xdr:rowOff>95250</xdr:rowOff>
    </xdr:from>
    <xdr:to>
      <xdr:col>4</xdr:col>
      <xdr:colOff>1847062</xdr:colOff>
      <xdr:row>32</xdr:row>
      <xdr:rowOff>579653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18760440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95251</xdr:colOff>
      <xdr:row>42</xdr:row>
      <xdr:rowOff>119063</xdr:rowOff>
    </xdr:from>
    <xdr:to>
      <xdr:col>4</xdr:col>
      <xdr:colOff>1823251</xdr:colOff>
      <xdr:row>44</xdr:row>
      <xdr:rowOff>600006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10125" y="26419175"/>
          <a:ext cx="1727835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46</xdr:row>
      <xdr:rowOff>54121</xdr:rowOff>
    </xdr:from>
    <xdr:to>
      <xdr:col>4</xdr:col>
      <xdr:colOff>2136324</xdr:colOff>
      <xdr:row>48</xdr:row>
      <xdr:rowOff>543871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>
          <a:fillRect/>
        </a:stretch>
      </xdr:blipFill>
      <xdr:spPr>
        <a:xfrm>
          <a:off x="4762500" y="28899485"/>
          <a:ext cx="208851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119063</xdr:colOff>
      <xdr:row>67</xdr:row>
      <xdr:rowOff>71437</xdr:rowOff>
    </xdr:from>
    <xdr:to>
      <xdr:col>4</xdr:col>
      <xdr:colOff>1997502</xdr:colOff>
      <xdr:row>69</xdr:row>
      <xdr:rowOff>561187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42278300"/>
          <a:ext cx="187833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CK31"/>
  <sheetViews>
    <sheetView showGridLines="0" zoomScale="55" zoomScaleNormal="55" workbookViewId="0">
      <pane xSplit="11" ySplit="3" topLeftCell="L4" activePane="bottomRight" state="frozen"/>
      <selection/>
      <selection pane="topRight"/>
      <selection pane="bottomLeft"/>
      <selection pane="bottomRight" activeCell="L4" sqref="L4"/>
    </sheetView>
  </sheetViews>
  <sheetFormatPr defaultColWidth="9" defaultRowHeight="25.5"/>
  <cols>
    <col min="2" max="2" width="10.625" customWidth="1"/>
    <col min="3" max="3" width="25.625" customWidth="1"/>
    <col min="4" max="4" width="10.625" style="364" customWidth="1"/>
    <col min="5" max="5" width="20.625" style="364" customWidth="1"/>
    <col min="6" max="11" width="5.625" style="364" hidden="1" customWidth="1"/>
    <col min="12" max="59" width="5.625" customWidth="1"/>
    <col min="60" max="65" width="6.625" customWidth="1"/>
    <col min="66" max="71" width="5.625" customWidth="1"/>
    <col min="72" max="89" width="8.625" customWidth="1"/>
    <col min="90" max="95" width="9" style="531"/>
  </cols>
  <sheetData>
    <row r="1" ht="28.5" spans="66:68">
      <c r="BN1" s="431"/>
      <c r="BO1" s="431"/>
      <c r="BP1" s="431"/>
    </row>
    <row r="2" ht="60" customHeight="1" spans="6:89">
      <c r="F2" s="410" t="s">
        <v>0</v>
      </c>
      <c r="G2" s="501"/>
      <c r="H2" s="501"/>
      <c r="I2" s="501"/>
      <c r="J2" s="501"/>
      <c r="K2" s="501"/>
      <c r="L2" s="410" t="s">
        <v>0</v>
      </c>
      <c r="M2" s="501"/>
      <c r="N2" s="501"/>
      <c r="O2" s="501"/>
      <c r="P2" s="501"/>
      <c r="Q2" s="515"/>
      <c r="R2" s="410" t="s">
        <v>1</v>
      </c>
      <c r="S2" s="501"/>
      <c r="T2" s="501"/>
      <c r="U2" s="501"/>
      <c r="V2" s="501"/>
      <c r="W2" s="515"/>
      <c r="X2" s="410" t="s">
        <v>2</v>
      </c>
      <c r="Y2" s="501"/>
      <c r="Z2" s="501"/>
      <c r="AA2" s="501"/>
      <c r="AB2" s="501"/>
      <c r="AC2" s="515"/>
      <c r="AD2" s="412" t="s">
        <v>3</v>
      </c>
      <c r="AE2" s="564"/>
      <c r="AF2" s="564"/>
      <c r="AG2" s="564"/>
      <c r="AH2" s="564"/>
      <c r="AI2" s="565"/>
      <c r="AJ2" s="413" t="s">
        <v>4</v>
      </c>
      <c r="AK2" s="566"/>
      <c r="AL2" s="566"/>
      <c r="AM2" s="566"/>
      <c r="AN2" s="566"/>
      <c r="AO2" s="567"/>
      <c r="AP2" s="413" t="s">
        <v>5</v>
      </c>
      <c r="AQ2" s="566"/>
      <c r="AR2" s="566"/>
      <c r="AS2" s="566"/>
      <c r="AT2" s="566"/>
      <c r="AU2" s="567"/>
      <c r="AV2" s="413" t="s">
        <v>6</v>
      </c>
      <c r="AW2" s="568"/>
      <c r="AX2" s="568"/>
      <c r="AY2" s="568"/>
      <c r="AZ2" s="568"/>
      <c r="BA2" s="569"/>
      <c r="BB2" s="413" t="s">
        <v>7</v>
      </c>
      <c r="BC2" s="568"/>
      <c r="BD2" s="568"/>
      <c r="BE2" s="568"/>
      <c r="BF2" s="568"/>
      <c r="BG2" s="569"/>
      <c r="BH2" s="413" t="s">
        <v>8</v>
      </c>
      <c r="BI2" s="566"/>
      <c r="BJ2" s="566"/>
      <c r="BK2" s="566"/>
      <c r="BL2" s="566"/>
      <c r="BM2" s="567"/>
      <c r="BN2" s="410" t="s">
        <v>9</v>
      </c>
      <c r="BO2" s="501"/>
      <c r="BP2" s="501"/>
      <c r="BQ2" s="501"/>
      <c r="BR2" s="501"/>
      <c r="BS2" s="515"/>
      <c r="BT2" s="410" t="s">
        <v>10</v>
      </c>
      <c r="BU2" s="501"/>
      <c r="BV2" s="501"/>
      <c r="BW2" s="501"/>
      <c r="BX2" s="501"/>
      <c r="BY2" s="515"/>
      <c r="BZ2" s="410" t="s">
        <v>11</v>
      </c>
      <c r="CA2" s="501"/>
      <c r="CB2" s="501"/>
      <c r="CC2" s="501"/>
      <c r="CD2" s="501"/>
      <c r="CE2" s="515"/>
      <c r="CF2" s="413" t="s">
        <v>12</v>
      </c>
      <c r="CG2" s="566"/>
      <c r="CH2" s="566"/>
      <c r="CI2" s="566"/>
      <c r="CJ2" s="566"/>
      <c r="CK2" s="567"/>
    </row>
    <row r="3" s="531" customFormat="1" ht="24" spans="2:89">
      <c r="B3" s="532" t="s">
        <v>13</v>
      </c>
      <c r="C3" s="532" t="s">
        <v>14</v>
      </c>
      <c r="D3" s="532" t="s">
        <v>15</v>
      </c>
      <c r="E3" s="533" t="s">
        <v>16</v>
      </c>
      <c r="F3" s="532" t="s">
        <v>17</v>
      </c>
      <c r="G3" s="532" t="s">
        <v>18</v>
      </c>
      <c r="H3" s="532" t="s">
        <v>19</v>
      </c>
      <c r="I3" s="532" t="s">
        <v>20</v>
      </c>
      <c r="J3" s="532" t="s">
        <v>21</v>
      </c>
      <c r="K3" s="533" t="s">
        <v>22</v>
      </c>
      <c r="L3" s="541" t="s">
        <v>17</v>
      </c>
      <c r="M3" s="542" t="s">
        <v>18</v>
      </c>
      <c r="N3" s="542" t="s">
        <v>19</v>
      </c>
      <c r="O3" s="542" t="s">
        <v>20</v>
      </c>
      <c r="P3" s="542" t="s">
        <v>21</v>
      </c>
      <c r="Q3" s="555" t="s">
        <v>22</v>
      </c>
      <c r="R3" s="556" t="s">
        <v>17</v>
      </c>
      <c r="S3" s="557" t="s">
        <v>18</v>
      </c>
      <c r="T3" s="557" t="s">
        <v>19</v>
      </c>
      <c r="U3" s="557" t="s">
        <v>20</v>
      </c>
      <c r="V3" s="557" t="s">
        <v>21</v>
      </c>
      <c r="W3" s="555" t="s">
        <v>22</v>
      </c>
      <c r="X3" s="556" t="s">
        <v>17</v>
      </c>
      <c r="Y3" s="557" t="s">
        <v>18</v>
      </c>
      <c r="Z3" s="557" t="s">
        <v>19</v>
      </c>
      <c r="AA3" s="557" t="s">
        <v>20</v>
      </c>
      <c r="AB3" s="557" t="s">
        <v>21</v>
      </c>
      <c r="AC3" s="555" t="s">
        <v>22</v>
      </c>
      <c r="AD3" s="556" t="s">
        <v>17</v>
      </c>
      <c r="AE3" s="557" t="s">
        <v>18</v>
      </c>
      <c r="AF3" s="557" t="s">
        <v>19</v>
      </c>
      <c r="AG3" s="557" t="s">
        <v>20</v>
      </c>
      <c r="AH3" s="557" t="s">
        <v>21</v>
      </c>
      <c r="AI3" s="555" t="s">
        <v>22</v>
      </c>
      <c r="AJ3" s="541" t="s">
        <v>17</v>
      </c>
      <c r="AK3" s="542" t="s">
        <v>18</v>
      </c>
      <c r="AL3" s="542" t="s">
        <v>19</v>
      </c>
      <c r="AM3" s="542" t="s">
        <v>20</v>
      </c>
      <c r="AN3" s="542" t="s">
        <v>21</v>
      </c>
      <c r="AO3" s="555" t="s">
        <v>22</v>
      </c>
      <c r="AP3" s="541" t="s">
        <v>17</v>
      </c>
      <c r="AQ3" s="542" t="s">
        <v>18</v>
      </c>
      <c r="AR3" s="542" t="s">
        <v>19</v>
      </c>
      <c r="AS3" s="542" t="s">
        <v>20</v>
      </c>
      <c r="AT3" s="542" t="s">
        <v>21</v>
      </c>
      <c r="AU3" s="555" t="s">
        <v>22</v>
      </c>
      <c r="AV3" s="556" t="s">
        <v>17</v>
      </c>
      <c r="AW3" s="557" t="s">
        <v>18</v>
      </c>
      <c r="AX3" s="557" t="s">
        <v>19</v>
      </c>
      <c r="AY3" s="557" t="s">
        <v>20</v>
      </c>
      <c r="AZ3" s="557" t="s">
        <v>21</v>
      </c>
      <c r="BA3" s="555" t="s">
        <v>22</v>
      </c>
      <c r="BB3" s="556" t="s">
        <v>17</v>
      </c>
      <c r="BC3" s="557" t="s">
        <v>18</v>
      </c>
      <c r="BD3" s="557" t="s">
        <v>19</v>
      </c>
      <c r="BE3" s="557" t="s">
        <v>20</v>
      </c>
      <c r="BF3" s="557" t="s">
        <v>21</v>
      </c>
      <c r="BG3" s="555" t="s">
        <v>22</v>
      </c>
      <c r="BH3" s="556" t="s">
        <v>17</v>
      </c>
      <c r="BI3" s="557" t="s">
        <v>18</v>
      </c>
      <c r="BJ3" s="557" t="s">
        <v>19</v>
      </c>
      <c r="BK3" s="557" t="s">
        <v>20</v>
      </c>
      <c r="BL3" s="557" t="s">
        <v>21</v>
      </c>
      <c r="BM3" s="555" t="s">
        <v>22</v>
      </c>
      <c r="BN3" s="541" t="s">
        <v>17</v>
      </c>
      <c r="BO3" s="542" t="s">
        <v>18</v>
      </c>
      <c r="BP3" s="542" t="s">
        <v>19</v>
      </c>
      <c r="BQ3" s="542" t="s">
        <v>20</v>
      </c>
      <c r="BR3" s="542" t="s">
        <v>21</v>
      </c>
      <c r="BS3" s="555" t="s">
        <v>22</v>
      </c>
      <c r="BT3" s="541" t="s">
        <v>17</v>
      </c>
      <c r="BU3" s="542" t="s">
        <v>18</v>
      </c>
      <c r="BV3" s="542" t="s">
        <v>19</v>
      </c>
      <c r="BW3" s="542" t="s">
        <v>20</v>
      </c>
      <c r="BX3" s="542" t="s">
        <v>21</v>
      </c>
      <c r="BY3" s="555" t="s">
        <v>22</v>
      </c>
      <c r="BZ3" s="541" t="s">
        <v>17</v>
      </c>
      <c r="CA3" s="542" t="s">
        <v>18</v>
      </c>
      <c r="CB3" s="542" t="s">
        <v>19</v>
      </c>
      <c r="CC3" s="542" t="s">
        <v>20</v>
      </c>
      <c r="CD3" s="542" t="s">
        <v>21</v>
      </c>
      <c r="CE3" s="555" t="s">
        <v>22</v>
      </c>
      <c r="CF3" s="556" t="s">
        <v>17</v>
      </c>
      <c r="CG3" s="557" t="s">
        <v>18</v>
      </c>
      <c r="CH3" s="557" t="s">
        <v>19</v>
      </c>
      <c r="CI3" s="557" t="s">
        <v>20</v>
      </c>
      <c r="CJ3" s="557" t="s">
        <v>21</v>
      </c>
      <c r="CK3" s="555" t="s">
        <v>22</v>
      </c>
    </row>
    <row r="4" ht="30" customHeight="1" spans="2:89">
      <c r="B4" s="461" t="s">
        <v>23</v>
      </c>
      <c r="C4" s="461"/>
      <c r="D4" s="452" t="s">
        <v>24</v>
      </c>
      <c r="E4" s="453" t="s">
        <v>25</v>
      </c>
      <c r="F4" s="650" t="s">
        <v>26</v>
      </c>
      <c r="G4" s="650" t="s">
        <v>27</v>
      </c>
      <c r="H4" s="650" t="s">
        <v>28</v>
      </c>
      <c r="I4" s="650" t="s">
        <v>29</v>
      </c>
      <c r="J4" s="650" t="s">
        <v>30</v>
      </c>
      <c r="K4" s="656"/>
      <c r="L4" s="544"/>
      <c r="M4" s="545"/>
      <c r="N4" s="545"/>
      <c r="O4" s="545"/>
      <c r="P4" s="545"/>
      <c r="Q4" s="558"/>
      <c r="R4" s="678"/>
      <c r="S4" s="679"/>
      <c r="T4" s="679"/>
      <c r="U4" s="679"/>
      <c r="V4" s="679"/>
      <c r="W4" s="559"/>
      <c r="X4" s="678"/>
      <c r="Y4" s="679"/>
      <c r="Z4" s="679"/>
      <c r="AA4" s="679"/>
      <c r="AB4" s="679"/>
      <c r="AC4" s="559"/>
      <c r="AD4" s="678"/>
      <c r="AE4" s="679"/>
      <c r="AF4" s="679"/>
      <c r="AG4" s="679"/>
      <c r="AH4" s="679"/>
      <c r="AI4" s="559"/>
      <c r="AJ4" s="544"/>
      <c r="AK4" s="545"/>
      <c r="AL4" s="545"/>
      <c r="AM4" s="545"/>
      <c r="AN4" s="545"/>
      <c r="AO4" s="558"/>
      <c r="AP4" s="544"/>
      <c r="AQ4" s="545"/>
      <c r="AR4" s="545"/>
      <c r="AS4" s="545"/>
      <c r="AT4" s="545"/>
      <c r="AU4" s="558"/>
      <c r="AV4" s="715"/>
      <c r="AW4" s="719"/>
      <c r="AX4" s="719"/>
      <c r="AY4" s="719"/>
      <c r="AZ4" s="719"/>
      <c r="BA4" s="559"/>
      <c r="BB4" s="715"/>
      <c r="BC4" s="719"/>
      <c r="BD4" s="719"/>
      <c r="BE4" s="719"/>
      <c r="BF4" s="719"/>
      <c r="BG4" s="559"/>
      <c r="BH4" s="715"/>
      <c r="BI4" s="719"/>
      <c r="BJ4" s="719"/>
      <c r="BK4" s="719"/>
      <c r="BL4" s="719"/>
      <c r="BM4" s="559"/>
      <c r="BN4" s="573">
        <f>L4+R4+X4+AD4</f>
        <v>0</v>
      </c>
      <c r="BO4" s="574">
        <f t="shared" ref="BO4:BS19" si="0">M4+S4+Y4+AE4</f>
        <v>0</v>
      </c>
      <c r="BP4" s="574">
        <f t="shared" si="0"/>
        <v>0</v>
      </c>
      <c r="BQ4" s="574">
        <f t="shared" si="0"/>
        <v>0</v>
      </c>
      <c r="BR4" s="574">
        <f t="shared" si="0"/>
        <v>0</v>
      </c>
      <c r="BS4" s="559"/>
      <c r="BT4" s="702"/>
      <c r="BU4" s="703"/>
      <c r="BV4" s="703"/>
      <c r="BW4" s="703"/>
      <c r="BX4" s="703"/>
      <c r="BY4" s="559"/>
      <c r="BZ4" s="573">
        <f>BN4+BT4</f>
        <v>0</v>
      </c>
      <c r="CA4" s="574">
        <f t="shared" ref="CA4:CE19" si="1">BO4+BU4</f>
        <v>0</v>
      </c>
      <c r="CB4" s="574">
        <f t="shared" si="1"/>
        <v>0</v>
      </c>
      <c r="CC4" s="574">
        <f t="shared" si="1"/>
        <v>0</v>
      </c>
      <c r="CD4" s="574">
        <f t="shared" si="1"/>
        <v>0</v>
      </c>
      <c r="CE4" s="559"/>
      <c r="CF4" s="738" t="str">
        <f>IF(BH4&lt;&gt;0,BZ4/BH4*7,"-")</f>
        <v>-</v>
      </c>
      <c r="CG4" s="739" t="str">
        <f t="shared" ref="CG4:CK19" si="2">IF(BI4&lt;&gt;0,CA4/BI4*7,"-")</f>
        <v>-</v>
      </c>
      <c r="CH4" s="739" t="str">
        <f t="shared" si="2"/>
        <v>-</v>
      </c>
      <c r="CI4" s="739" t="str">
        <f t="shared" si="2"/>
        <v>-</v>
      </c>
      <c r="CJ4" s="739" t="str">
        <f t="shared" si="2"/>
        <v>-</v>
      </c>
      <c r="CK4" s="750" t="str">
        <f t="shared" si="2"/>
        <v>-</v>
      </c>
    </row>
    <row r="5" ht="30" customHeight="1" spans="2:89">
      <c r="B5" s="450"/>
      <c r="C5" s="450"/>
      <c r="D5" s="452" t="s">
        <v>31</v>
      </c>
      <c r="E5" s="453" t="s">
        <v>32</v>
      </c>
      <c r="F5" s="651" t="s">
        <v>33</v>
      </c>
      <c r="G5" s="651" t="s">
        <v>34</v>
      </c>
      <c r="H5" s="651" t="s">
        <v>35</v>
      </c>
      <c r="I5" s="651" t="s">
        <v>36</v>
      </c>
      <c r="J5" s="651" t="s">
        <v>37</v>
      </c>
      <c r="K5" s="657"/>
      <c r="L5" s="417"/>
      <c r="M5" s="658"/>
      <c r="N5" s="658"/>
      <c r="O5" s="658"/>
      <c r="P5" s="658"/>
      <c r="Q5" s="560"/>
      <c r="R5" s="680"/>
      <c r="S5" s="681"/>
      <c r="T5" s="682"/>
      <c r="U5" s="681"/>
      <c r="V5" s="681"/>
      <c r="W5" s="561"/>
      <c r="X5" s="680"/>
      <c r="Y5" s="681"/>
      <c r="Z5" s="682"/>
      <c r="AA5" s="681"/>
      <c r="AB5" s="681"/>
      <c r="AC5" s="561"/>
      <c r="AD5" s="680"/>
      <c r="AE5" s="681"/>
      <c r="AF5" s="682"/>
      <c r="AG5" s="681"/>
      <c r="AH5" s="681"/>
      <c r="AI5" s="561"/>
      <c r="AJ5" s="417"/>
      <c r="AK5" s="658"/>
      <c r="AL5" s="658"/>
      <c r="AM5" s="658"/>
      <c r="AN5" s="658"/>
      <c r="AO5" s="560"/>
      <c r="AP5" s="417"/>
      <c r="AQ5" s="658"/>
      <c r="AR5" s="658"/>
      <c r="AS5" s="658"/>
      <c r="AT5" s="658"/>
      <c r="AU5" s="560"/>
      <c r="AV5" s="716"/>
      <c r="AW5" s="571"/>
      <c r="AX5" s="720"/>
      <c r="AY5" s="571"/>
      <c r="AZ5" s="571"/>
      <c r="BA5" s="561"/>
      <c r="BB5" s="716"/>
      <c r="BC5" s="571"/>
      <c r="BD5" s="720"/>
      <c r="BE5" s="571"/>
      <c r="BF5" s="571"/>
      <c r="BG5" s="561"/>
      <c r="BH5" s="716"/>
      <c r="BI5" s="571"/>
      <c r="BJ5" s="720"/>
      <c r="BK5" s="571"/>
      <c r="BL5" s="571"/>
      <c r="BM5" s="561"/>
      <c r="BN5" s="575">
        <f t="shared" ref="BN5:BS30" si="3">L5+R5+X5+AD5</f>
        <v>0</v>
      </c>
      <c r="BO5" s="728">
        <f t="shared" si="0"/>
        <v>0</v>
      </c>
      <c r="BP5" s="729">
        <f t="shared" si="0"/>
        <v>0</v>
      </c>
      <c r="BQ5" s="728">
        <f t="shared" si="0"/>
        <v>0</v>
      </c>
      <c r="BR5" s="728">
        <f t="shared" si="0"/>
        <v>0</v>
      </c>
      <c r="BS5" s="561"/>
      <c r="BT5" s="705"/>
      <c r="BU5" s="395"/>
      <c r="BV5" s="737"/>
      <c r="BW5" s="395"/>
      <c r="BX5" s="395"/>
      <c r="BY5" s="561"/>
      <c r="BZ5" s="575">
        <f t="shared" ref="BZ5:CE30" si="4">BN5+BT5</f>
        <v>0</v>
      </c>
      <c r="CA5" s="728">
        <f t="shared" si="1"/>
        <v>0</v>
      </c>
      <c r="CB5" s="729">
        <f t="shared" si="1"/>
        <v>0</v>
      </c>
      <c r="CC5" s="728">
        <f t="shared" si="1"/>
        <v>0</v>
      </c>
      <c r="CD5" s="728">
        <f t="shared" si="1"/>
        <v>0</v>
      </c>
      <c r="CE5" s="561"/>
      <c r="CF5" s="740" t="str">
        <f t="shared" ref="CF5:CK30" si="5">IF(BH5&lt;&gt;0,BZ5/BH5*7,"-")</f>
        <v>-</v>
      </c>
      <c r="CG5" s="582" t="str">
        <f t="shared" si="2"/>
        <v>-</v>
      </c>
      <c r="CH5" s="741" t="str">
        <f t="shared" si="2"/>
        <v>-</v>
      </c>
      <c r="CI5" s="582" t="str">
        <f t="shared" si="2"/>
        <v>-</v>
      </c>
      <c r="CJ5" s="582" t="str">
        <f t="shared" si="2"/>
        <v>-</v>
      </c>
      <c r="CK5" s="751" t="str">
        <f t="shared" si="2"/>
        <v>-</v>
      </c>
    </row>
    <row r="6" ht="30" customHeight="1" spans="2:89">
      <c r="B6" s="464"/>
      <c r="C6" s="464"/>
      <c r="D6" s="452" t="s">
        <v>38</v>
      </c>
      <c r="E6" s="453" t="s">
        <v>39</v>
      </c>
      <c r="F6" s="652" t="s">
        <v>40</v>
      </c>
      <c r="G6" s="652" t="s">
        <v>41</v>
      </c>
      <c r="H6" s="652" t="s">
        <v>42</v>
      </c>
      <c r="I6" s="659" t="s">
        <v>43</v>
      </c>
      <c r="J6" s="659" t="s">
        <v>44</v>
      </c>
      <c r="K6" s="660"/>
      <c r="L6" s="428"/>
      <c r="M6" s="661"/>
      <c r="N6" s="661"/>
      <c r="O6" s="661"/>
      <c r="P6" s="661"/>
      <c r="Q6" s="562"/>
      <c r="R6" s="683"/>
      <c r="S6" s="684"/>
      <c r="T6" s="684"/>
      <c r="U6" s="684"/>
      <c r="V6" s="684"/>
      <c r="W6" s="563"/>
      <c r="X6" s="683"/>
      <c r="Y6" s="684"/>
      <c r="Z6" s="684"/>
      <c r="AA6" s="684"/>
      <c r="AB6" s="684"/>
      <c r="AC6" s="563"/>
      <c r="AD6" s="683"/>
      <c r="AE6" s="684"/>
      <c r="AF6" s="684"/>
      <c r="AG6" s="684"/>
      <c r="AH6" s="684"/>
      <c r="AI6" s="563"/>
      <c r="AJ6" s="428"/>
      <c r="AK6" s="661"/>
      <c r="AL6" s="661"/>
      <c r="AM6" s="661"/>
      <c r="AN6" s="661"/>
      <c r="AO6" s="562"/>
      <c r="AP6" s="428"/>
      <c r="AQ6" s="661"/>
      <c r="AR6" s="661"/>
      <c r="AS6" s="661"/>
      <c r="AT6" s="661"/>
      <c r="AU6" s="562"/>
      <c r="AV6" s="430"/>
      <c r="AW6" s="572"/>
      <c r="AX6" s="572"/>
      <c r="AY6" s="572"/>
      <c r="AZ6" s="572"/>
      <c r="BA6" s="563"/>
      <c r="BB6" s="430"/>
      <c r="BC6" s="572"/>
      <c r="BD6" s="572"/>
      <c r="BE6" s="572"/>
      <c r="BF6" s="572"/>
      <c r="BG6" s="563"/>
      <c r="BH6" s="430"/>
      <c r="BI6" s="572"/>
      <c r="BJ6" s="572"/>
      <c r="BK6" s="572"/>
      <c r="BL6" s="572"/>
      <c r="BM6" s="563"/>
      <c r="BN6" s="438">
        <f t="shared" si="3"/>
        <v>0</v>
      </c>
      <c r="BO6" s="730">
        <f t="shared" si="0"/>
        <v>0</v>
      </c>
      <c r="BP6" s="730">
        <f t="shared" si="0"/>
        <v>0</v>
      </c>
      <c r="BQ6" s="730">
        <f t="shared" si="0"/>
        <v>0</v>
      </c>
      <c r="BR6" s="730">
        <f t="shared" si="0"/>
        <v>0</v>
      </c>
      <c r="BS6" s="563"/>
      <c r="BT6" s="429"/>
      <c r="BU6" s="407"/>
      <c r="BV6" s="407"/>
      <c r="BW6" s="407"/>
      <c r="BX6" s="407"/>
      <c r="BY6" s="563"/>
      <c r="BZ6" s="438">
        <f t="shared" si="4"/>
        <v>0</v>
      </c>
      <c r="CA6" s="730">
        <f t="shared" si="1"/>
        <v>0</v>
      </c>
      <c r="CB6" s="730">
        <f t="shared" si="1"/>
        <v>0</v>
      </c>
      <c r="CC6" s="730">
        <f t="shared" si="1"/>
        <v>0</v>
      </c>
      <c r="CD6" s="730">
        <f t="shared" si="1"/>
        <v>0</v>
      </c>
      <c r="CE6" s="563"/>
      <c r="CF6" s="583" t="str">
        <f t="shared" si="5"/>
        <v>-</v>
      </c>
      <c r="CG6" s="584" t="str">
        <f t="shared" si="2"/>
        <v>-</v>
      </c>
      <c r="CH6" s="584" t="str">
        <f t="shared" si="2"/>
        <v>-</v>
      </c>
      <c r="CI6" s="584" t="str">
        <f t="shared" si="2"/>
        <v>-</v>
      </c>
      <c r="CJ6" s="584" t="str">
        <f t="shared" si="2"/>
        <v>-</v>
      </c>
      <c r="CK6" s="752" t="str">
        <f t="shared" si="2"/>
        <v>-</v>
      </c>
    </row>
    <row r="7" ht="30" customHeight="1" spans="2:89">
      <c r="B7" s="461" t="s">
        <v>45</v>
      </c>
      <c r="C7" s="461"/>
      <c r="D7" s="452" t="s">
        <v>46</v>
      </c>
      <c r="E7" s="453" t="s">
        <v>47</v>
      </c>
      <c r="F7" s="653" t="s">
        <v>48</v>
      </c>
      <c r="G7" s="653" t="s">
        <v>49</v>
      </c>
      <c r="H7" s="653" t="s">
        <v>50</v>
      </c>
      <c r="I7" s="653" t="s">
        <v>51</v>
      </c>
      <c r="J7" s="650" t="s">
        <v>52</v>
      </c>
      <c r="K7" s="543"/>
      <c r="L7" s="544"/>
      <c r="M7" s="545"/>
      <c r="N7" s="545"/>
      <c r="O7" s="545"/>
      <c r="P7" s="545"/>
      <c r="Q7" s="558"/>
      <c r="R7" s="678"/>
      <c r="S7" s="679"/>
      <c r="T7" s="679"/>
      <c r="U7" s="679"/>
      <c r="V7" s="679"/>
      <c r="W7" s="559"/>
      <c r="X7" s="678"/>
      <c r="Y7" s="679"/>
      <c r="Z7" s="679"/>
      <c r="AA7" s="679"/>
      <c r="AB7" s="679"/>
      <c r="AC7" s="559"/>
      <c r="AD7" s="678"/>
      <c r="AE7" s="679"/>
      <c r="AF7" s="679"/>
      <c r="AG7" s="679"/>
      <c r="AH7" s="679"/>
      <c r="AI7" s="559"/>
      <c r="AJ7" s="544"/>
      <c r="AK7" s="545"/>
      <c r="AL7" s="545"/>
      <c r="AM7" s="545"/>
      <c r="AN7" s="545"/>
      <c r="AO7" s="558"/>
      <c r="AP7" s="544"/>
      <c r="AQ7" s="545"/>
      <c r="AR7" s="545"/>
      <c r="AS7" s="545"/>
      <c r="AT7" s="545"/>
      <c r="AU7" s="558"/>
      <c r="AV7" s="715"/>
      <c r="AW7" s="719"/>
      <c r="AX7" s="719"/>
      <c r="AY7" s="719"/>
      <c r="AZ7" s="719"/>
      <c r="BA7" s="559"/>
      <c r="BB7" s="715"/>
      <c r="BC7" s="719"/>
      <c r="BD7" s="719"/>
      <c r="BE7" s="719"/>
      <c r="BF7" s="719"/>
      <c r="BG7" s="559"/>
      <c r="BH7" s="715"/>
      <c r="BI7" s="719"/>
      <c r="BJ7" s="719"/>
      <c r="BK7" s="719"/>
      <c r="BL7" s="719"/>
      <c r="BM7" s="559"/>
      <c r="BN7" s="573">
        <f t="shared" si="3"/>
        <v>0</v>
      </c>
      <c r="BO7" s="574">
        <f t="shared" si="0"/>
        <v>0</v>
      </c>
      <c r="BP7" s="574">
        <f t="shared" si="0"/>
        <v>0</v>
      </c>
      <c r="BQ7" s="574">
        <f t="shared" si="0"/>
        <v>0</v>
      </c>
      <c r="BR7" s="574">
        <f t="shared" si="0"/>
        <v>0</v>
      </c>
      <c r="BS7" s="559"/>
      <c r="BT7" s="702"/>
      <c r="BU7" s="703"/>
      <c r="BV7" s="703"/>
      <c r="BW7" s="703"/>
      <c r="BX7" s="703"/>
      <c r="BY7" s="559"/>
      <c r="BZ7" s="573">
        <f t="shared" si="4"/>
        <v>0</v>
      </c>
      <c r="CA7" s="574">
        <f t="shared" si="1"/>
        <v>0</v>
      </c>
      <c r="CB7" s="574">
        <f t="shared" si="1"/>
        <v>0</v>
      </c>
      <c r="CC7" s="574">
        <f t="shared" si="1"/>
        <v>0</v>
      </c>
      <c r="CD7" s="574">
        <f t="shared" si="1"/>
        <v>0</v>
      </c>
      <c r="CE7" s="559"/>
      <c r="CF7" s="738" t="str">
        <f t="shared" si="5"/>
        <v>-</v>
      </c>
      <c r="CG7" s="739" t="str">
        <f t="shared" si="2"/>
        <v>-</v>
      </c>
      <c r="CH7" s="739" t="str">
        <f t="shared" si="2"/>
        <v>-</v>
      </c>
      <c r="CI7" s="739" t="str">
        <f t="shared" si="2"/>
        <v>-</v>
      </c>
      <c r="CJ7" s="739" t="str">
        <f t="shared" si="2"/>
        <v>-</v>
      </c>
      <c r="CK7" s="750" t="str">
        <f t="shared" si="2"/>
        <v>-</v>
      </c>
    </row>
    <row r="8" ht="30" customHeight="1" spans="2:89">
      <c r="B8" s="450"/>
      <c r="C8" s="450"/>
      <c r="D8" s="452" t="s">
        <v>53</v>
      </c>
      <c r="E8" s="453" t="s">
        <v>54</v>
      </c>
      <c r="F8" s="654" t="s">
        <v>55</v>
      </c>
      <c r="G8" s="654" t="s">
        <v>56</v>
      </c>
      <c r="H8" s="654" t="s">
        <v>57</v>
      </c>
      <c r="I8" s="651" t="s">
        <v>58</v>
      </c>
      <c r="J8" s="651" t="s">
        <v>59</v>
      </c>
      <c r="K8" s="662"/>
      <c r="L8" s="417"/>
      <c r="M8" s="658"/>
      <c r="N8" s="658"/>
      <c r="O8" s="658"/>
      <c r="P8" s="658"/>
      <c r="Q8" s="560"/>
      <c r="R8" s="685"/>
      <c r="S8" s="681"/>
      <c r="T8" s="681"/>
      <c r="U8" s="681"/>
      <c r="V8" s="681"/>
      <c r="W8" s="561"/>
      <c r="X8" s="685"/>
      <c r="Y8" s="681"/>
      <c r="Z8" s="681"/>
      <c r="AA8" s="681"/>
      <c r="AB8" s="681"/>
      <c r="AC8" s="561"/>
      <c r="AD8" s="685"/>
      <c r="AE8" s="681"/>
      <c r="AF8" s="681"/>
      <c r="AG8" s="681"/>
      <c r="AH8" s="681"/>
      <c r="AI8" s="561"/>
      <c r="AJ8" s="417"/>
      <c r="AK8" s="658"/>
      <c r="AL8" s="658"/>
      <c r="AM8" s="658"/>
      <c r="AN8" s="658"/>
      <c r="AO8" s="560"/>
      <c r="AP8" s="417"/>
      <c r="AQ8" s="658"/>
      <c r="AR8" s="658"/>
      <c r="AS8" s="658"/>
      <c r="AT8" s="658"/>
      <c r="AU8" s="560"/>
      <c r="AV8" s="419"/>
      <c r="AW8" s="571"/>
      <c r="AX8" s="571"/>
      <c r="AY8" s="571"/>
      <c r="AZ8" s="571"/>
      <c r="BA8" s="561"/>
      <c r="BB8" s="419"/>
      <c r="BC8" s="571"/>
      <c r="BD8" s="571"/>
      <c r="BE8" s="571"/>
      <c r="BF8" s="571"/>
      <c r="BG8" s="561"/>
      <c r="BH8" s="419"/>
      <c r="BI8" s="571"/>
      <c r="BJ8" s="571"/>
      <c r="BK8" s="571"/>
      <c r="BL8" s="571"/>
      <c r="BM8" s="561"/>
      <c r="BN8" s="435">
        <f t="shared" si="3"/>
        <v>0</v>
      </c>
      <c r="BO8" s="728">
        <f t="shared" si="0"/>
        <v>0</v>
      </c>
      <c r="BP8" s="728">
        <f t="shared" si="0"/>
        <v>0</v>
      </c>
      <c r="BQ8" s="728">
        <f t="shared" si="0"/>
        <v>0</v>
      </c>
      <c r="BR8" s="728">
        <f t="shared" si="0"/>
        <v>0</v>
      </c>
      <c r="BS8" s="561"/>
      <c r="BT8" s="418"/>
      <c r="BU8" s="395"/>
      <c r="BV8" s="395"/>
      <c r="BW8" s="395"/>
      <c r="BX8" s="395"/>
      <c r="BY8" s="561"/>
      <c r="BZ8" s="435">
        <f t="shared" si="4"/>
        <v>0</v>
      </c>
      <c r="CA8" s="728">
        <f t="shared" si="1"/>
        <v>0</v>
      </c>
      <c r="CB8" s="728">
        <f t="shared" si="1"/>
        <v>0</v>
      </c>
      <c r="CC8" s="728">
        <f t="shared" si="1"/>
        <v>0</v>
      </c>
      <c r="CD8" s="728">
        <f t="shared" si="1"/>
        <v>0</v>
      </c>
      <c r="CE8" s="561"/>
      <c r="CF8" s="581" t="str">
        <f t="shared" si="5"/>
        <v>-</v>
      </c>
      <c r="CG8" s="582" t="str">
        <f t="shared" si="2"/>
        <v>-</v>
      </c>
      <c r="CH8" s="582" t="str">
        <f t="shared" si="2"/>
        <v>-</v>
      </c>
      <c r="CI8" s="582" t="str">
        <f t="shared" si="2"/>
        <v>-</v>
      </c>
      <c r="CJ8" s="582" t="str">
        <f t="shared" si="2"/>
        <v>-</v>
      </c>
      <c r="CK8" s="751" t="str">
        <f t="shared" si="2"/>
        <v>-</v>
      </c>
    </row>
    <row r="9" ht="30" customHeight="1" spans="2:89">
      <c r="B9" s="450"/>
      <c r="C9" s="450"/>
      <c r="D9" s="452" t="s">
        <v>60</v>
      </c>
      <c r="E9" s="453" t="s">
        <v>61</v>
      </c>
      <c r="F9" s="654" t="s">
        <v>62</v>
      </c>
      <c r="G9" s="654" t="s">
        <v>63</v>
      </c>
      <c r="H9" s="654" t="s">
        <v>64</v>
      </c>
      <c r="I9" s="651" t="s">
        <v>65</v>
      </c>
      <c r="J9" s="651" t="s">
        <v>66</v>
      </c>
      <c r="K9" s="662"/>
      <c r="L9" s="417"/>
      <c r="M9" s="658"/>
      <c r="N9" s="658"/>
      <c r="O9" s="658"/>
      <c r="P9" s="658"/>
      <c r="Q9" s="560"/>
      <c r="R9" s="685"/>
      <c r="S9" s="681"/>
      <c r="T9" s="681">
        <v>1</v>
      </c>
      <c r="U9" s="681">
        <v>1</v>
      </c>
      <c r="V9" s="681"/>
      <c r="W9" s="561"/>
      <c r="X9" s="685"/>
      <c r="Y9" s="681"/>
      <c r="Z9" s="681"/>
      <c r="AA9" s="681"/>
      <c r="AB9" s="681"/>
      <c r="AC9" s="561"/>
      <c r="AD9" s="685"/>
      <c r="AE9" s="681"/>
      <c r="AF9" s="681"/>
      <c r="AG9" s="681"/>
      <c r="AH9" s="681"/>
      <c r="AI9" s="561"/>
      <c r="AJ9" s="417"/>
      <c r="AK9" s="658"/>
      <c r="AL9" s="658"/>
      <c r="AM9" s="658"/>
      <c r="AN9" s="658"/>
      <c r="AO9" s="560"/>
      <c r="AP9" s="417"/>
      <c r="AQ9" s="658"/>
      <c r="AR9" s="658"/>
      <c r="AS9" s="658"/>
      <c r="AT9" s="658"/>
      <c r="AU9" s="560"/>
      <c r="AV9" s="419"/>
      <c r="AW9" s="571"/>
      <c r="AX9" s="571"/>
      <c r="AY9" s="571"/>
      <c r="AZ9" s="571"/>
      <c r="BA9" s="561"/>
      <c r="BB9" s="419"/>
      <c r="BC9" s="571"/>
      <c r="BD9" s="571"/>
      <c r="BE9" s="571"/>
      <c r="BF9" s="571"/>
      <c r="BG9" s="561"/>
      <c r="BH9" s="419"/>
      <c r="BI9" s="571"/>
      <c r="BJ9" s="571"/>
      <c r="BK9" s="571"/>
      <c r="BL9" s="571"/>
      <c r="BM9" s="561"/>
      <c r="BN9" s="435">
        <f t="shared" si="3"/>
        <v>0</v>
      </c>
      <c r="BO9" s="728">
        <f t="shared" si="0"/>
        <v>0</v>
      </c>
      <c r="BP9" s="728">
        <f t="shared" si="0"/>
        <v>1</v>
      </c>
      <c r="BQ9" s="728">
        <f t="shared" si="0"/>
        <v>1</v>
      </c>
      <c r="BR9" s="728">
        <f t="shared" si="0"/>
        <v>0</v>
      </c>
      <c r="BS9" s="561"/>
      <c r="BT9" s="418"/>
      <c r="BU9" s="395"/>
      <c r="BV9" s="395"/>
      <c r="BW9" s="395"/>
      <c r="BX9" s="395"/>
      <c r="BY9" s="561"/>
      <c r="BZ9" s="435">
        <f t="shared" si="4"/>
        <v>0</v>
      </c>
      <c r="CA9" s="728">
        <f t="shared" si="1"/>
        <v>0</v>
      </c>
      <c r="CB9" s="728">
        <f t="shared" si="1"/>
        <v>1</v>
      </c>
      <c r="CC9" s="728">
        <f t="shared" si="1"/>
        <v>1</v>
      </c>
      <c r="CD9" s="728">
        <f t="shared" si="1"/>
        <v>0</v>
      </c>
      <c r="CE9" s="561"/>
      <c r="CF9" s="581" t="str">
        <f t="shared" si="5"/>
        <v>-</v>
      </c>
      <c r="CG9" s="582" t="str">
        <f t="shared" si="2"/>
        <v>-</v>
      </c>
      <c r="CH9" s="582" t="str">
        <f t="shared" si="2"/>
        <v>-</v>
      </c>
      <c r="CI9" s="582" t="str">
        <f t="shared" si="2"/>
        <v>-</v>
      </c>
      <c r="CJ9" s="582" t="str">
        <f t="shared" si="2"/>
        <v>-</v>
      </c>
      <c r="CK9" s="751" t="str">
        <f t="shared" si="2"/>
        <v>-</v>
      </c>
    </row>
    <row r="10" ht="30" customHeight="1" spans="2:89">
      <c r="B10" s="464"/>
      <c r="C10" s="464"/>
      <c r="D10" s="452" t="s">
        <v>67</v>
      </c>
      <c r="E10" s="453" t="s">
        <v>68</v>
      </c>
      <c r="F10" s="652" t="s">
        <v>69</v>
      </c>
      <c r="G10" s="652" t="s">
        <v>70</v>
      </c>
      <c r="H10" s="652" t="s">
        <v>71</v>
      </c>
      <c r="I10" s="659" t="s">
        <v>72</v>
      </c>
      <c r="J10" s="659" t="s">
        <v>73</v>
      </c>
      <c r="K10" s="663"/>
      <c r="L10" s="428"/>
      <c r="M10" s="661"/>
      <c r="N10" s="661"/>
      <c r="O10" s="661"/>
      <c r="P10" s="661"/>
      <c r="Q10" s="562"/>
      <c r="R10" s="683"/>
      <c r="S10" s="684"/>
      <c r="T10" s="684"/>
      <c r="U10" s="684"/>
      <c r="V10" s="684"/>
      <c r="W10" s="563"/>
      <c r="X10" s="683"/>
      <c r="Y10" s="684"/>
      <c r="Z10" s="684"/>
      <c r="AA10" s="684"/>
      <c r="AB10" s="684"/>
      <c r="AC10" s="563"/>
      <c r="AD10" s="683"/>
      <c r="AE10" s="684"/>
      <c r="AF10" s="684"/>
      <c r="AG10" s="684"/>
      <c r="AH10" s="684"/>
      <c r="AI10" s="563"/>
      <c r="AJ10" s="428"/>
      <c r="AK10" s="661"/>
      <c r="AL10" s="661"/>
      <c r="AM10" s="661"/>
      <c r="AN10" s="661"/>
      <c r="AO10" s="562"/>
      <c r="AP10" s="428"/>
      <c r="AQ10" s="661"/>
      <c r="AR10" s="661"/>
      <c r="AS10" s="661"/>
      <c r="AT10" s="661"/>
      <c r="AU10" s="562"/>
      <c r="AV10" s="430"/>
      <c r="AW10" s="572"/>
      <c r="AX10" s="572"/>
      <c r="AY10" s="572"/>
      <c r="AZ10" s="572"/>
      <c r="BA10" s="563"/>
      <c r="BB10" s="430"/>
      <c r="BC10" s="572"/>
      <c r="BD10" s="572"/>
      <c r="BE10" s="572"/>
      <c r="BF10" s="572"/>
      <c r="BG10" s="563"/>
      <c r="BH10" s="430"/>
      <c r="BI10" s="572"/>
      <c r="BJ10" s="572"/>
      <c r="BK10" s="572"/>
      <c r="BL10" s="572"/>
      <c r="BM10" s="563"/>
      <c r="BN10" s="438">
        <f t="shared" si="3"/>
        <v>0</v>
      </c>
      <c r="BO10" s="730">
        <f t="shared" si="0"/>
        <v>0</v>
      </c>
      <c r="BP10" s="730">
        <f t="shared" si="0"/>
        <v>0</v>
      </c>
      <c r="BQ10" s="730">
        <f t="shared" si="0"/>
        <v>0</v>
      </c>
      <c r="BR10" s="730">
        <f t="shared" si="0"/>
        <v>0</v>
      </c>
      <c r="BS10" s="563"/>
      <c r="BT10" s="429"/>
      <c r="BU10" s="407"/>
      <c r="BV10" s="407"/>
      <c r="BW10" s="407"/>
      <c r="BX10" s="407"/>
      <c r="BY10" s="563"/>
      <c r="BZ10" s="438">
        <f t="shared" si="4"/>
        <v>0</v>
      </c>
      <c r="CA10" s="730">
        <f t="shared" si="1"/>
        <v>0</v>
      </c>
      <c r="CB10" s="730">
        <f t="shared" si="1"/>
        <v>0</v>
      </c>
      <c r="CC10" s="730">
        <f t="shared" si="1"/>
        <v>0</v>
      </c>
      <c r="CD10" s="730">
        <f t="shared" si="1"/>
        <v>0</v>
      </c>
      <c r="CE10" s="563"/>
      <c r="CF10" s="583" t="str">
        <f t="shared" si="5"/>
        <v>-</v>
      </c>
      <c r="CG10" s="584" t="str">
        <f t="shared" si="2"/>
        <v>-</v>
      </c>
      <c r="CH10" s="584" t="str">
        <f t="shared" si="2"/>
        <v>-</v>
      </c>
      <c r="CI10" s="584" t="str">
        <f t="shared" si="2"/>
        <v>-</v>
      </c>
      <c r="CJ10" s="584" t="str">
        <f t="shared" si="2"/>
        <v>-</v>
      </c>
      <c r="CK10" s="752" t="str">
        <f t="shared" si="2"/>
        <v>-</v>
      </c>
    </row>
    <row r="11" ht="60" customHeight="1" spans="2:89">
      <c r="B11" s="461" t="s">
        <v>74</v>
      </c>
      <c r="C11" s="461"/>
      <c r="D11" s="452" t="s">
        <v>24</v>
      </c>
      <c r="E11" s="453" t="s">
        <v>25</v>
      </c>
      <c r="F11" s="653" t="s">
        <v>75</v>
      </c>
      <c r="G11" s="653" t="s">
        <v>76</v>
      </c>
      <c r="H11" s="653" t="s">
        <v>77</v>
      </c>
      <c r="I11" s="650" t="s">
        <v>78</v>
      </c>
      <c r="J11" s="650" t="s">
        <v>79</v>
      </c>
      <c r="K11" s="664" t="s">
        <v>80</v>
      </c>
      <c r="L11" s="544"/>
      <c r="M11" s="545"/>
      <c r="N11" s="545"/>
      <c r="O11" s="545"/>
      <c r="P11" s="545"/>
      <c r="Q11" s="686"/>
      <c r="R11" s="678"/>
      <c r="S11" s="679"/>
      <c r="T11" s="679"/>
      <c r="U11" s="679"/>
      <c r="V11" s="679"/>
      <c r="W11" s="687"/>
      <c r="X11" s="678"/>
      <c r="Y11" s="679"/>
      <c r="Z11" s="679"/>
      <c r="AA11" s="679"/>
      <c r="AB11" s="679"/>
      <c r="AC11" s="687"/>
      <c r="AD11" s="678"/>
      <c r="AE11" s="679"/>
      <c r="AF11" s="679"/>
      <c r="AG11" s="679"/>
      <c r="AH11" s="679"/>
      <c r="AI11" s="687"/>
      <c r="AJ11" s="544"/>
      <c r="AK11" s="545"/>
      <c r="AL11" s="545"/>
      <c r="AM11" s="545"/>
      <c r="AN11" s="545"/>
      <c r="AO11" s="686"/>
      <c r="AP11" s="544"/>
      <c r="AQ11" s="545"/>
      <c r="AR11" s="545"/>
      <c r="AS11" s="545"/>
      <c r="AT11" s="545"/>
      <c r="AU11" s="686"/>
      <c r="AV11" s="715"/>
      <c r="AW11" s="719"/>
      <c r="AX11" s="719"/>
      <c r="AY11" s="719"/>
      <c r="AZ11" s="719"/>
      <c r="BA11" s="721"/>
      <c r="BB11" s="715"/>
      <c r="BC11" s="719"/>
      <c r="BD11" s="719"/>
      <c r="BE11" s="719"/>
      <c r="BF11" s="719"/>
      <c r="BG11" s="721"/>
      <c r="BH11" s="715"/>
      <c r="BI11" s="719"/>
      <c r="BJ11" s="719"/>
      <c r="BK11" s="719"/>
      <c r="BL11" s="719"/>
      <c r="BM11" s="721"/>
      <c r="BN11" s="573">
        <f t="shared" si="3"/>
        <v>0</v>
      </c>
      <c r="BO11" s="574">
        <f t="shared" si="0"/>
        <v>0</v>
      </c>
      <c r="BP11" s="574">
        <f t="shared" si="0"/>
        <v>0</v>
      </c>
      <c r="BQ11" s="574">
        <f t="shared" si="0"/>
        <v>0</v>
      </c>
      <c r="BR11" s="574">
        <f t="shared" si="0"/>
        <v>0</v>
      </c>
      <c r="BS11" s="731">
        <f t="shared" si="0"/>
        <v>0</v>
      </c>
      <c r="BT11" s="702"/>
      <c r="BU11" s="703"/>
      <c r="BV11" s="703"/>
      <c r="BW11" s="703"/>
      <c r="BX11" s="703"/>
      <c r="BY11" s="687"/>
      <c r="BZ11" s="573">
        <f t="shared" si="4"/>
        <v>0</v>
      </c>
      <c r="CA11" s="574">
        <f t="shared" si="1"/>
        <v>0</v>
      </c>
      <c r="CB11" s="574">
        <f t="shared" si="1"/>
        <v>0</v>
      </c>
      <c r="CC11" s="574">
        <f t="shared" si="1"/>
        <v>0</v>
      </c>
      <c r="CD11" s="574">
        <f t="shared" si="1"/>
        <v>0</v>
      </c>
      <c r="CE11" s="731">
        <f t="shared" si="1"/>
        <v>0</v>
      </c>
      <c r="CF11" s="738" t="str">
        <f t="shared" si="5"/>
        <v>-</v>
      </c>
      <c r="CG11" s="739" t="str">
        <f t="shared" si="2"/>
        <v>-</v>
      </c>
      <c r="CH11" s="739" t="str">
        <f t="shared" si="2"/>
        <v>-</v>
      </c>
      <c r="CI11" s="739" t="str">
        <f t="shared" si="2"/>
        <v>-</v>
      </c>
      <c r="CJ11" s="739" t="str">
        <f t="shared" si="2"/>
        <v>-</v>
      </c>
      <c r="CK11" s="753" t="str">
        <f t="shared" si="2"/>
        <v>-</v>
      </c>
    </row>
    <row r="12" ht="60" customHeight="1" spans="2:89">
      <c r="B12" s="450"/>
      <c r="C12" s="450"/>
      <c r="D12" s="452" t="s">
        <v>38</v>
      </c>
      <c r="E12" s="453" t="s">
        <v>39</v>
      </c>
      <c r="F12" s="652" t="s">
        <v>81</v>
      </c>
      <c r="G12" s="652" t="s">
        <v>82</v>
      </c>
      <c r="H12" s="652" t="s">
        <v>83</v>
      </c>
      <c r="I12" s="659" t="s">
        <v>84</v>
      </c>
      <c r="J12" s="659" t="s">
        <v>85</v>
      </c>
      <c r="K12" s="665" t="s">
        <v>86</v>
      </c>
      <c r="L12" s="428"/>
      <c r="M12" s="661"/>
      <c r="N12" s="661"/>
      <c r="O12" s="661"/>
      <c r="P12" s="661"/>
      <c r="Q12" s="688"/>
      <c r="R12" s="689"/>
      <c r="S12" s="690"/>
      <c r="T12" s="690"/>
      <c r="U12" s="690"/>
      <c r="V12" s="690"/>
      <c r="W12" s="691"/>
      <c r="X12" s="689"/>
      <c r="Y12" s="690"/>
      <c r="Z12" s="690"/>
      <c r="AA12" s="690"/>
      <c r="AB12" s="690"/>
      <c r="AC12" s="691"/>
      <c r="AD12" s="689"/>
      <c r="AE12" s="690"/>
      <c r="AF12" s="690"/>
      <c r="AG12" s="690"/>
      <c r="AH12" s="690"/>
      <c r="AI12" s="691"/>
      <c r="AJ12" s="428"/>
      <c r="AK12" s="661"/>
      <c r="AL12" s="661"/>
      <c r="AM12" s="661"/>
      <c r="AN12" s="661"/>
      <c r="AO12" s="688"/>
      <c r="AP12" s="428"/>
      <c r="AQ12" s="661"/>
      <c r="AR12" s="661"/>
      <c r="AS12" s="661"/>
      <c r="AT12" s="661"/>
      <c r="AU12" s="688"/>
      <c r="AV12" s="717"/>
      <c r="AW12" s="722"/>
      <c r="AX12" s="722"/>
      <c r="AY12" s="722"/>
      <c r="AZ12" s="722"/>
      <c r="BA12" s="723"/>
      <c r="BB12" s="717"/>
      <c r="BC12" s="722"/>
      <c r="BD12" s="722"/>
      <c r="BE12" s="722"/>
      <c r="BF12" s="722"/>
      <c r="BG12" s="723"/>
      <c r="BH12" s="717"/>
      <c r="BI12" s="722"/>
      <c r="BJ12" s="722"/>
      <c r="BK12" s="722"/>
      <c r="BL12" s="722"/>
      <c r="BM12" s="723"/>
      <c r="BN12" s="577">
        <f t="shared" si="3"/>
        <v>0</v>
      </c>
      <c r="BO12" s="578">
        <f t="shared" si="0"/>
        <v>0</v>
      </c>
      <c r="BP12" s="578">
        <f t="shared" si="0"/>
        <v>0</v>
      </c>
      <c r="BQ12" s="578">
        <f t="shared" si="0"/>
        <v>0</v>
      </c>
      <c r="BR12" s="578">
        <f t="shared" si="0"/>
        <v>0</v>
      </c>
      <c r="BS12" s="732">
        <f t="shared" si="0"/>
        <v>0</v>
      </c>
      <c r="BT12" s="708"/>
      <c r="BU12" s="709"/>
      <c r="BV12" s="709"/>
      <c r="BW12" s="709"/>
      <c r="BX12" s="709"/>
      <c r="BY12" s="691"/>
      <c r="BZ12" s="577">
        <f t="shared" si="4"/>
        <v>0</v>
      </c>
      <c r="CA12" s="578">
        <f t="shared" si="1"/>
        <v>0</v>
      </c>
      <c r="CB12" s="578">
        <f t="shared" si="1"/>
        <v>0</v>
      </c>
      <c r="CC12" s="578">
        <f t="shared" si="1"/>
        <v>0</v>
      </c>
      <c r="CD12" s="578">
        <f t="shared" si="1"/>
        <v>0</v>
      </c>
      <c r="CE12" s="732">
        <f t="shared" si="1"/>
        <v>0</v>
      </c>
      <c r="CF12" s="742" t="str">
        <f t="shared" si="5"/>
        <v>-</v>
      </c>
      <c r="CG12" s="743" t="str">
        <f t="shared" si="2"/>
        <v>-</v>
      </c>
      <c r="CH12" s="743" t="str">
        <f t="shared" si="2"/>
        <v>-</v>
      </c>
      <c r="CI12" s="743" t="str">
        <f t="shared" si="2"/>
        <v>-</v>
      </c>
      <c r="CJ12" s="743" t="str">
        <f t="shared" si="2"/>
        <v>-</v>
      </c>
      <c r="CK12" s="754" t="str">
        <f t="shared" si="2"/>
        <v>-</v>
      </c>
    </row>
    <row r="13" ht="39.95" customHeight="1" spans="2:89">
      <c r="B13" s="461" t="s">
        <v>87</v>
      </c>
      <c r="C13" s="461"/>
      <c r="D13" s="452" t="s">
        <v>24</v>
      </c>
      <c r="E13" s="453" t="s">
        <v>25</v>
      </c>
      <c r="F13" s="653" t="s">
        <v>88</v>
      </c>
      <c r="G13" s="653" t="s">
        <v>89</v>
      </c>
      <c r="H13" s="653" t="s">
        <v>90</v>
      </c>
      <c r="I13" s="551"/>
      <c r="J13" s="551"/>
      <c r="K13" s="543"/>
      <c r="L13" s="544"/>
      <c r="M13" s="545"/>
      <c r="N13" s="545"/>
      <c r="O13" s="666"/>
      <c r="P13" s="666"/>
      <c r="Q13" s="558"/>
      <c r="R13" s="678"/>
      <c r="S13" s="679"/>
      <c r="T13" s="679"/>
      <c r="U13" s="692"/>
      <c r="V13" s="692"/>
      <c r="W13" s="559"/>
      <c r="X13" s="678"/>
      <c r="Y13" s="679"/>
      <c r="Z13" s="679"/>
      <c r="AA13" s="692"/>
      <c r="AB13" s="692"/>
      <c r="AC13" s="559"/>
      <c r="AD13" s="678"/>
      <c r="AE13" s="679"/>
      <c r="AF13" s="679"/>
      <c r="AG13" s="692"/>
      <c r="AH13" s="692"/>
      <c r="AI13" s="559"/>
      <c r="AJ13" s="544"/>
      <c r="AK13" s="545"/>
      <c r="AL13" s="545"/>
      <c r="AM13" s="666"/>
      <c r="AN13" s="666"/>
      <c r="AO13" s="558"/>
      <c r="AP13" s="544"/>
      <c r="AQ13" s="545"/>
      <c r="AR13" s="545"/>
      <c r="AS13" s="666"/>
      <c r="AT13" s="666"/>
      <c r="AU13" s="558"/>
      <c r="AV13" s="715"/>
      <c r="AW13" s="719"/>
      <c r="AX13" s="719"/>
      <c r="AY13" s="692"/>
      <c r="AZ13" s="692"/>
      <c r="BA13" s="559"/>
      <c r="BB13" s="715"/>
      <c r="BC13" s="719"/>
      <c r="BD13" s="719"/>
      <c r="BE13" s="692"/>
      <c r="BF13" s="692"/>
      <c r="BG13" s="559"/>
      <c r="BH13" s="715"/>
      <c r="BI13" s="719"/>
      <c r="BJ13" s="719"/>
      <c r="BK13" s="692"/>
      <c r="BL13" s="692"/>
      <c r="BM13" s="559"/>
      <c r="BN13" s="573">
        <f t="shared" si="3"/>
        <v>0</v>
      </c>
      <c r="BO13" s="574">
        <f t="shared" si="0"/>
        <v>0</v>
      </c>
      <c r="BP13" s="574">
        <f t="shared" si="0"/>
        <v>0</v>
      </c>
      <c r="BQ13" s="692"/>
      <c r="BR13" s="692"/>
      <c r="BS13" s="559"/>
      <c r="BT13" s="702"/>
      <c r="BU13" s="703"/>
      <c r="BV13" s="703"/>
      <c r="BW13" s="692"/>
      <c r="BX13" s="692"/>
      <c r="BY13" s="559"/>
      <c r="BZ13" s="573">
        <f t="shared" si="4"/>
        <v>0</v>
      </c>
      <c r="CA13" s="574">
        <f t="shared" si="1"/>
        <v>0</v>
      </c>
      <c r="CB13" s="574">
        <f t="shared" si="1"/>
        <v>0</v>
      </c>
      <c r="CC13" s="692"/>
      <c r="CD13" s="692"/>
      <c r="CE13" s="559"/>
      <c r="CF13" s="738" t="str">
        <f t="shared" si="5"/>
        <v>-</v>
      </c>
      <c r="CG13" s="739" t="str">
        <f t="shared" si="2"/>
        <v>-</v>
      </c>
      <c r="CH13" s="739" t="str">
        <f t="shared" si="2"/>
        <v>-</v>
      </c>
      <c r="CI13" s="580" t="str">
        <f t="shared" si="2"/>
        <v>-</v>
      </c>
      <c r="CJ13" s="580" t="str">
        <f t="shared" si="2"/>
        <v>-</v>
      </c>
      <c r="CK13" s="750" t="str">
        <f t="shared" si="2"/>
        <v>-</v>
      </c>
    </row>
    <row r="14" ht="39.95" customHeight="1" spans="2:89">
      <c r="B14" s="450"/>
      <c r="C14" s="450"/>
      <c r="D14" s="452" t="s">
        <v>31</v>
      </c>
      <c r="E14" s="453" t="s">
        <v>32</v>
      </c>
      <c r="F14" s="654" t="s">
        <v>91</v>
      </c>
      <c r="G14" s="654" t="s">
        <v>92</v>
      </c>
      <c r="H14" s="654" t="s">
        <v>93</v>
      </c>
      <c r="I14" s="378"/>
      <c r="J14" s="378"/>
      <c r="K14" s="662"/>
      <c r="L14" s="417"/>
      <c r="M14" s="658"/>
      <c r="N14" s="658"/>
      <c r="O14" s="667"/>
      <c r="P14" s="667"/>
      <c r="Q14" s="560"/>
      <c r="R14" s="685"/>
      <c r="S14" s="681"/>
      <c r="T14" s="681"/>
      <c r="U14" s="398"/>
      <c r="V14" s="398"/>
      <c r="W14" s="561"/>
      <c r="X14" s="685"/>
      <c r="Y14" s="681"/>
      <c r="Z14" s="681"/>
      <c r="AA14" s="398"/>
      <c r="AB14" s="398"/>
      <c r="AC14" s="561"/>
      <c r="AD14" s="685"/>
      <c r="AE14" s="681"/>
      <c r="AF14" s="681"/>
      <c r="AG14" s="398"/>
      <c r="AH14" s="398"/>
      <c r="AI14" s="561"/>
      <c r="AJ14" s="417"/>
      <c r="AK14" s="658"/>
      <c r="AL14" s="658"/>
      <c r="AM14" s="667"/>
      <c r="AN14" s="667"/>
      <c r="AO14" s="560"/>
      <c r="AP14" s="417"/>
      <c r="AQ14" s="658"/>
      <c r="AR14" s="658"/>
      <c r="AS14" s="667"/>
      <c r="AT14" s="667"/>
      <c r="AU14" s="560"/>
      <c r="AV14" s="419"/>
      <c r="AW14" s="571"/>
      <c r="AX14" s="571"/>
      <c r="AY14" s="398"/>
      <c r="AZ14" s="398"/>
      <c r="BA14" s="561"/>
      <c r="BB14" s="419"/>
      <c r="BC14" s="571"/>
      <c r="BD14" s="571"/>
      <c r="BE14" s="398"/>
      <c r="BF14" s="398"/>
      <c r="BG14" s="561"/>
      <c r="BH14" s="419"/>
      <c r="BI14" s="571"/>
      <c r="BJ14" s="571"/>
      <c r="BK14" s="398"/>
      <c r="BL14" s="398"/>
      <c r="BM14" s="561"/>
      <c r="BN14" s="435">
        <f t="shared" si="3"/>
        <v>0</v>
      </c>
      <c r="BO14" s="728">
        <f t="shared" si="0"/>
        <v>0</v>
      </c>
      <c r="BP14" s="728">
        <f t="shared" si="0"/>
        <v>0</v>
      </c>
      <c r="BQ14" s="398"/>
      <c r="BR14" s="398"/>
      <c r="BS14" s="561"/>
      <c r="BT14" s="418"/>
      <c r="BU14" s="395"/>
      <c r="BV14" s="395"/>
      <c r="BW14" s="398"/>
      <c r="BX14" s="398"/>
      <c r="BY14" s="561"/>
      <c r="BZ14" s="435">
        <f t="shared" si="4"/>
        <v>0</v>
      </c>
      <c r="CA14" s="728">
        <f t="shared" si="1"/>
        <v>0</v>
      </c>
      <c r="CB14" s="728">
        <f t="shared" si="1"/>
        <v>0</v>
      </c>
      <c r="CC14" s="398"/>
      <c r="CD14" s="398"/>
      <c r="CE14" s="561"/>
      <c r="CF14" s="581" t="str">
        <f t="shared" si="5"/>
        <v>-</v>
      </c>
      <c r="CG14" s="582" t="str">
        <f t="shared" si="2"/>
        <v>-</v>
      </c>
      <c r="CH14" s="582" t="str">
        <f t="shared" si="2"/>
        <v>-</v>
      </c>
      <c r="CI14" s="582" t="str">
        <f t="shared" si="2"/>
        <v>-</v>
      </c>
      <c r="CJ14" s="582" t="str">
        <f t="shared" si="2"/>
        <v>-</v>
      </c>
      <c r="CK14" s="751" t="str">
        <f t="shared" si="2"/>
        <v>-</v>
      </c>
    </row>
    <row r="15" ht="39.95" customHeight="1" spans="2:89">
      <c r="B15" s="464"/>
      <c r="C15" s="464"/>
      <c r="D15" s="452" t="s">
        <v>38</v>
      </c>
      <c r="E15" s="453" t="s">
        <v>39</v>
      </c>
      <c r="F15" s="652" t="s">
        <v>94</v>
      </c>
      <c r="G15" s="652" t="s">
        <v>95</v>
      </c>
      <c r="H15" s="652" t="s">
        <v>96</v>
      </c>
      <c r="I15" s="552"/>
      <c r="J15" s="552"/>
      <c r="K15" s="663"/>
      <c r="L15" s="428"/>
      <c r="M15" s="661"/>
      <c r="N15" s="661"/>
      <c r="O15" s="668"/>
      <c r="P15" s="668"/>
      <c r="Q15" s="562"/>
      <c r="R15" s="683"/>
      <c r="S15" s="684"/>
      <c r="T15" s="684"/>
      <c r="U15" s="693"/>
      <c r="V15" s="693"/>
      <c r="W15" s="563"/>
      <c r="X15" s="683"/>
      <c r="Y15" s="684"/>
      <c r="Z15" s="684"/>
      <c r="AA15" s="693"/>
      <c r="AB15" s="693"/>
      <c r="AC15" s="563"/>
      <c r="AD15" s="683"/>
      <c r="AE15" s="684"/>
      <c r="AF15" s="684"/>
      <c r="AG15" s="693"/>
      <c r="AH15" s="693"/>
      <c r="AI15" s="563"/>
      <c r="AJ15" s="428"/>
      <c r="AK15" s="661"/>
      <c r="AL15" s="661"/>
      <c r="AM15" s="668"/>
      <c r="AN15" s="668"/>
      <c r="AO15" s="562"/>
      <c r="AP15" s="428"/>
      <c r="AQ15" s="661"/>
      <c r="AR15" s="661"/>
      <c r="AS15" s="668"/>
      <c r="AT15" s="668"/>
      <c r="AU15" s="562"/>
      <c r="AV15" s="430"/>
      <c r="AW15" s="572"/>
      <c r="AX15" s="572"/>
      <c r="AY15" s="693"/>
      <c r="AZ15" s="693"/>
      <c r="BA15" s="563"/>
      <c r="BB15" s="430"/>
      <c r="BC15" s="572"/>
      <c r="BD15" s="572"/>
      <c r="BE15" s="693"/>
      <c r="BF15" s="693"/>
      <c r="BG15" s="563"/>
      <c r="BH15" s="430"/>
      <c r="BI15" s="572"/>
      <c r="BJ15" s="572"/>
      <c r="BK15" s="693"/>
      <c r="BL15" s="693"/>
      <c r="BM15" s="563"/>
      <c r="BN15" s="438">
        <f t="shared" si="3"/>
        <v>0</v>
      </c>
      <c r="BO15" s="730">
        <f t="shared" si="0"/>
        <v>0</v>
      </c>
      <c r="BP15" s="730">
        <f t="shared" si="0"/>
        <v>0</v>
      </c>
      <c r="BQ15" s="693"/>
      <c r="BR15" s="693"/>
      <c r="BS15" s="563"/>
      <c r="BT15" s="429"/>
      <c r="BU15" s="407"/>
      <c r="BV15" s="407"/>
      <c r="BW15" s="693"/>
      <c r="BX15" s="693"/>
      <c r="BY15" s="563"/>
      <c r="BZ15" s="438">
        <f t="shared" si="4"/>
        <v>0</v>
      </c>
      <c r="CA15" s="730">
        <f t="shared" si="1"/>
        <v>0</v>
      </c>
      <c r="CB15" s="730">
        <f t="shared" si="1"/>
        <v>0</v>
      </c>
      <c r="CC15" s="693"/>
      <c r="CD15" s="693"/>
      <c r="CE15" s="563"/>
      <c r="CF15" s="583" t="str">
        <f t="shared" si="5"/>
        <v>-</v>
      </c>
      <c r="CG15" s="584" t="str">
        <f t="shared" si="2"/>
        <v>-</v>
      </c>
      <c r="CH15" s="584" t="str">
        <f t="shared" si="2"/>
        <v>-</v>
      </c>
      <c r="CI15" s="584" t="str">
        <f t="shared" si="2"/>
        <v>-</v>
      </c>
      <c r="CJ15" s="584" t="str">
        <f t="shared" si="2"/>
        <v>-</v>
      </c>
      <c r="CK15" s="752" t="str">
        <f t="shared" si="2"/>
        <v>-</v>
      </c>
    </row>
    <row r="16" ht="39.95" customHeight="1" spans="2:89">
      <c r="B16" s="461" t="s">
        <v>97</v>
      </c>
      <c r="C16" s="461"/>
      <c r="D16" s="452" t="s">
        <v>24</v>
      </c>
      <c r="E16" s="453" t="s">
        <v>25</v>
      </c>
      <c r="F16" s="653" t="s">
        <v>98</v>
      </c>
      <c r="G16" s="653" t="s">
        <v>99</v>
      </c>
      <c r="H16" s="653" t="s">
        <v>100</v>
      </c>
      <c r="I16" s="653" t="s">
        <v>101</v>
      </c>
      <c r="J16" s="653" t="s">
        <v>102</v>
      </c>
      <c r="K16" s="543"/>
      <c r="L16" s="544"/>
      <c r="M16" s="545"/>
      <c r="N16" s="545"/>
      <c r="O16" s="545"/>
      <c r="P16" s="545"/>
      <c r="Q16" s="558"/>
      <c r="R16" s="678"/>
      <c r="S16" s="679"/>
      <c r="T16" s="679"/>
      <c r="U16" s="679"/>
      <c r="V16" s="679"/>
      <c r="W16" s="559"/>
      <c r="X16" s="678"/>
      <c r="Y16" s="679"/>
      <c r="Z16" s="679"/>
      <c r="AA16" s="679"/>
      <c r="AB16" s="679"/>
      <c r="AC16" s="559"/>
      <c r="AD16" s="678"/>
      <c r="AE16" s="679"/>
      <c r="AF16" s="679"/>
      <c r="AG16" s="679"/>
      <c r="AH16" s="679"/>
      <c r="AI16" s="559"/>
      <c r="AJ16" s="544"/>
      <c r="AK16" s="545"/>
      <c r="AL16" s="545"/>
      <c r="AM16" s="545"/>
      <c r="AN16" s="545"/>
      <c r="AO16" s="558"/>
      <c r="AP16" s="544"/>
      <c r="AQ16" s="545"/>
      <c r="AR16" s="545"/>
      <c r="AS16" s="545"/>
      <c r="AT16" s="545"/>
      <c r="AU16" s="558"/>
      <c r="AV16" s="715"/>
      <c r="AW16" s="719"/>
      <c r="AX16" s="719"/>
      <c r="AY16" s="719"/>
      <c r="AZ16" s="719"/>
      <c r="BA16" s="559"/>
      <c r="BB16" s="715"/>
      <c r="BC16" s="719"/>
      <c r="BD16" s="719"/>
      <c r="BE16" s="719"/>
      <c r="BF16" s="719"/>
      <c r="BG16" s="559"/>
      <c r="BH16" s="715"/>
      <c r="BI16" s="719"/>
      <c r="BJ16" s="719"/>
      <c r="BK16" s="719"/>
      <c r="BL16" s="719"/>
      <c r="BM16" s="559"/>
      <c r="BN16" s="573">
        <f t="shared" si="3"/>
        <v>0</v>
      </c>
      <c r="BO16" s="574">
        <f t="shared" si="0"/>
        <v>0</v>
      </c>
      <c r="BP16" s="574">
        <f t="shared" si="0"/>
        <v>0</v>
      </c>
      <c r="BQ16" s="574">
        <f t="shared" si="0"/>
        <v>0</v>
      </c>
      <c r="BR16" s="574">
        <f t="shared" si="0"/>
        <v>0</v>
      </c>
      <c r="BS16" s="559"/>
      <c r="BT16" s="702"/>
      <c r="BU16" s="703"/>
      <c r="BV16" s="703"/>
      <c r="BW16" s="703"/>
      <c r="BX16" s="703"/>
      <c r="BY16" s="559"/>
      <c r="BZ16" s="573">
        <f t="shared" si="4"/>
        <v>0</v>
      </c>
      <c r="CA16" s="574">
        <f t="shared" si="1"/>
        <v>0</v>
      </c>
      <c r="CB16" s="574">
        <f t="shared" si="1"/>
        <v>0</v>
      </c>
      <c r="CC16" s="574">
        <f t="shared" si="1"/>
        <v>0</v>
      </c>
      <c r="CD16" s="574">
        <f t="shared" si="1"/>
        <v>0</v>
      </c>
      <c r="CE16" s="559"/>
      <c r="CF16" s="738" t="str">
        <f t="shared" si="5"/>
        <v>-</v>
      </c>
      <c r="CG16" s="739" t="str">
        <f t="shared" si="2"/>
        <v>-</v>
      </c>
      <c r="CH16" s="739" t="str">
        <f t="shared" si="2"/>
        <v>-</v>
      </c>
      <c r="CI16" s="739" t="str">
        <f t="shared" si="2"/>
        <v>-</v>
      </c>
      <c r="CJ16" s="739" t="str">
        <f t="shared" si="2"/>
        <v>-</v>
      </c>
      <c r="CK16" s="750" t="str">
        <f t="shared" si="2"/>
        <v>-</v>
      </c>
    </row>
    <row r="17" ht="39.95" customHeight="1" spans="2:89">
      <c r="B17" s="450"/>
      <c r="C17" s="450"/>
      <c r="D17" s="452" t="s">
        <v>38</v>
      </c>
      <c r="E17" s="453" t="s">
        <v>39</v>
      </c>
      <c r="F17" s="654" t="s">
        <v>103</v>
      </c>
      <c r="G17" s="654" t="s">
        <v>104</v>
      </c>
      <c r="H17" s="654" t="s">
        <v>105</v>
      </c>
      <c r="I17" s="654" t="s">
        <v>106</v>
      </c>
      <c r="J17" s="654" t="s">
        <v>107</v>
      </c>
      <c r="K17" s="662"/>
      <c r="L17" s="417"/>
      <c r="M17" s="658"/>
      <c r="N17" s="658"/>
      <c r="O17" s="658"/>
      <c r="P17" s="658"/>
      <c r="Q17" s="560"/>
      <c r="R17" s="685"/>
      <c r="S17" s="681"/>
      <c r="T17" s="681"/>
      <c r="U17" s="681"/>
      <c r="V17" s="681"/>
      <c r="W17" s="561"/>
      <c r="X17" s="685"/>
      <c r="Y17" s="681"/>
      <c r="Z17" s="681"/>
      <c r="AA17" s="681"/>
      <c r="AB17" s="681"/>
      <c r="AC17" s="561"/>
      <c r="AD17" s="685"/>
      <c r="AE17" s="681"/>
      <c r="AF17" s="681"/>
      <c r="AG17" s="681"/>
      <c r="AH17" s="681"/>
      <c r="AI17" s="561"/>
      <c r="AJ17" s="417"/>
      <c r="AK17" s="658"/>
      <c r="AL17" s="658"/>
      <c r="AM17" s="658"/>
      <c r="AN17" s="658"/>
      <c r="AO17" s="560"/>
      <c r="AP17" s="417"/>
      <c r="AQ17" s="658"/>
      <c r="AR17" s="658"/>
      <c r="AS17" s="658"/>
      <c r="AT17" s="658"/>
      <c r="AU17" s="560"/>
      <c r="AV17" s="419"/>
      <c r="AW17" s="571"/>
      <c r="AX17" s="571"/>
      <c r="AY17" s="571"/>
      <c r="AZ17" s="571"/>
      <c r="BA17" s="561"/>
      <c r="BB17" s="419"/>
      <c r="BC17" s="571"/>
      <c r="BD17" s="571"/>
      <c r="BE17" s="571"/>
      <c r="BF17" s="571"/>
      <c r="BG17" s="561"/>
      <c r="BH17" s="419"/>
      <c r="BI17" s="571"/>
      <c r="BJ17" s="571"/>
      <c r="BK17" s="571"/>
      <c r="BL17" s="571"/>
      <c r="BM17" s="561"/>
      <c r="BN17" s="435">
        <f t="shared" si="3"/>
        <v>0</v>
      </c>
      <c r="BO17" s="728">
        <f t="shared" si="0"/>
        <v>0</v>
      </c>
      <c r="BP17" s="728">
        <f t="shared" si="0"/>
        <v>0</v>
      </c>
      <c r="BQ17" s="728">
        <f t="shared" si="0"/>
        <v>0</v>
      </c>
      <c r="BR17" s="728">
        <f t="shared" si="0"/>
        <v>0</v>
      </c>
      <c r="BS17" s="561"/>
      <c r="BT17" s="418"/>
      <c r="BU17" s="395"/>
      <c r="BV17" s="395"/>
      <c r="BW17" s="395"/>
      <c r="BX17" s="395"/>
      <c r="BY17" s="561"/>
      <c r="BZ17" s="435">
        <f t="shared" si="4"/>
        <v>0</v>
      </c>
      <c r="CA17" s="728">
        <f t="shared" si="1"/>
        <v>0</v>
      </c>
      <c r="CB17" s="728">
        <f t="shared" si="1"/>
        <v>0</v>
      </c>
      <c r="CC17" s="728">
        <f t="shared" si="1"/>
        <v>0</v>
      </c>
      <c r="CD17" s="728">
        <f t="shared" si="1"/>
        <v>0</v>
      </c>
      <c r="CE17" s="561"/>
      <c r="CF17" s="581" t="str">
        <f t="shared" si="5"/>
        <v>-</v>
      </c>
      <c r="CG17" s="582" t="str">
        <f t="shared" si="2"/>
        <v>-</v>
      </c>
      <c r="CH17" s="582" t="str">
        <f t="shared" si="2"/>
        <v>-</v>
      </c>
      <c r="CI17" s="582" t="str">
        <f t="shared" si="2"/>
        <v>-</v>
      </c>
      <c r="CJ17" s="582" t="str">
        <f t="shared" si="2"/>
        <v>-</v>
      </c>
      <c r="CK17" s="751" t="str">
        <f t="shared" si="2"/>
        <v>-</v>
      </c>
    </row>
    <row r="18" ht="39.95" customHeight="1" spans="2:89">
      <c r="B18" s="464"/>
      <c r="C18" s="464"/>
      <c r="D18" s="452" t="s">
        <v>31</v>
      </c>
      <c r="E18" s="453" t="s">
        <v>32</v>
      </c>
      <c r="F18" s="652" t="s">
        <v>108</v>
      </c>
      <c r="G18" s="652" t="s">
        <v>109</v>
      </c>
      <c r="H18" s="652" t="s">
        <v>110</v>
      </c>
      <c r="I18" s="652" t="s">
        <v>111</v>
      </c>
      <c r="J18" s="652" t="s">
        <v>112</v>
      </c>
      <c r="K18" s="663"/>
      <c r="L18" s="422"/>
      <c r="M18" s="669"/>
      <c r="N18" s="669"/>
      <c r="O18" s="669"/>
      <c r="P18" s="669"/>
      <c r="Q18" s="694"/>
      <c r="R18" s="695"/>
      <c r="S18" s="696"/>
      <c r="T18" s="696"/>
      <c r="U18" s="696"/>
      <c r="V18" s="696"/>
      <c r="W18" s="697"/>
      <c r="X18" s="695"/>
      <c r="Y18" s="696"/>
      <c r="Z18" s="696"/>
      <c r="AA18" s="696"/>
      <c r="AB18" s="696"/>
      <c r="AC18" s="697"/>
      <c r="AD18" s="695"/>
      <c r="AE18" s="696"/>
      <c r="AF18" s="696"/>
      <c r="AG18" s="696"/>
      <c r="AH18" s="696"/>
      <c r="AI18" s="697"/>
      <c r="AJ18" s="422"/>
      <c r="AK18" s="669"/>
      <c r="AL18" s="669"/>
      <c r="AM18" s="669"/>
      <c r="AN18" s="669"/>
      <c r="AO18" s="694"/>
      <c r="AP18" s="422"/>
      <c r="AQ18" s="669"/>
      <c r="AR18" s="669"/>
      <c r="AS18" s="669"/>
      <c r="AT18" s="669"/>
      <c r="AU18" s="694"/>
      <c r="AV18" s="424"/>
      <c r="AW18" s="724"/>
      <c r="AX18" s="724"/>
      <c r="AY18" s="724"/>
      <c r="AZ18" s="724"/>
      <c r="BA18" s="697"/>
      <c r="BB18" s="424"/>
      <c r="BC18" s="724"/>
      <c r="BD18" s="724"/>
      <c r="BE18" s="724"/>
      <c r="BF18" s="724"/>
      <c r="BG18" s="697"/>
      <c r="BH18" s="424"/>
      <c r="BI18" s="724"/>
      <c r="BJ18" s="724"/>
      <c r="BK18" s="724"/>
      <c r="BL18" s="724"/>
      <c r="BM18" s="697"/>
      <c r="BN18" s="440">
        <f t="shared" si="3"/>
        <v>0</v>
      </c>
      <c r="BO18" s="733">
        <f t="shared" si="0"/>
        <v>0</v>
      </c>
      <c r="BP18" s="733">
        <f t="shared" si="0"/>
        <v>0</v>
      </c>
      <c r="BQ18" s="733">
        <f t="shared" si="0"/>
        <v>0</v>
      </c>
      <c r="BR18" s="733">
        <f t="shared" si="0"/>
        <v>0</v>
      </c>
      <c r="BS18" s="697"/>
      <c r="BT18" s="423"/>
      <c r="BU18" s="401"/>
      <c r="BV18" s="401"/>
      <c r="BW18" s="401"/>
      <c r="BX18" s="401"/>
      <c r="BY18" s="697"/>
      <c r="BZ18" s="440">
        <f t="shared" si="4"/>
        <v>0</v>
      </c>
      <c r="CA18" s="733">
        <f t="shared" si="1"/>
        <v>0</v>
      </c>
      <c r="CB18" s="733">
        <f t="shared" si="1"/>
        <v>0</v>
      </c>
      <c r="CC18" s="733">
        <f t="shared" si="1"/>
        <v>0</v>
      </c>
      <c r="CD18" s="733">
        <f t="shared" si="1"/>
        <v>0</v>
      </c>
      <c r="CE18" s="697"/>
      <c r="CF18" s="744" t="str">
        <f t="shared" si="5"/>
        <v>-</v>
      </c>
      <c r="CG18" s="745" t="str">
        <f t="shared" si="2"/>
        <v>-</v>
      </c>
      <c r="CH18" s="745" t="str">
        <f t="shared" si="2"/>
        <v>-</v>
      </c>
      <c r="CI18" s="745" t="str">
        <f t="shared" si="2"/>
        <v>-</v>
      </c>
      <c r="CJ18" s="745" t="str">
        <f t="shared" si="2"/>
        <v>-</v>
      </c>
      <c r="CK18" s="755" t="str">
        <f t="shared" si="2"/>
        <v>-</v>
      </c>
    </row>
    <row r="19" ht="39.95" customHeight="1" spans="2:89">
      <c r="B19" s="461" t="s">
        <v>113</v>
      </c>
      <c r="C19" s="461"/>
      <c r="D19" s="452" t="s">
        <v>24</v>
      </c>
      <c r="E19" s="453" t="s">
        <v>25</v>
      </c>
      <c r="F19" s="653" t="s">
        <v>114</v>
      </c>
      <c r="G19" s="653" t="s">
        <v>115</v>
      </c>
      <c r="H19" s="653" t="s">
        <v>116</v>
      </c>
      <c r="I19" s="653" t="s">
        <v>117</v>
      </c>
      <c r="J19" s="653" t="s">
        <v>118</v>
      </c>
      <c r="K19" s="543"/>
      <c r="L19" s="544"/>
      <c r="M19" s="545"/>
      <c r="N19" s="545"/>
      <c r="O19" s="545"/>
      <c r="P19" s="545"/>
      <c r="Q19" s="558"/>
      <c r="R19" s="678"/>
      <c r="S19" s="679"/>
      <c r="T19" s="679"/>
      <c r="U19" s="679"/>
      <c r="V19" s="679"/>
      <c r="W19" s="559"/>
      <c r="X19" s="678"/>
      <c r="Y19" s="679"/>
      <c r="Z19" s="679"/>
      <c r="AA19" s="679"/>
      <c r="AB19" s="679"/>
      <c r="AC19" s="559"/>
      <c r="AD19" s="678"/>
      <c r="AE19" s="679"/>
      <c r="AF19" s="679"/>
      <c r="AG19" s="679"/>
      <c r="AH19" s="679"/>
      <c r="AI19" s="559"/>
      <c r="AJ19" s="544"/>
      <c r="AK19" s="545"/>
      <c r="AL19" s="545"/>
      <c r="AM19" s="545"/>
      <c r="AN19" s="545"/>
      <c r="AO19" s="558"/>
      <c r="AP19" s="544"/>
      <c r="AQ19" s="545"/>
      <c r="AR19" s="545"/>
      <c r="AS19" s="545"/>
      <c r="AT19" s="545"/>
      <c r="AU19" s="558"/>
      <c r="AV19" s="715"/>
      <c r="AW19" s="719"/>
      <c r="AX19" s="719"/>
      <c r="AY19" s="719"/>
      <c r="AZ19" s="719"/>
      <c r="BA19" s="559"/>
      <c r="BB19" s="715"/>
      <c r="BC19" s="719"/>
      <c r="BD19" s="719"/>
      <c r="BE19" s="719"/>
      <c r="BF19" s="719"/>
      <c r="BG19" s="559"/>
      <c r="BH19" s="715"/>
      <c r="BI19" s="719"/>
      <c r="BJ19" s="719"/>
      <c r="BK19" s="719"/>
      <c r="BL19" s="719"/>
      <c r="BM19" s="559"/>
      <c r="BN19" s="573">
        <f t="shared" si="3"/>
        <v>0</v>
      </c>
      <c r="BO19" s="574">
        <f t="shared" si="0"/>
        <v>0</v>
      </c>
      <c r="BP19" s="574">
        <f t="shared" si="0"/>
        <v>0</v>
      </c>
      <c r="BQ19" s="574">
        <f t="shared" si="0"/>
        <v>0</v>
      </c>
      <c r="BR19" s="574">
        <f t="shared" si="0"/>
        <v>0</v>
      </c>
      <c r="BS19" s="559"/>
      <c r="BT19" s="702"/>
      <c r="BU19" s="703"/>
      <c r="BV19" s="703"/>
      <c r="BW19" s="703"/>
      <c r="BX19" s="703"/>
      <c r="BY19" s="559"/>
      <c r="BZ19" s="573">
        <f t="shared" si="4"/>
        <v>0</v>
      </c>
      <c r="CA19" s="574">
        <f t="shared" si="1"/>
        <v>0</v>
      </c>
      <c r="CB19" s="574">
        <f t="shared" si="1"/>
        <v>0</v>
      </c>
      <c r="CC19" s="574">
        <f t="shared" si="1"/>
        <v>0</v>
      </c>
      <c r="CD19" s="574">
        <f t="shared" si="1"/>
        <v>0</v>
      </c>
      <c r="CE19" s="559"/>
      <c r="CF19" s="738" t="str">
        <f t="shared" si="5"/>
        <v>-</v>
      </c>
      <c r="CG19" s="739" t="str">
        <f t="shared" si="2"/>
        <v>-</v>
      </c>
      <c r="CH19" s="739" t="str">
        <f t="shared" si="2"/>
        <v>-</v>
      </c>
      <c r="CI19" s="739" t="str">
        <f t="shared" si="2"/>
        <v>-</v>
      </c>
      <c r="CJ19" s="739" t="str">
        <f t="shared" si="2"/>
        <v>-</v>
      </c>
      <c r="CK19" s="750" t="str">
        <f t="shared" si="2"/>
        <v>-</v>
      </c>
    </row>
    <row r="20" ht="39.95" customHeight="1" spans="2:89">
      <c r="B20" s="450"/>
      <c r="C20" s="450"/>
      <c r="D20" s="452" t="s">
        <v>31</v>
      </c>
      <c r="E20" s="453" t="s">
        <v>32</v>
      </c>
      <c r="F20" s="654" t="s">
        <v>119</v>
      </c>
      <c r="G20" s="654" t="s">
        <v>120</v>
      </c>
      <c r="H20" s="654" t="s">
        <v>121</v>
      </c>
      <c r="I20" s="654" t="s">
        <v>122</v>
      </c>
      <c r="J20" s="654" t="s">
        <v>123</v>
      </c>
      <c r="K20" s="662"/>
      <c r="L20" s="417"/>
      <c r="M20" s="658"/>
      <c r="N20" s="658"/>
      <c r="O20" s="658"/>
      <c r="P20" s="658"/>
      <c r="Q20" s="560"/>
      <c r="R20" s="680"/>
      <c r="S20" s="698"/>
      <c r="T20" s="698"/>
      <c r="U20" s="698"/>
      <c r="V20" s="698"/>
      <c r="W20" s="561"/>
      <c r="X20" s="680"/>
      <c r="Y20" s="698"/>
      <c r="Z20" s="698"/>
      <c r="AA20" s="698"/>
      <c r="AB20" s="698"/>
      <c r="AC20" s="561"/>
      <c r="AD20" s="680"/>
      <c r="AE20" s="698"/>
      <c r="AF20" s="698"/>
      <c r="AG20" s="698"/>
      <c r="AH20" s="698"/>
      <c r="AI20" s="561"/>
      <c r="AJ20" s="417"/>
      <c r="AK20" s="658"/>
      <c r="AL20" s="658"/>
      <c r="AM20" s="658"/>
      <c r="AN20" s="658"/>
      <c r="AO20" s="560"/>
      <c r="AP20" s="417"/>
      <c r="AQ20" s="658"/>
      <c r="AR20" s="658"/>
      <c r="AS20" s="658"/>
      <c r="AT20" s="658"/>
      <c r="AU20" s="560"/>
      <c r="AV20" s="716"/>
      <c r="AW20" s="725"/>
      <c r="AX20" s="725"/>
      <c r="AY20" s="725"/>
      <c r="AZ20" s="725"/>
      <c r="BA20" s="561"/>
      <c r="BB20" s="716"/>
      <c r="BC20" s="725"/>
      <c r="BD20" s="725"/>
      <c r="BE20" s="725"/>
      <c r="BF20" s="725"/>
      <c r="BG20" s="561"/>
      <c r="BH20" s="716"/>
      <c r="BI20" s="725"/>
      <c r="BJ20" s="725"/>
      <c r="BK20" s="725"/>
      <c r="BL20" s="725"/>
      <c r="BM20" s="561"/>
      <c r="BN20" s="575">
        <f t="shared" si="3"/>
        <v>0</v>
      </c>
      <c r="BO20" s="576">
        <f t="shared" si="3"/>
        <v>0</v>
      </c>
      <c r="BP20" s="576">
        <f t="shared" si="3"/>
        <v>0</v>
      </c>
      <c r="BQ20" s="576">
        <f t="shared" si="3"/>
        <v>0</v>
      </c>
      <c r="BR20" s="576">
        <f t="shared" si="3"/>
        <v>0</v>
      </c>
      <c r="BS20" s="561"/>
      <c r="BT20" s="705"/>
      <c r="BU20" s="706"/>
      <c r="BV20" s="706"/>
      <c r="BW20" s="706"/>
      <c r="BX20" s="706"/>
      <c r="BY20" s="561"/>
      <c r="BZ20" s="575">
        <f t="shared" si="4"/>
        <v>0</v>
      </c>
      <c r="CA20" s="576">
        <f t="shared" si="4"/>
        <v>0</v>
      </c>
      <c r="CB20" s="576">
        <f t="shared" si="4"/>
        <v>0</v>
      </c>
      <c r="CC20" s="576">
        <f t="shared" si="4"/>
        <v>0</v>
      </c>
      <c r="CD20" s="576">
        <f t="shared" si="4"/>
        <v>0</v>
      </c>
      <c r="CE20" s="561"/>
      <c r="CF20" s="740" t="str">
        <f t="shared" si="5"/>
        <v>-</v>
      </c>
      <c r="CG20" s="746" t="str">
        <f t="shared" si="5"/>
        <v>-</v>
      </c>
      <c r="CH20" s="746" t="str">
        <f t="shared" si="5"/>
        <v>-</v>
      </c>
      <c r="CI20" s="746" t="str">
        <f t="shared" si="5"/>
        <v>-</v>
      </c>
      <c r="CJ20" s="746" t="str">
        <f t="shared" si="5"/>
        <v>-</v>
      </c>
      <c r="CK20" s="751" t="str">
        <f t="shared" si="5"/>
        <v>-</v>
      </c>
    </row>
    <row r="21" ht="39.95" customHeight="1" spans="2:89">
      <c r="B21" s="464"/>
      <c r="C21" s="464"/>
      <c r="D21" s="452" t="s">
        <v>124</v>
      </c>
      <c r="E21" s="453" t="s">
        <v>125</v>
      </c>
      <c r="F21" s="652" t="s">
        <v>126</v>
      </c>
      <c r="G21" s="652" t="s">
        <v>127</v>
      </c>
      <c r="H21" s="652" t="s">
        <v>128</v>
      </c>
      <c r="I21" s="652" t="s">
        <v>129</v>
      </c>
      <c r="J21" s="652" t="s">
        <v>130</v>
      </c>
      <c r="K21" s="663"/>
      <c r="L21" s="428"/>
      <c r="M21" s="661"/>
      <c r="N21" s="661"/>
      <c r="O21" s="661"/>
      <c r="P21" s="661"/>
      <c r="Q21" s="562"/>
      <c r="R21" s="689"/>
      <c r="S21" s="690"/>
      <c r="T21" s="690"/>
      <c r="U21" s="690"/>
      <c r="V21" s="690"/>
      <c r="W21" s="563"/>
      <c r="X21" s="689"/>
      <c r="Y21" s="690"/>
      <c r="Z21" s="690"/>
      <c r="AA21" s="690"/>
      <c r="AB21" s="690"/>
      <c r="AC21" s="563"/>
      <c r="AD21" s="689"/>
      <c r="AE21" s="690"/>
      <c r="AF21" s="690"/>
      <c r="AG21" s="690"/>
      <c r="AH21" s="690"/>
      <c r="AI21" s="563"/>
      <c r="AJ21" s="428"/>
      <c r="AK21" s="661"/>
      <c r="AL21" s="661"/>
      <c r="AM21" s="661"/>
      <c r="AN21" s="661"/>
      <c r="AO21" s="562"/>
      <c r="AP21" s="428"/>
      <c r="AQ21" s="661"/>
      <c r="AR21" s="661"/>
      <c r="AS21" s="661"/>
      <c r="AT21" s="661"/>
      <c r="AU21" s="562"/>
      <c r="AV21" s="717"/>
      <c r="AW21" s="722"/>
      <c r="AX21" s="722"/>
      <c r="AY21" s="722"/>
      <c r="AZ21" s="722"/>
      <c r="BA21" s="563"/>
      <c r="BB21" s="717"/>
      <c r="BC21" s="722"/>
      <c r="BD21" s="722"/>
      <c r="BE21" s="722"/>
      <c r="BF21" s="722"/>
      <c r="BG21" s="563"/>
      <c r="BH21" s="717"/>
      <c r="BI21" s="722"/>
      <c r="BJ21" s="722"/>
      <c r="BK21" s="722"/>
      <c r="BL21" s="722"/>
      <c r="BM21" s="563"/>
      <c r="BN21" s="577">
        <f t="shared" si="3"/>
        <v>0</v>
      </c>
      <c r="BO21" s="578">
        <f t="shared" si="3"/>
        <v>0</v>
      </c>
      <c r="BP21" s="578">
        <f t="shared" si="3"/>
        <v>0</v>
      </c>
      <c r="BQ21" s="578">
        <f t="shared" si="3"/>
        <v>0</v>
      </c>
      <c r="BR21" s="578">
        <f t="shared" si="3"/>
        <v>0</v>
      </c>
      <c r="BS21" s="563"/>
      <c r="BT21" s="708"/>
      <c r="BU21" s="709"/>
      <c r="BV21" s="709"/>
      <c r="BW21" s="709"/>
      <c r="BX21" s="709"/>
      <c r="BY21" s="563"/>
      <c r="BZ21" s="577">
        <f t="shared" si="4"/>
        <v>0</v>
      </c>
      <c r="CA21" s="578">
        <f t="shared" si="4"/>
        <v>0</v>
      </c>
      <c r="CB21" s="578">
        <f t="shared" si="4"/>
        <v>0</v>
      </c>
      <c r="CC21" s="578">
        <f t="shared" si="4"/>
        <v>0</v>
      </c>
      <c r="CD21" s="578">
        <f t="shared" si="4"/>
        <v>0</v>
      </c>
      <c r="CE21" s="563"/>
      <c r="CF21" s="742" t="str">
        <f t="shared" si="5"/>
        <v>-</v>
      </c>
      <c r="CG21" s="743" t="str">
        <f t="shared" si="5"/>
        <v>-</v>
      </c>
      <c r="CH21" s="743" t="str">
        <f t="shared" si="5"/>
        <v>-</v>
      </c>
      <c r="CI21" s="743" t="str">
        <f t="shared" si="5"/>
        <v>-</v>
      </c>
      <c r="CJ21" s="743" t="str">
        <f t="shared" si="5"/>
        <v>-</v>
      </c>
      <c r="CK21" s="752" t="str">
        <f t="shared" si="5"/>
        <v>-</v>
      </c>
    </row>
    <row r="22" ht="60" customHeight="1" spans="2:89">
      <c r="B22" s="461" t="s">
        <v>131</v>
      </c>
      <c r="C22" s="461"/>
      <c r="D22" s="452" t="s">
        <v>132</v>
      </c>
      <c r="E22" s="453" t="s">
        <v>133</v>
      </c>
      <c r="F22" s="653" t="s">
        <v>134</v>
      </c>
      <c r="G22" s="653" t="s">
        <v>135</v>
      </c>
      <c r="H22" s="653" t="s">
        <v>136</v>
      </c>
      <c r="I22" s="653" t="s">
        <v>137</v>
      </c>
      <c r="J22" s="653" t="s">
        <v>138</v>
      </c>
      <c r="K22" s="543"/>
      <c r="L22" s="670"/>
      <c r="M22" s="671"/>
      <c r="N22" s="671"/>
      <c r="O22" s="671"/>
      <c r="P22" s="671"/>
      <c r="Q22" s="699"/>
      <c r="R22" s="700">
        <v>3</v>
      </c>
      <c r="S22" s="701"/>
      <c r="T22" s="701"/>
      <c r="U22" s="701"/>
      <c r="V22" s="679"/>
      <c r="W22" s="559"/>
      <c r="X22" s="678"/>
      <c r="Y22" s="679"/>
      <c r="Z22" s="679"/>
      <c r="AA22" s="679"/>
      <c r="AB22" s="679"/>
      <c r="AC22" s="559"/>
      <c r="AD22" s="678"/>
      <c r="AE22" s="679"/>
      <c r="AF22" s="679"/>
      <c r="AG22" s="679"/>
      <c r="AH22" s="679"/>
      <c r="AI22" s="559"/>
      <c r="AJ22" s="544"/>
      <c r="AK22" s="545"/>
      <c r="AL22" s="545"/>
      <c r="AM22" s="545"/>
      <c r="AN22" s="545"/>
      <c r="AO22" s="558"/>
      <c r="AP22" s="544"/>
      <c r="AQ22" s="545"/>
      <c r="AR22" s="545"/>
      <c r="AS22" s="545"/>
      <c r="AT22" s="545"/>
      <c r="AU22" s="558"/>
      <c r="AV22" s="715"/>
      <c r="AW22" s="719"/>
      <c r="AX22" s="719"/>
      <c r="AY22" s="719"/>
      <c r="AZ22" s="719"/>
      <c r="BA22" s="559"/>
      <c r="BB22" s="715"/>
      <c r="BC22" s="719"/>
      <c r="BD22" s="719"/>
      <c r="BE22" s="719"/>
      <c r="BF22" s="719"/>
      <c r="BG22" s="559"/>
      <c r="BH22" s="715"/>
      <c r="BI22" s="719"/>
      <c r="BJ22" s="719"/>
      <c r="BK22" s="719"/>
      <c r="BL22" s="719"/>
      <c r="BM22" s="559"/>
      <c r="BN22" s="573">
        <f t="shared" si="3"/>
        <v>3</v>
      </c>
      <c r="BO22" s="574">
        <f t="shared" si="3"/>
        <v>0</v>
      </c>
      <c r="BP22" s="574">
        <f t="shared" si="3"/>
        <v>0</v>
      </c>
      <c r="BQ22" s="574">
        <f t="shared" si="3"/>
        <v>0</v>
      </c>
      <c r="BR22" s="574">
        <f t="shared" si="3"/>
        <v>0</v>
      </c>
      <c r="BS22" s="559"/>
      <c r="BT22" s="702"/>
      <c r="BU22" s="703"/>
      <c r="BV22" s="703"/>
      <c r="BW22" s="703"/>
      <c r="BX22" s="703"/>
      <c r="BY22" s="559"/>
      <c r="BZ22" s="573">
        <f t="shared" si="4"/>
        <v>3</v>
      </c>
      <c r="CA22" s="574">
        <f t="shared" si="4"/>
        <v>0</v>
      </c>
      <c r="CB22" s="574">
        <f t="shared" si="4"/>
        <v>0</v>
      </c>
      <c r="CC22" s="574">
        <f t="shared" si="4"/>
        <v>0</v>
      </c>
      <c r="CD22" s="574">
        <f t="shared" si="4"/>
        <v>0</v>
      </c>
      <c r="CE22" s="559"/>
      <c r="CF22" s="738" t="str">
        <f t="shared" si="5"/>
        <v>-</v>
      </c>
      <c r="CG22" s="739" t="str">
        <f t="shared" si="5"/>
        <v>-</v>
      </c>
      <c r="CH22" s="739" t="str">
        <f t="shared" si="5"/>
        <v>-</v>
      </c>
      <c r="CI22" s="739" t="str">
        <f t="shared" si="5"/>
        <v>-</v>
      </c>
      <c r="CJ22" s="739" t="str">
        <f t="shared" si="5"/>
        <v>-</v>
      </c>
      <c r="CK22" s="750" t="str">
        <f t="shared" si="5"/>
        <v>-</v>
      </c>
    </row>
    <row r="23" ht="60" customHeight="1" spans="2:89">
      <c r="B23" s="464"/>
      <c r="C23" s="464"/>
      <c r="D23" s="452" t="s">
        <v>139</v>
      </c>
      <c r="E23" s="453" t="s">
        <v>140</v>
      </c>
      <c r="F23" s="652" t="s">
        <v>141</v>
      </c>
      <c r="G23" s="652" t="s">
        <v>142</v>
      </c>
      <c r="H23" s="652" t="s">
        <v>143</v>
      </c>
      <c r="I23" s="652" t="s">
        <v>144</v>
      </c>
      <c r="J23" s="652" t="s">
        <v>145</v>
      </c>
      <c r="K23" s="663"/>
      <c r="L23" s="422"/>
      <c r="M23" s="669"/>
      <c r="N23" s="669"/>
      <c r="O23" s="669"/>
      <c r="P23" s="669"/>
      <c r="Q23" s="694"/>
      <c r="R23" s="423"/>
      <c r="S23" s="401"/>
      <c r="T23" s="401"/>
      <c r="U23" s="401"/>
      <c r="V23" s="407"/>
      <c r="W23" s="563"/>
      <c r="X23" s="429"/>
      <c r="Y23" s="407"/>
      <c r="Z23" s="407"/>
      <c r="AA23" s="407"/>
      <c r="AB23" s="407"/>
      <c r="AC23" s="563"/>
      <c r="AD23" s="429"/>
      <c r="AE23" s="407"/>
      <c r="AF23" s="407"/>
      <c r="AG23" s="407"/>
      <c r="AH23" s="407"/>
      <c r="AI23" s="563"/>
      <c r="AJ23" s="428"/>
      <c r="AK23" s="661"/>
      <c r="AL23" s="661"/>
      <c r="AM23" s="661"/>
      <c r="AN23" s="661"/>
      <c r="AO23" s="562"/>
      <c r="AP23" s="428"/>
      <c r="AQ23" s="661"/>
      <c r="AR23" s="661"/>
      <c r="AS23" s="661"/>
      <c r="AT23" s="661"/>
      <c r="AU23" s="562"/>
      <c r="AV23" s="430"/>
      <c r="AW23" s="572"/>
      <c r="AX23" s="572"/>
      <c r="AY23" s="572"/>
      <c r="AZ23" s="572"/>
      <c r="BA23" s="563"/>
      <c r="BB23" s="430"/>
      <c r="BC23" s="572"/>
      <c r="BD23" s="572"/>
      <c r="BE23" s="572"/>
      <c r="BF23" s="572"/>
      <c r="BG23" s="563"/>
      <c r="BH23" s="430"/>
      <c r="BI23" s="572"/>
      <c r="BJ23" s="572"/>
      <c r="BK23" s="572"/>
      <c r="BL23" s="572"/>
      <c r="BM23" s="563"/>
      <c r="BN23" s="438">
        <f t="shared" si="3"/>
        <v>0</v>
      </c>
      <c r="BO23" s="730">
        <f t="shared" si="3"/>
        <v>0</v>
      </c>
      <c r="BP23" s="730">
        <f t="shared" si="3"/>
        <v>0</v>
      </c>
      <c r="BQ23" s="730">
        <f t="shared" si="3"/>
        <v>0</v>
      </c>
      <c r="BR23" s="730">
        <f t="shared" si="3"/>
        <v>0</v>
      </c>
      <c r="BS23" s="563"/>
      <c r="BT23" s="429"/>
      <c r="BU23" s="407"/>
      <c r="BV23" s="407"/>
      <c r="BW23" s="407"/>
      <c r="BX23" s="407"/>
      <c r="BY23" s="563"/>
      <c r="BZ23" s="438">
        <f t="shared" si="4"/>
        <v>0</v>
      </c>
      <c r="CA23" s="730">
        <f t="shared" si="4"/>
        <v>0</v>
      </c>
      <c r="CB23" s="730">
        <f t="shared" si="4"/>
        <v>0</v>
      </c>
      <c r="CC23" s="730">
        <f t="shared" si="4"/>
        <v>0</v>
      </c>
      <c r="CD23" s="730">
        <f t="shared" si="4"/>
        <v>0</v>
      </c>
      <c r="CE23" s="563"/>
      <c r="CF23" s="583" t="str">
        <f t="shared" si="5"/>
        <v>-</v>
      </c>
      <c r="CG23" s="584" t="str">
        <f t="shared" si="5"/>
        <v>-</v>
      </c>
      <c r="CH23" s="584" t="str">
        <f t="shared" si="5"/>
        <v>-</v>
      </c>
      <c r="CI23" s="584" t="str">
        <f t="shared" si="5"/>
        <v>-</v>
      </c>
      <c r="CJ23" s="584" t="str">
        <f t="shared" si="5"/>
        <v>-</v>
      </c>
      <c r="CK23" s="752" t="str">
        <f t="shared" si="5"/>
        <v>-</v>
      </c>
    </row>
    <row r="24" ht="30" customHeight="1" spans="2:89">
      <c r="B24" s="461" t="s">
        <v>146</v>
      </c>
      <c r="C24" s="461"/>
      <c r="D24" s="452" t="s">
        <v>147</v>
      </c>
      <c r="E24" s="453" t="s">
        <v>148</v>
      </c>
      <c r="F24" s="653" t="s">
        <v>149</v>
      </c>
      <c r="G24" s="653" t="s">
        <v>150</v>
      </c>
      <c r="H24" s="653" t="s">
        <v>151</v>
      </c>
      <c r="I24" s="653" t="s">
        <v>152</v>
      </c>
      <c r="J24" s="653" t="s">
        <v>153</v>
      </c>
      <c r="K24" s="664" t="s">
        <v>154</v>
      </c>
      <c r="L24" s="544"/>
      <c r="M24" s="545"/>
      <c r="N24" s="545"/>
      <c r="O24" s="545"/>
      <c r="P24" s="545"/>
      <c r="Q24" s="686"/>
      <c r="R24" s="702"/>
      <c r="S24" s="703"/>
      <c r="T24" s="703"/>
      <c r="U24" s="703"/>
      <c r="V24" s="703"/>
      <c r="W24" s="687"/>
      <c r="X24" s="702"/>
      <c r="Y24" s="703"/>
      <c r="Z24" s="703"/>
      <c r="AA24" s="703"/>
      <c r="AB24" s="703"/>
      <c r="AC24" s="687"/>
      <c r="AD24" s="702"/>
      <c r="AE24" s="703"/>
      <c r="AF24" s="703"/>
      <c r="AG24" s="703"/>
      <c r="AH24" s="703"/>
      <c r="AI24" s="687"/>
      <c r="AJ24" s="544"/>
      <c r="AK24" s="545"/>
      <c r="AL24" s="545"/>
      <c r="AM24" s="545"/>
      <c r="AN24" s="545"/>
      <c r="AO24" s="686"/>
      <c r="AP24" s="544"/>
      <c r="AQ24" s="545"/>
      <c r="AR24" s="545"/>
      <c r="AS24" s="545"/>
      <c r="AT24" s="545"/>
      <c r="AU24" s="686"/>
      <c r="AV24" s="715"/>
      <c r="AW24" s="719"/>
      <c r="AX24" s="719"/>
      <c r="AY24" s="719"/>
      <c r="AZ24" s="719"/>
      <c r="BA24" s="721"/>
      <c r="BB24" s="715"/>
      <c r="BC24" s="719"/>
      <c r="BD24" s="719"/>
      <c r="BE24" s="719"/>
      <c r="BF24" s="719"/>
      <c r="BG24" s="721"/>
      <c r="BH24" s="715"/>
      <c r="BI24" s="719"/>
      <c r="BJ24" s="719"/>
      <c r="BK24" s="719"/>
      <c r="BL24" s="719"/>
      <c r="BM24" s="721"/>
      <c r="BN24" s="573">
        <f t="shared" si="3"/>
        <v>0</v>
      </c>
      <c r="BO24" s="574">
        <f t="shared" si="3"/>
        <v>0</v>
      </c>
      <c r="BP24" s="574">
        <f t="shared" si="3"/>
        <v>0</v>
      </c>
      <c r="BQ24" s="574">
        <f t="shared" si="3"/>
        <v>0</v>
      </c>
      <c r="BR24" s="574">
        <f t="shared" si="3"/>
        <v>0</v>
      </c>
      <c r="BS24" s="731">
        <f t="shared" si="3"/>
        <v>0</v>
      </c>
      <c r="BT24" s="702"/>
      <c r="BU24" s="703"/>
      <c r="BV24" s="703"/>
      <c r="BW24" s="703"/>
      <c r="BX24" s="703"/>
      <c r="BY24" s="687"/>
      <c r="BZ24" s="573">
        <f t="shared" si="4"/>
        <v>0</v>
      </c>
      <c r="CA24" s="574">
        <f t="shared" si="4"/>
        <v>0</v>
      </c>
      <c r="CB24" s="574">
        <f t="shared" si="4"/>
        <v>0</v>
      </c>
      <c r="CC24" s="574">
        <f t="shared" si="4"/>
        <v>0</v>
      </c>
      <c r="CD24" s="574">
        <f t="shared" si="4"/>
        <v>0</v>
      </c>
      <c r="CE24" s="731">
        <f t="shared" si="4"/>
        <v>0</v>
      </c>
      <c r="CF24" s="738" t="str">
        <f t="shared" si="5"/>
        <v>-</v>
      </c>
      <c r="CG24" s="739" t="str">
        <f t="shared" si="5"/>
        <v>-</v>
      </c>
      <c r="CH24" s="739" t="str">
        <f t="shared" si="5"/>
        <v>-</v>
      </c>
      <c r="CI24" s="739" t="str">
        <f t="shared" si="5"/>
        <v>-</v>
      </c>
      <c r="CJ24" s="739" t="str">
        <f t="shared" si="5"/>
        <v>-</v>
      </c>
      <c r="CK24" s="753" t="str">
        <f t="shared" si="5"/>
        <v>-</v>
      </c>
    </row>
    <row r="25" ht="30" customHeight="1" spans="2:89">
      <c r="B25" s="450"/>
      <c r="C25" s="450"/>
      <c r="D25" s="452" t="s">
        <v>24</v>
      </c>
      <c r="E25" s="453" t="s">
        <v>25</v>
      </c>
      <c r="F25" s="654" t="s">
        <v>155</v>
      </c>
      <c r="G25" s="654" t="s">
        <v>156</v>
      </c>
      <c r="H25" s="654" t="s">
        <v>157</v>
      </c>
      <c r="I25" s="654" t="s">
        <v>158</v>
      </c>
      <c r="J25" s="654" t="s">
        <v>159</v>
      </c>
      <c r="K25" s="672" t="s">
        <v>160</v>
      </c>
      <c r="L25" s="417"/>
      <c r="M25" s="658"/>
      <c r="N25" s="658"/>
      <c r="O25" s="658"/>
      <c r="P25" s="658"/>
      <c r="Q25" s="704"/>
      <c r="R25" s="705"/>
      <c r="S25" s="706"/>
      <c r="T25" s="706"/>
      <c r="U25" s="706"/>
      <c r="V25" s="706"/>
      <c r="W25" s="707"/>
      <c r="X25" s="705"/>
      <c r="Y25" s="706"/>
      <c r="Z25" s="706"/>
      <c r="AA25" s="706"/>
      <c r="AB25" s="706"/>
      <c r="AC25" s="707"/>
      <c r="AD25" s="705"/>
      <c r="AE25" s="706"/>
      <c r="AF25" s="706"/>
      <c r="AG25" s="706"/>
      <c r="AH25" s="706"/>
      <c r="AI25" s="707"/>
      <c r="AJ25" s="417"/>
      <c r="AK25" s="658"/>
      <c r="AL25" s="658"/>
      <c r="AM25" s="658"/>
      <c r="AN25" s="658"/>
      <c r="AO25" s="704"/>
      <c r="AP25" s="417"/>
      <c r="AQ25" s="658"/>
      <c r="AR25" s="658"/>
      <c r="AS25" s="658"/>
      <c r="AT25" s="658"/>
      <c r="AU25" s="704"/>
      <c r="AV25" s="716"/>
      <c r="AW25" s="725"/>
      <c r="AX25" s="725"/>
      <c r="AY25" s="725"/>
      <c r="AZ25" s="725"/>
      <c r="BA25" s="726"/>
      <c r="BB25" s="716"/>
      <c r="BC25" s="725"/>
      <c r="BD25" s="725"/>
      <c r="BE25" s="725"/>
      <c r="BF25" s="725"/>
      <c r="BG25" s="726"/>
      <c r="BH25" s="716"/>
      <c r="BI25" s="725"/>
      <c r="BJ25" s="725"/>
      <c r="BK25" s="725"/>
      <c r="BL25" s="725"/>
      <c r="BM25" s="726"/>
      <c r="BN25" s="575">
        <f t="shared" si="3"/>
        <v>0</v>
      </c>
      <c r="BO25" s="576">
        <f t="shared" si="3"/>
        <v>0</v>
      </c>
      <c r="BP25" s="576">
        <f t="shared" si="3"/>
        <v>0</v>
      </c>
      <c r="BQ25" s="576">
        <f t="shared" si="3"/>
        <v>0</v>
      </c>
      <c r="BR25" s="576">
        <f t="shared" si="3"/>
        <v>0</v>
      </c>
      <c r="BS25" s="734">
        <f t="shared" si="3"/>
        <v>0</v>
      </c>
      <c r="BT25" s="705"/>
      <c r="BU25" s="706"/>
      <c r="BV25" s="706"/>
      <c r="BW25" s="706"/>
      <c r="BX25" s="706"/>
      <c r="BY25" s="707"/>
      <c r="BZ25" s="575">
        <f t="shared" si="4"/>
        <v>0</v>
      </c>
      <c r="CA25" s="576">
        <f t="shared" si="4"/>
        <v>0</v>
      </c>
      <c r="CB25" s="576">
        <f t="shared" si="4"/>
        <v>0</v>
      </c>
      <c r="CC25" s="576">
        <f t="shared" si="4"/>
        <v>0</v>
      </c>
      <c r="CD25" s="576">
        <f t="shared" si="4"/>
        <v>0</v>
      </c>
      <c r="CE25" s="734">
        <f t="shared" si="4"/>
        <v>0</v>
      </c>
      <c r="CF25" s="740" t="str">
        <f t="shared" si="5"/>
        <v>-</v>
      </c>
      <c r="CG25" s="746" t="str">
        <f t="shared" si="5"/>
        <v>-</v>
      </c>
      <c r="CH25" s="746" t="str">
        <f t="shared" si="5"/>
        <v>-</v>
      </c>
      <c r="CI25" s="746" t="str">
        <f t="shared" si="5"/>
        <v>-</v>
      </c>
      <c r="CJ25" s="746" t="str">
        <f t="shared" si="5"/>
        <v>-</v>
      </c>
      <c r="CK25" s="756" t="str">
        <f t="shared" si="5"/>
        <v>-</v>
      </c>
    </row>
    <row r="26" ht="30" customHeight="1" spans="2:89">
      <c r="B26" s="450"/>
      <c r="C26" s="450"/>
      <c r="D26" s="452" t="s">
        <v>31</v>
      </c>
      <c r="E26" s="453" t="s">
        <v>32</v>
      </c>
      <c r="F26" s="654" t="s">
        <v>161</v>
      </c>
      <c r="G26" s="654" t="s">
        <v>162</v>
      </c>
      <c r="H26" s="654" t="s">
        <v>163</v>
      </c>
      <c r="I26" s="654" t="s">
        <v>164</v>
      </c>
      <c r="J26" s="654" t="s">
        <v>165</v>
      </c>
      <c r="K26" s="672" t="s">
        <v>166</v>
      </c>
      <c r="L26" s="417"/>
      <c r="M26" s="658"/>
      <c r="N26" s="658"/>
      <c r="O26" s="658"/>
      <c r="P26" s="658"/>
      <c r="Q26" s="704"/>
      <c r="R26" s="705"/>
      <c r="S26" s="706"/>
      <c r="T26" s="706"/>
      <c r="U26" s="706"/>
      <c r="V26" s="706"/>
      <c r="W26" s="707"/>
      <c r="X26" s="705"/>
      <c r="Y26" s="706"/>
      <c r="Z26" s="706"/>
      <c r="AA26" s="706"/>
      <c r="AB26" s="706"/>
      <c r="AC26" s="707"/>
      <c r="AD26" s="705"/>
      <c r="AE26" s="706"/>
      <c r="AF26" s="706"/>
      <c r="AG26" s="706"/>
      <c r="AH26" s="706"/>
      <c r="AI26" s="707"/>
      <c r="AJ26" s="417"/>
      <c r="AK26" s="658"/>
      <c r="AL26" s="658"/>
      <c r="AM26" s="658"/>
      <c r="AN26" s="658"/>
      <c r="AO26" s="704"/>
      <c r="AP26" s="417"/>
      <c r="AQ26" s="658"/>
      <c r="AR26" s="658"/>
      <c r="AS26" s="658"/>
      <c r="AT26" s="658"/>
      <c r="AU26" s="704"/>
      <c r="AV26" s="716"/>
      <c r="AW26" s="725"/>
      <c r="AX26" s="725"/>
      <c r="AY26" s="725"/>
      <c r="AZ26" s="725"/>
      <c r="BA26" s="726"/>
      <c r="BB26" s="716"/>
      <c r="BC26" s="725"/>
      <c r="BD26" s="725"/>
      <c r="BE26" s="725"/>
      <c r="BF26" s="725"/>
      <c r="BG26" s="726"/>
      <c r="BH26" s="716"/>
      <c r="BI26" s="725"/>
      <c r="BJ26" s="725"/>
      <c r="BK26" s="725"/>
      <c r="BL26" s="725"/>
      <c r="BM26" s="726"/>
      <c r="BN26" s="575">
        <f t="shared" si="3"/>
        <v>0</v>
      </c>
      <c r="BO26" s="576">
        <f t="shared" si="3"/>
        <v>0</v>
      </c>
      <c r="BP26" s="576">
        <f t="shared" si="3"/>
        <v>0</v>
      </c>
      <c r="BQ26" s="576">
        <f t="shared" si="3"/>
        <v>0</v>
      </c>
      <c r="BR26" s="576">
        <f t="shared" si="3"/>
        <v>0</v>
      </c>
      <c r="BS26" s="734">
        <f t="shared" si="3"/>
        <v>0</v>
      </c>
      <c r="BT26" s="705"/>
      <c r="BU26" s="706"/>
      <c r="BV26" s="706"/>
      <c r="BW26" s="706"/>
      <c r="BX26" s="706"/>
      <c r="BY26" s="707"/>
      <c r="BZ26" s="575">
        <f t="shared" si="4"/>
        <v>0</v>
      </c>
      <c r="CA26" s="576">
        <f t="shared" si="4"/>
        <v>0</v>
      </c>
      <c r="CB26" s="576">
        <f t="shared" si="4"/>
        <v>0</v>
      </c>
      <c r="CC26" s="576">
        <f t="shared" si="4"/>
        <v>0</v>
      </c>
      <c r="CD26" s="576">
        <f t="shared" si="4"/>
        <v>0</v>
      </c>
      <c r="CE26" s="734">
        <f t="shared" si="4"/>
        <v>0</v>
      </c>
      <c r="CF26" s="740" t="str">
        <f t="shared" si="5"/>
        <v>-</v>
      </c>
      <c r="CG26" s="746" t="str">
        <f t="shared" si="5"/>
        <v>-</v>
      </c>
      <c r="CH26" s="746" t="str">
        <f t="shared" si="5"/>
        <v>-</v>
      </c>
      <c r="CI26" s="746" t="str">
        <f t="shared" si="5"/>
        <v>-</v>
      </c>
      <c r="CJ26" s="746" t="str">
        <f t="shared" si="5"/>
        <v>-</v>
      </c>
      <c r="CK26" s="756" t="str">
        <f t="shared" si="5"/>
        <v>-</v>
      </c>
    </row>
    <row r="27" ht="30" customHeight="1" spans="2:89">
      <c r="B27" s="464"/>
      <c r="C27" s="464"/>
      <c r="D27" s="452" t="s">
        <v>124</v>
      </c>
      <c r="E27" s="453" t="s">
        <v>125</v>
      </c>
      <c r="F27" s="652" t="s">
        <v>167</v>
      </c>
      <c r="G27" s="652" t="s">
        <v>168</v>
      </c>
      <c r="H27" s="652" t="s">
        <v>169</v>
      </c>
      <c r="I27" s="652" t="s">
        <v>170</v>
      </c>
      <c r="J27" s="652" t="s">
        <v>171</v>
      </c>
      <c r="K27" s="665" t="s">
        <v>172</v>
      </c>
      <c r="L27" s="428"/>
      <c r="M27" s="661"/>
      <c r="N27" s="661"/>
      <c r="O27" s="661"/>
      <c r="P27" s="661"/>
      <c r="Q27" s="688"/>
      <c r="R27" s="708"/>
      <c r="S27" s="709"/>
      <c r="T27" s="709"/>
      <c r="U27" s="709"/>
      <c r="V27" s="709"/>
      <c r="W27" s="691"/>
      <c r="X27" s="708"/>
      <c r="Y27" s="709"/>
      <c r="Z27" s="709"/>
      <c r="AA27" s="709"/>
      <c r="AB27" s="709"/>
      <c r="AC27" s="691"/>
      <c r="AD27" s="708"/>
      <c r="AE27" s="709"/>
      <c r="AF27" s="709"/>
      <c r="AG27" s="709"/>
      <c r="AH27" s="709"/>
      <c r="AI27" s="691"/>
      <c r="AJ27" s="428"/>
      <c r="AK27" s="661"/>
      <c r="AL27" s="661"/>
      <c r="AM27" s="661"/>
      <c r="AN27" s="661"/>
      <c r="AO27" s="688"/>
      <c r="AP27" s="428"/>
      <c r="AQ27" s="661"/>
      <c r="AR27" s="661"/>
      <c r="AS27" s="661"/>
      <c r="AT27" s="661"/>
      <c r="AU27" s="688"/>
      <c r="AV27" s="717"/>
      <c r="AW27" s="722"/>
      <c r="AX27" s="722"/>
      <c r="AY27" s="722"/>
      <c r="AZ27" s="722"/>
      <c r="BA27" s="723"/>
      <c r="BB27" s="717"/>
      <c r="BC27" s="722"/>
      <c r="BD27" s="722"/>
      <c r="BE27" s="722"/>
      <c r="BF27" s="722"/>
      <c r="BG27" s="723"/>
      <c r="BH27" s="717"/>
      <c r="BI27" s="722"/>
      <c r="BJ27" s="722"/>
      <c r="BK27" s="722"/>
      <c r="BL27" s="722"/>
      <c r="BM27" s="723"/>
      <c r="BN27" s="577">
        <f t="shared" si="3"/>
        <v>0</v>
      </c>
      <c r="BO27" s="578">
        <f t="shared" si="3"/>
        <v>0</v>
      </c>
      <c r="BP27" s="578">
        <f t="shared" si="3"/>
        <v>0</v>
      </c>
      <c r="BQ27" s="578">
        <f t="shared" si="3"/>
        <v>0</v>
      </c>
      <c r="BR27" s="578">
        <f t="shared" si="3"/>
        <v>0</v>
      </c>
      <c r="BS27" s="732">
        <f t="shared" si="3"/>
        <v>0</v>
      </c>
      <c r="BT27" s="708"/>
      <c r="BU27" s="709"/>
      <c r="BV27" s="709"/>
      <c r="BW27" s="709"/>
      <c r="BX27" s="709"/>
      <c r="BY27" s="691"/>
      <c r="BZ27" s="577">
        <f t="shared" si="4"/>
        <v>0</v>
      </c>
      <c r="CA27" s="578">
        <f t="shared" si="4"/>
        <v>0</v>
      </c>
      <c r="CB27" s="578">
        <f t="shared" si="4"/>
        <v>0</v>
      </c>
      <c r="CC27" s="578">
        <f t="shared" si="4"/>
        <v>0</v>
      </c>
      <c r="CD27" s="578">
        <f t="shared" si="4"/>
        <v>0</v>
      </c>
      <c r="CE27" s="732">
        <f t="shared" si="4"/>
        <v>0</v>
      </c>
      <c r="CF27" s="742" t="str">
        <f t="shared" si="5"/>
        <v>-</v>
      </c>
      <c r="CG27" s="743" t="str">
        <f t="shared" si="5"/>
        <v>-</v>
      </c>
      <c r="CH27" s="743" t="str">
        <f t="shared" si="5"/>
        <v>-</v>
      </c>
      <c r="CI27" s="743" t="str">
        <f t="shared" si="5"/>
        <v>-</v>
      </c>
      <c r="CJ27" s="743" t="str">
        <f t="shared" si="5"/>
        <v>-</v>
      </c>
      <c r="CK27" s="754" t="str">
        <f t="shared" si="5"/>
        <v>-</v>
      </c>
    </row>
    <row r="28" ht="140.1" customHeight="1" spans="2:89">
      <c r="B28" s="446" t="s">
        <v>173</v>
      </c>
      <c r="C28" s="446"/>
      <c r="D28" s="452" t="s">
        <v>174</v>
      </c>
      <c r="E28" s="453" t="s">
        <v>174</v>
      </c>
      <c r="F28" s="655" t="s">
        <v>175</v>
      </c>
      <c r="G28" s="655" t="s">
        <v>176</v>
      </c>
      <c r="H28" s="655" t="s">
        <v>177</v>
      </c>
      <c r="I28" s="655" t="s">
        <v>178</v>
      </c>
      <c r="J28" s="673"/>
      <c r="K28" s="674"/>
      <c r="L28" s="675"/>
      <c r="M28" s="676"/>
      <c r="N28" s="676"/>
      <c r="O28" s="676"/>
      <c r="P28" s="677"/>
      <c r="Q28" s="710"/>
      <c r="R28" s="711"/>
      <c r="S28" s="712"/>
      <c r="T28" s="712"/>
      <c r="U28" s="712"/>
      <c r="V28" s="713"/>
      <c r="W28" s="714"/>
      <c r="X28" s="711"/>
      <c r="Y28" s="712"/>
      <c r="Z28" s="712"/>
      <c r="AA28" s="712"/>
      <c r="AB28" s="713"/>
      <c r="AC28" s="714"/>
      <c r="AD28" s="711"/>
      <c r="AE28" s="712"/>
      <c r="AF28" s="712"/>
      <c r="AG28" s="712"/>
      <c r="AH28" s="713"/>
      <c r="AI28" s="714"/>
      <c r="AJ28" s="675"/>
      <c r="AK28" s="676"/>
      <c r="AL28" s="676"/>
      <c r="AM28" s="676"/>
      <c r="AN28" s="677"/>
      <c r="AO28" s="710"/>
      <c r="AP28" s="675"/>
      <c r="AQ28" s="676"/>
      <c r="AR28" s="676"/>
      <c r="AS28" s="676"/>
      <c r="AT28" s="677"/>
      <c r="AU28" s="710"/>
      <c r="AV28" s="718"/>
      <c r="AW28" s="727"/>
      <c r="AX28" s="727"/>
      <c r="AY28" s="727"/>
      <c r="AZ28" s="713"/>
      <c r="BA28" s="714"/>
      <c r="BB28" s="718"/>
      <c r="BC28" s="727"/>
      <c r="BD28" s="727"/>
      <c r="BE28" s="727"/>
      <c r="BF28" s="713"/>
      <c r="BG28" s="714"/>
      <c r="BH28" s="718"/>
      <c r="BI28" s="727"/>
      <c r="BJ28" s="727"/>
      <c r="BK28" s="727"/>
      <c r="BL28" s="713"/>
      <c r="BM28" s="714"/>
      <c r="BN28" s="735">
        <f t="shared" si="3"/>
        <v>0</v>
      </c>
      <c r="BO28" s="736">
        <f t="shared" si="3"/>
        <v>0</v>
      </c>
      <c r="BP28" s="736">
        <f t="shared" si="3"/>
        <v>0</v>
      </c>
      <c r="BQ28" s="736">
        <f t="shared" si="3"/>
        <v>0</v>
      </c>
      <c r="BR28" s="713"/>
      <c r="BS28" s="714"/>
      <c r="BT28" s="711"/>
      <c r="BU28" s="712"/>
      <c r="BV28" s="712"/>
      <c r="BW28" s="712"/>
      <c r="BX28" s="713"/>
      <c r="BY28" s="714"/>
      <c r="BZ28" s="735">
        <f t="shared" si="4"/>
        <v>0</v>
      </c>
      <c r="CA28" s="736">
        <f t="shared" si="4"/>
        <v>0</v>
      </c>
      <c r="CB28" s="736">
        <f t="shared" si="4"/>
        <v>0</v>
      </c>
      <c r="CC28" s="736">
        <f t="shared" si="4"/>
        <v>0</v>
      </c>
      <c r="CD28" s="713"/>
      <c r="CE28" s="714"/>
      <c r="CF28" s="747" t="str">
        <f t="shared" si="5"/>
        <v>-</v>
      </c>
      <c r="CG28" s="748" t="str">
        <f t="shared" si="5"/>
        <v>-</v>
      </c>
      <c r="CH28" s="748" t="str">
        <f t="shared" si="5"/>
        <v>-</v>
      </c>
      <c r="CI28" s="748" t="str">
        <f t="shared" si="5"/>
        <v>-</v>
      </c>
      <c r="CJ28" s="749" t="str">
        <f t="shared" si="5"/>
        <v>-</v>
      </c>
      <c r="CK28" s="757" t="str">
        <f t="shared" si="5"/>
        <v>-</v>
      </c>
    </row>
    <row r="29" ht="60" customHeight="1" spans="2:89">
      <c r="B29" s="461" t="s">
        <v>179</v>
      </c>
      <c r="C29" s="461"/>
      <c r="D29" s="452" t="s">
        <v>24</v>
      </c>
      <c r="E29" s="453" t="s">
        <v>25</v>
      </c>
      <c r="F29" s="653" t="s">
        <v>180</v>
      </c>
      <c r="G29" s="653" t="s">
        <v>181</v>
      </c>
      <c r="H29" s="653" t="s">
        <v>182</v>
      </c>
      <c r="I29" s="653" t="s">
        <v>183</v>
      </c>
      <c r="J29" s="653" t="s">
        <v>184</v>
      </c>
      <c r="K29" s="543"/>
      <c r="L29" s="544"/>
      <c r="M29" s="545"/>
      <c r="N29" s="545"/>
      <c r="O29" s="545"/>
      <c r="P29" s="545"/>
      <c r="Q29" s="558"/>
      <c r="R29" s="702"/>
      <c r="S29" s="703"/>
      <c r="T29" s="703"/>
      <c r="U29" s="703"/>
      <c r="V29" s="703"/>
      <c r="W29" s="559"/>
      <c r="X29" s="702"/>
      <c r="Y29" s="703"/>
      <c r="Z29" s="703"/>
      <c r="AA29" s="703"/>
      <c r="AB29" s="703"/>
      <c r="AC29" s="559"/>
      <c r="AD29" s="702"/>
      <c r="AE29" s="703"/>
      <c r="AF29" s="703"/>
      <c r="AG29" s="703"/>
      <c r="AH29" s="703"/>
      <c r="AI29" s="559"/>
      <c r="AJ29" s="544"/>
      <c r="AK29" s="545"/>
      <c r="AL29" s="545"/>
      <c r="AM29" s="545"/>
      <c r="AN29" s="545"/>
      <c r="AO29" s="558"/>
      <c r="AP29" s="544"/>
      <c r="AQ29" s="545"/>
      <c r="AR29" s="545"/>
      <c r="AS29" s="545"/>
      <c r="AT29" s="545"/>
      <c r="AU29" s="558"/>
      <c r="AV29" s="715"/>
      <c r="AW29" s="719"/>
      <c r="AX29" s="719"/>
      <c r="AY29" s="719"/>
      <c r="AZ29" s="719"/>
      <c r="BA29" s="559"/>
      <c r="BB29" s="715"/>
      <c r="BC29" s="719"/>
      <c r="BD29" s="719"/>
      <c r="BE29" s="719"/>
      <c r="BF29" s="719"/>
      <c r="BG29" s="559"/>
      <c r="BH29" s="715"/>
      <c r="BI29" s="719"/>
      <c r="BJ29" s="719"/>
      <c r="BK29" s="719"/>
      <c r="BL29" s="719"/>
      <c r="BM29" s="559"/>
      <c r="BN29" s="573">
        <f t="shared" si="3"/>
        <v>0</v>
      </c>
      <c r="BO29" s="574">
        <f t="shared" si="3"/>
        <v>0</v>
      </c>
      <c r="BP29" s="574">
        <f t="shared" si="3"/>
        <v>0</v>
      </c>
      <c r="BQ29" s="574">
        <f t="shared" si="3"/>
        <v>0</v>
      </c>
      <c r="BR29" s="574">
        <f t="shared" si="3"/>
        <v>0</v>
      </c>
      <c r="BS29" s="559"/>
      <c r="BT29" s="702"/>
      <c r="BU29" s="703"/>
      <c r="BV29" s="703"/>
      <c r="BW29" s="703"/>
      <c r="BX29" s="703"/>
      <c r="BY29" s="559"/>
      <c r="BZ29" s="573">
        <f t="shared" si="4"/>
        <v>0</v>
      </c>
      <c r="CA29" s="574">
        <f t="shared" si="4"/>
        <v>0</v>
      </c>
      <c r="CB29" s="574">
        <f t="shared" si="4"/>
        <v>0</v>
      </c>
      <c r="CC29" s="574">
        <f t="shared" si="4"/>
        <v>0</v>
      </c>
      <c r="CD29" s="574">
        <f t="shared" si="4"/>
        <v>0</v>
      </c>
      <c r="CE29" s="559"/>
      <c r="CF29" s="738" t="str">
        <f t="shared" si="5"/>
        <v>-</v>
      </c>
      <c r="CG29" s="739" t="str">
        <f t="shared" si="5"/>
        <v>-</v>
      </c>
      <c r="CH29" s="739" t="str">
        <f t="shared" si="5"/>
        <v>-</v>
      </c>
      <c r="CI29" s="739" t="str">
        <f t="shared" si="5"/>
        <v>-</v>
      </c>
      <c r="CJ29" s="739" t="str">
        <f t="shared" si="5"/>
        <v>-</v>
      </c>
      <c r="CK29" s="750" t="str">
        <f t="shared" si="5"/>
        <v>-</v>
      </c>
    </row>
    <row r="30" ht="60" customHeight="1" spans="2:89">
      <c r="B30" s="464"/>
      <c r="C30" s="464"/>
      <c r="D30" s="452" t="s">
        <v>31</v>
      </c>
      <c r="E30" s="453" t="s">
        <v>32</v>
      </c>
      <c r="F30" s="652" t="s">
        <v>185</v>
      </c>
      <c r="G30" s="652" t="s">
        <v>186</v>
      </c>
      <c r="H30" s="652" t="s">
        <v>187</v>
      </c>
      <c r="I30" s="652" t="s">
        <v>188</v>
      </c>
      <c r="J30" s="652" t="s">
        <v>189</v>
      </c>
      <c r="K30" s="663"/>
      <c r="L30" s="549"/>
      <c r="M30" s="550"/>
      <c r="N30" s="550"/>
      <c r="O30" s="550"/>
      <c r="P30" s="550"/>
      <c r="Q30" s="562"/>
      <c r="R30" s="708"/>
      <c r="S30" s="709"/>
      <c r="T30" s="709"/>
      <c r="U30" s="709"/>
      <c r="V30" s="709"/>
      <c r="W30" s="563"/>
      <c r="X30" s="708"/>
      <c r="Y30" s="709"/>
      <c r="Z30" s="709"/>
      <c r="AA30" s="709"/>
      <c r="AB30" s="709"/>
      <c r="AC30" s="563"/>
      <c r="AD30" s="708"/>
      <c r="AE30" s="709"/>
      <c r="AF30" s="709"/>
      <c r="AG30" s="709"/>
      <c r="AH30" s="709"/>
      <c r="AI30" s="563"/>
      <c r="AJ30" s="549"/>
      <c r="AK30" s="550"/>
      <c r="AL30" s="550"/>
      <c r="AM30" s="550"/>
      <c r="AN30" s="550"/>
      <c r="AO30" s="562"/>
      <c r="AP30" s="549"/>
      <c r="AQ30" s="550"/>
      <c r="AR30" s="550"/>
      <c r="AS30" s="550"/>
      <c r="AT30" s="550"/>
      <c r="AU30" s="562"/>
      <c r="AV30" s="717"/>
      <c r="AW30" s="722"/>
      <c r="AX30" s="722"/>
      <c r="AY30" s="722"/>
      <c r="AZ30" s="722"/>
      <c r="BA30" s="563"/>
      <c r="BB30" s="717"/>
      <c r="BC30" s="722"/>
      <c r="BD30" s="722"/>
      <c r="BE30" s="722"/>
      <c r="BF30" s="722"/>
      <c r="BG30" s="563"/>
      <c r="BH30" s="717"/>
      <c r="BI30" s="722"/>
      <c r="BJ30" s="722"/>
      <c r="BK30" s="722"/>
      <c r="BL30" s="722"/>
      <c r="BM30" s="563"/>
      <c r="BN30" s="577">
        <f t="shared" si="3"/>
        <v>0</v>
      </c>
      <c r="BO30" s="578">
        <f t="shared" si="3"/>
        <v>0</v>
      </c>
      <c r="BP30" s="578">
        <f t="shared" si="3"/>
        <v>0</v>
      </c>
      <c r="BQ30" s="578">
        <f t="shared" si="3"/>
        <v>0</v>
      </c>
      <c r="BR30" s="578">
        <f t="shared" si="3"/>
        <v>0</v>
      </c>
      <c r="BS30" s="563"/>
      <c r="BT30" s="708"/>
      <c r="BU30" s="709"/>
      <c r="BV30" s="709"/>
      <c r="BW30" s="709"/>
      <c r="BX30" s="709"/>
      <c r="BY30" s="563"/>
      <c r="BZ30" s="577">
        <f t="shared" si="4"/>
        <v>0</v>
      </c>
      <c r="CA30" s="578">
        <f t="shared" si="4"/>
        <v>0</v>
      </c>
      <c r="CB30" s="578">
        <f t="shared" si="4"/>
        <v>0</v>
      </c>
      <c r="CC30" s="578">
        <f t="shared" si="4"/>
        <v>0</v>
      </c>
      <c r="CD30" s="578">
        <f t="shared" si="4"/>
        <v>0</v>
      </c>
      <c r="CE30" s="563"/>
      <c r="CF30" s="742" t="str">
        <f t="shared" si="5"/>
        <v>-</v>
      </c>
      <c r="CG30" s="743" t="str">
        <f t="shared" si="5"/>
        <v>-</v>
      </c>
      <c r="CH30" s="743" t="str">
        <f t="shared" si="5"/>
        <v>-</v>
      </c>
      <c r="CI30" s="743" t="str">
        <f t="shared" si="5"/>
        <v>-</v>
      </c>
      <c r="CJ30" s="743" t="str">
        <f t="shared" si="5"/>
        <v>-</v>
      </c>
      <c r="CK30" s="752" t="str">
        <f t="shared" si="5"/>
        <v>-</v>
      </c>
    </row>
    <row r="31" ht="14.25" spans="4:11">
      <c r="D31"/>
      <c r="E31"/>
      <c r="F31"/>
      <c r="G31"/>
      <c r="H31"/>
      <c r="I31"/>
      <c r="J31"/>
      <c r="K31"/>
    </row>
  </sheetData>
  <mergeCells count="7">
    <mergeCell ref="BN1:BP1"/>
    <mergeCell ref="AJ2:AO2"/>
    <mergeCell ref="AP2:AU2"/>
    <mergeCell ref="AV2:BA2"/>
    <mergeCell ref="BB2:BG2"/>
    <mergeCell ref="BH2:BM2"/>
    <mergeCell ref="CF2:CK2"/>
  </mergeCells>
  <conditionalFormatting sqref="L4:Q30">
    <cfRule type="expression" dxfId="0" priority="3">
      <formula>AND(L4&lt;5,X4&gt;0)</formula>
    </cfRule>
  </conditionalFormatting>
  <conditionalFormatting sqref="X4:AC30">
    <cfRule type="expression" dxfId="1" priority="2">
      <formula>OR(X4=0,X4="0")</formula>
    </cfRule>
  </conditionalFormatting>
  <conditionalFormatting sqref="AD4:AI30">
    <cfRule type="expression" dxfId="1" priority="1">
      <formula>OR(AD4=0,AD4="0")</formula>
    </cfRule>
  </conditionalFormatting>
  <conditionalFormatting sqref="BH4:BM30">
    <cfRule type="expression" dxfId="2" priority="6">
      <formula>BH4&gt;1</formula>
    </cfRule>
    <cfRule type="expression" dxfId="3" priority="7">
      <formula>BH4&gt;0.5</formula>
    </cfRule>
    <cfRule type="expression" dxfId="4" priority="8">
      <formula>BH4&gt;0</formula>
    </cfRule>
  </conditionalFormatting>
  <conditionalFormatting sqref="BN4:BS30">
    <cfRule type="expression" dxfId="5" priority="4">
      <formula>AND(BN4&lt;&gt;"",BN4/BH4&lt;4)</formula>
    </cfRule>
    <cfRule type="expression" dxfId="6" priority="5">
      <formula>AND(BN4&lt;&gt;"",BN4=0)</formula>
    </cfRule>
  </conditionalFormatting>
  <conditionalFormatting sqref="BZ4:CE30">
    <cfRule type="expression" dxfId="5" priority="12">
      <formula>AND(BZ4&lt;&gt;"",BZ4/BH4&lt;4)</formula>
    </cfRule>
    <cfRule type="expression" dxfId="6" priority="13">
      <formula>AND(BZ4&lt;&gt;"",BZ4=0)</formula>
    </cfRule>
  </conditionalFormatting>
  <conditionalFormatting sqref="CF4:CK30">
    <cfRule type="expression" dxfId="7" priority="9">
      <formula>CF4&lt;20</formula>
    </cfRule>
    <cfRule type="expression" dxfId="0" priority="10">
      <formula>CF4&lt;50</formula>
    </cfRule>
    <cfRule type="expression" dxfId="8" priority="11">
      <formula>CF4&lt;100</formula>
    </cfRule>
  </conditionalFormatting>
  <pageMargins left="0.7" right="0.7" top="0.75" bottom="0.75" header="0.3" footer="0.3"/>
  <pageSetup paperSize="9" orientation="portrait" verticalDpi="20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M188"/>
  <sheetViews>
    <sheetView showGridLines="0" zoomScale="55" zoomScaleNormal="55" workbookViewId="0">
      <selection activeCell="L68" sqref="L68"/>
    </sheetView>
  </sheetViews>
  <sheetFormatPr defaultColWidth="9" defaultRowHeight="25.5"/>
  <cols>
    <col min="1" max="1" width="9" style="4"/>
    <col min="2" max="3" width="12.125" style="4" customWidth="1"/>
    <col min="4" max="4" width="35.25" style="5" customWidth="1"/>
    <col min="5" max="5" width="31.125" style="4" customWidth="1"/>
    <col min="6" max="6" width="10" style="4" customWidth="1"/>
    <col min="7" max="7" width="11.375" style="4" customWidth="1"/>
    <col min="8" max="8" width="14.125" style="4" customWidth="1"/>
    <col min="9" max="9" width="17" style="4" customWidth="1"/>
    <col min="10" max="10" width="13" style="6" customWidth="1"/>
    <col min="11" max="11" width="20.625" style="6" customWidth="1"/>
    <col min="12" max="13" width="25.625" style="4" customWidth="1"/>
    <col min="14" max="16384" width="9" style="4"/>
  </cols>
  <sheetData>
    <row r="1" ht="41.25" customHeight="1"/>
    <row r="3" s="1" customFormat="1" ht="40.5" customHeight="1" spans="2:13">
      <c r="B3" s="7" t="s">
        <v>368</v>
      </c>
      <c r="C3" s="7" t="s">
        <v>369</v>
      </c>
      <c r="D3" s="7" t="s">
        <v>370</v>
      </c>
      <c r="E3" s="7" t="s">
        <v>14</v>
      </c>
      <c r="F3" s="7" t="s">
        <v>371</v>
      </c>
      <c r="G3" s="7" t="s">
        <v>372</v>
      </c>
      <c r="H3" s="7" t="s">
        <v>373</v>
      </c>
      <c r="I3" s="7" t="s">
        <v>374</v>
      </c>
      <c r="J3" s="39" t="s">
        <v>696</v>
      </c>
      <c r="K3" s="39" t="s">
        <v>697</v>
      </c>
      <c r="L3" s="7" t="s">
        <v>190</v>
      </c>
      <c r="M3" s="7" t="s">
        <v>698</v>
      </c>
    </row>
    <row r="4" ht="50.1" customHeight="1" spans="2:13">
      <c r="B4" s="8" t="s">
        <v>379</v>
      </c>
      <c r="C4" s="8" t="s">
        <v>380</v>
      </c>
      <c r="D4" s="9" t="s">
        <v>381</v>
      </c>
      <c r="E4" s="10"/>
      <c r="F4" s="11" t="s">
        <v>17</v>
      </c>
      <c r="G4" s="11" t="s">
        <v>382</v>
      </c>
      <c r="H4" s="11" t="s">
        <v>383</v>
      </c>
      <c r="I4" s="40" t="s">
        <v>384</v>
      </c>
      <c r="J4" s="41">
        <v>10</v>
      </c>
      <c r="K4" s="41">
        <v>10.2</v>
      </c>
      <c r="L4" s="42">
        <f>'在庫情報（袜子）'!U4</f>
        <v>0</v>
      </c>
      <c r="M4" s="43">
        <f t="shared" ref="M4:M70" si="0">K4*L4</f>
        <v>0</v>
      </c>
    </row>
    <row r="5" ht="50.1" customHeight="1" spans="2:13">
      <c r="B5" s="10"/>
      <c r="C5" s="10"/>
      <c r="D5" s="12"/>
      <c r="E5" s="10"/>
      <c r="F5" s="11" t="s">
        <v>18</v>
      </c>
      <c r="G5" s="11" t="s">
        <v>386</v>
      </c>
      <c r="H5" s="11" t="s">
        <v>387</v>
      </c>
      <c r="I5" s="40" t="s">
        <v>384</v>
      </c>
      <c r="J5" s="41">
        <v>10</v>
      </c>
      <c r="K5" s="41">
        <v>10.2</v>
      </c>
      <c r="L5" s="42">
        <f>'在庫情報（袜子）'!U5</f>
        <v>0</v>
      </c>
      <c r="M5" s="43">
        <f t="shared" si="0"/>
        <v>0</v>
      </c>
    </row>
    <row r="6" ht="50.1" customHeight="1" spans="2:13">
      <c r="B6" s="10"/>
      <c r="C6" s="10"/>
      <c r="D6" s="12"/>
      <c r="E6" s="10"/>
      <c r="F6" s="11" t="s">
        <v>19</v>
      </c>
      <c r="G6" s="11" t="s">
        <v>389</v>
      </c>
      <c r="H6" s="11" t="s">
        <v>390</v>
      </c>
      <c r="I6" s="40" t="s">
        <v>384</v>
      </c>
      <c r="J6" s="41">
        <v>10</v>
      </c>
      <c r="K6" s="41">
        <v>10.2</v>
      </c>
      <c r="L6" s="42">
        <f>'在庫情報（袜子）'!U6</f>
        <v>0</v>
      </c>
      <c r="M6" s="43">
        <f t="shared" si="0"/>
        <v>0</v>
      </c>
    </row>
    <row r="7" ht="50.1" customHeight="1" spans="2:13">
      <c r="B7" s="10"/>
      <c r="C7" s="10"/>
      <c r="D7" s="12"/>
      <c r="E7" s="10"/>
      <c r="F7" s="13" t="s">
        <v>20</v>
      </c>
      <c r="G7" s="13" t="s">
        <v>392</v>
      </c>
      <c r="H7" s="13" t="s">
        <v>393</v>
      </c>
      <c r="I7" s="44" t="s">
        <v>384</v>
      </c>
      <c r="J7" s="45">
        <v>10</v>
      </c>
      <c r="K7" s="45">
        <v>10.2</v>
      </c>
      <c r="L7" s="46">
        <f>'在庫情報（袜子）'!U7</f>
        <v>0</v>
      </c>
      <c r="M7" s="47">
        <f t="shared" si="0"/>
        <v>0</v>
      </c>
    </row>
    <row r="8" ht="50.1" customHeight="1" spans="2:13">
      <c r="B8" s="8" t="s">
        <v>395</v>
      </c>
      <c r="C8" s="8" t="s">
        <v>380</v>
      </c>
      <c r="D8" s="9" t="s">
        <v>396</v>
      </c>
      <c r="E8" s="8"/>
      <c r="F8" s="14" t="s">
        <v>17</v>
      </c>
      <c r="G8" s="14" t="s">
        <v>382</v>
      </c>
      <c r="H8" s="14" t="s">
        <v>383</v>
      </c>
      <c r="I8" s="48" t="s">
        <v>397</v>
      </c>
      <c r="J8" s="49">
        <v>10.5</v>
      </c>
      <c r="K8" s="49">
        <f t="shared" ref="K8:K74" si="1">J8+0.2</f>
        <v>10.7</v>
      </c>
      <c r="L8" s="50">
        <f>'在庫情報（袜子）'!U8</f>
        <v>0</v>
      </c>
      <c r="M8" s="51">
        <f t="shared" si="0"/>
        <v>0</v>
      </c>
    </row>
    <row r="9" ht="50.1" customHeight="1" spans="2:13">
      <c r="B9" s="10"/>
      <c r="C9" s="10"/>
      <c r="D9" s="12"/>
      <c r="E9" s="10"/>
      <c r="F9" s="11" t="s">
        <v>18</v>
      </c>
      <c r="G9" s="11" t="s">
        <v>399</v>
      </c>
      <c r="H9" s="11" t="s">
        <v>387</v>
      </c>
      <c r="I9" s="52" t="s">
        <v>397</v>
      </c>
      <c r="J9" s="41">
        <v>10.5</v>
      </c>
      <c r="K9" s="41">
        <f t="shared" si="1"/>
        <v>10.7</v>
      </c>
      <c r="L9" s="42">
        <f>'在庫情報（袜子）'!U9</f>
        <v>0</v>
      </c>
      <c r="M9" s="43">
        <f t="shared" si="0"/>
        <v>0</v>
      </c>
    </row>
    <row r="10" ht="50.1" customHeight="1" spans="2:13">
      <c r="B10" s="10"/>
      <c r="C10" s="10"/>
      <c r="D10" s="12"/>
      <c r="E10" s="10"/>
      <c r="F10" s="11" t="s">
        <v>19</v>
      </c>
      <c r="G10" s="11" t="s">
        <v>401</v>
      </c>
      <c r="H10" s="11" t="s">
        <v>390</v>
      </c>
      <c r="I10" s="52" t="s">
        <v>397</v>
      </c>
      <c r="J10" s="41">
        <v>10.5</v>
      </c>
      <c r="K10" s="41">
        <f t="shared" si="1"/>
        <v>10.7</v>
      </c>
      <c r="L10" s="42">
        <f>'在庫情報（袜子）'!U10</f>
        <v>0</v>
      </c>
      <c r="M10" s="43">
        <f t="shared" si="0"/>
        <v>0</v>
      </c>
    </row>
    <row r="11" ht="50.1" customHeight="1" spans="2:13">
      <c r="B11" s="15"/>
      <c r="C11" s="15"/>
      <c r="D11" s="16"/>
      <c r="E11" s="15"/>
      <c r="F11" s="13" t="s">
        <v>20</v>
      </c>
      <c r="G11" s="13" t="s">
        <v>403</v>
      </c>
      <c r="H11" s="13" t="s">
        <v>393</v>
      </c>
      <c r="I11" s="53" t="s">
        <v>397</v>
      </c>
      <c r="J11" s="45">
        <v>10.5</v>
      </c>
      <c r="K11" s="45">
        <f t="shared" si="1"/>
        <v>10.7</v>
      </c>
      <c r="L11" s="46">
        <f>'在庫情報（袜子）'!U11</f>
        <v>0</v>
      </c>
      <c r="M11" s="47">
        <f t="shared" si="0"/>
        <v>0</v>
      </c>
    </row>
    <row r="12" ht="50.1" customHeight="1" spans="2:13">
      <c r="B12" s="8" t="s">
        <v>405</v>
      </c>
      <c r="C12" s="8" t="s">
        <v>380</v>
      </c>
      <c r="D12" s="9" t="s">
        <v>406</v>
      </c>
      <c r="E12" s="8"/>
      <c r="F12" s="14" t="s">
        <v>17</v>
      </c>
      <c r="G12" s="14" t="s">
        <v>399</v>
      </c>
      <c r="H12" s="14" t="s">
        <v>387</v>
      </c>
      <c r="I12" s="54" t="s">
        <v>384</v>
      </c>
      <c r="J12" s="49">
        <v>10</v>
      </c>
      <c r="K12" s="49">
        <f t="shared" si="1"/>
        <v>10.2</v>
      </c>
      <c r="L12" s="50">
        <f>'在庫情報（袜子）'!U12</f>
        <v>0</v>
      </c>
      <c r="M12" s="51">
        <f t="shared" si="0"/>
        <v>0</v>
      </c>
    </row>
    <row r="13" ht="50.1" customHeight="1" spans="2:13">
      <c r="B13" s="10"/>
      <c r="C13" s="10"/>
      <c r="D13" s="12"/>
      <c r="E13" s="10"/>
      <c r="F13" s="11" t="s">
        <v>18</v>
      </c>
      <c r="G13" s="11" t="s">
        <v>401</v>
      </c>
      <c r="H13" s="11" t="s">
        <v>390</v>
      </c>
      <c r="I13" s="40" t="s">
        <v>384</v>
      </c>
      <c r="J13" s="41">
        <v>10</v>
      </c>
      <c r="K13" s="41">
        <f t="shared" si="1"/>
        <v>10.2</v>
      </c>
      <c r="L13" s="42">
        <f>'在庫情報（袜子）'!U13</f>
        <v>0</v>
      </c>
      <c r="M13" s="43">
        <f t="shared" si="0"/>
        <v>0</v>
      </c>
    </row>
    <row r="14" ht="50.1" customHeight="1" spans="2:13">
      <c r="B14" s="15"/>
      <c r="C14" s="15"/>
      <c r="D14" s="16"/>
      <c r="E14" s="15"/>
      <c r="F14" s="13" t="s">
        <v>19</v>
      </c>
      <c r="G14" s="13" t="s">
        <v>403</v>
      </c>
      <c r="H14" s="13" t="s">
        <v>393</v>
      </c>
      <c r="I14" s="44" t="s">
        <v>384</v>
      </c>
      <c r="J14" s="45">
        <v>10</v>
      </c>
      <c r="K14" s="45">
        <f t="shared" si="1"/>
        <v>10.2</v>
      </c>
      <c r="L14" s="46">
        <f>'在庫情報（袜子）'!U14</f>
        <v>0</v>
      </c>
      <c r="M14" s="47">
        <f t="shared" si="0"/>
        <v>0</v>
      </c>
    </row>
    <row r="15" ht="50.1" customHeight="1" spans="2:13">
      <c r="B15" s="8" t="s">
        <v>410</v>
      </c>
      <c r="C15" s="8" t="s">
        <v>411</v>
      </c>
      <c r="D15" s="9">
        <v>20052</v>
      </c>
      <c r="E15" s="17"/>
      <c r="F15" s="14" t="s">
        <v>17</v>
      </c>
      <c r="G15" s="14" t="s">
        <v>382</v>
      </c>
      <c r="H15" s="14" t="s">
        <v>412</v>
      </c>
      <c r="I15" s="55" t="s">
        <v>384</v>
      </c>
      <c r="J15" s="49">
        <v>14.8</v>
      </c>
      <c r="K15" s="49">
        <f t="shared" si="1"/>
        <v>15</v>
      </c>
      <c r="L15" s="50">
        <f>'在庫情報（袜子）'!U15</f>
        <v>0</v>
      </c>
      <c r="M15" s="56">
        <f t="shared" si="0"/>
        <v>0</v>
      </c>
    </row>
    <row r="16" ht="50.1" customHeight="1" spans="2:13">
      <c r="B16" s="10"/>
      <c r="C16" s="10"/>
      <c r="D16" s="12"/>
      <c r="E16" s="17"/>
      <c r="F16" s="11" t="s">
        <v>18</v>
      </c>
      <c r="G16" s="11" t="s">
        <v>399</v>
      </c>
      <c r="H16" s="11" t="s">
        <v>387</v>
      </c>
      <c r="I16" s="40" t="s">
        <v>384</v>
      </c>
      <c r="J16" s="41">
        <v>14.8</v>
      </c>
      <c r="K16" s="41">
        <f t="shared" si="1"/>
        <v>15</v>
      </c>
      <c r="L16" s="42">
        <f>'在庫情報（袜子）'!U16</f>
        <v>0</v>
      </c>
      <c r="M16" s="57">
        <f t="shared" si="0"/>
        <v>0</v>
      </c>
    </row>
    <row r="17" s="2" customFormat="1" ht="50.1" customHeight="1" spans="2:13">
      <c r="B17" s="18"/>
      <c r="C17" s="18"/>
      <c r="D17" s="19"/>
      <c r="E17" s="20"/>
      <c r="F17" s="21" t="s">
        <v>19</v>
      </c>
      <c r="G17" s="22" t="s">
        <v>401</v>
      </c>
      <c r="H17" s="22" t="s">
        <v>390</v>
      </c>
      <c r="I17" s="58" t="s">
        <v>397</v>
      </c>
      <c r="J17" s="59">
        <v>14.8</v>
      </c>
      <c r="K17" s="59">
        <f t="shared" si="1"/>
        <v>15</v>
      </c>
      <c r="L17" s="60">
        <f>'在庫情報（袜子）'!U17</f>
        <v>0</v>
      </c>
      <c r="M17" s="61">
        <f t="shared" si="0"/>
        <v>0</v>
      </c>
    </row>
    <row r="18" s="2" customFormat="1" ht="50.1" customHeight="1" spans="2:13">
      <c r="B18" s="23"/>
      <c r="C18" s="18"/>
      <c r="D18" s="19"/>
      <c r="E18" s="20"/>
      <c r="F18" s="24" t="s">
        <v>20</v>
      </c>
      <c r="G18" s="13" t="s">
        <v>403</v>
      </c>
      <c r="H18" s="13" t="s">
        <v>393</v>
      </c>
      <c r="I18" s="62" t="s">
        <v>397</v>
      </c>
      <c r="J18" s="45">
        <v>14.8</v>
      </c>
      <c r="K18" s="45">
        <f t="shared" ref="K18" si="2">J18+0.2</f>
        <v>15</v>
      </c>
      <c r="L18" s="46">
        <f>'在庫情報（袜子）'!U18</f>
        <v>0</v>
      </c>
      <c r="M18" s="63">
        <f t="shared" ref="M18" si="3">K18*L18</f>
        <v>0</v>
      </c>
    </row>
    <row r="19" ht="50.1" customHeight="1" spans="2:13">
      <c r="B19" s="8" t="s">
        <v>417</v>
      </c>
      <c r="C19" s="8" t="s">
        <v>411</v>
      </c>
      <c r="D19" s="9" t="s">
        <v>418</v>
      </c>
      <c r="E19" s="8"/>
      <c r="F19" s="14" t="s">
        <v>17</v>
      </c>
      <c r="G19" s="14" t="s">
        <v>399</v>
      </c>
      <c r="H19" s="14" t="s">
        <v>387</v>
      </c>
      <c r="I19" s="54" t="s">
        <v>384</v>
      </c>
      <c r="J19" s="49">
        <v>12.5</v>
      </c>
      <c r="K19" s="49">
        <f t="shared" si="1"/>
        <v>12.7</v>
      </c>
      <c r="L19" s="50">
        <f>'在庫情報（袜子）'!U19</f>
        <v>0</v>
      </c>
      <c r="M19" s="51">
        <f t="shared" si="0"/>
        <v>0</v>
      </c>
    </row>
    <row r="20" ht="50.1" customHeight="1" spans="2:13">
      <c r="B20" s="10"/>
      <c r="C20" s="10"/>
      <c r="D20" s="12"/>
      <c r="E20" s="10"/>
      <c r="F20" s="11" t="s">
        <v>18</v>
      </c>
      <c r="G20" s="11" t="s">
        <v>401</v>
      </c>
      <c r="H20" s="11" t="s">
        <v>390</v>
      </c>
      <c r="I20" s="40" t="s">
        <v>384</v>
      </c>
      <c r="J20" s="41">
        <v>12.5</v>
      </c>
      <c r="K20" s="41">
        <f t="shared" si="1"/>
        <v>12.7</v>
      </c>
      <c r="L20" s="42">
        <f>'在庫情報（袜子）'!U20</f>
        <v>0</v>
      </c>
      <c r="M20" s="43">
        <f t="shared" si="0"/>
        <v>0</v>
      </c>
    </row>
    <row r="21" ht="50.1" customHeight="1" spans="2:13">
      <c r="B21" s="15"/>
      <c r="C21" s="15"/>
      <c r="D21" s="16"/>
      <c r="E21" s="15"/>
      <c r="F21" s="13" t="s">
        <v>19</v>
      </c>
      <c r="G21" s="13" t="s">
        <v>403</v>
      </c>
      <c r="H21" s="13" t="s">
        <v>393</v>
      </c>
      <c r="I21" s="53" t="s">
        <v>397</v>
      </c>
      <c r="J21" s="45">
        <v>12.5</v>
      </c>
      <c r="K21" s="45">
        <f t="shared" si="1"/>
        <v>12.7</v>
      </c>
      <c r="L21" s="46">
        <f>'在庫情報（袜子）'!U21</f>
        <v>0</v>
      </c>
      <c r="M21" s="47">
        <f t="shared" si="0"/>
        <v>0</v>
      </c>
    </row>
    <row r="22" ht="50.1" customHeight="1" spans="2:13">
      <c r="B22" s="8" t="s">
        <v>422</v>
      </c>
      <c r="C22" s="8" t="s">
        <v>411</v>
      </c>
      <c r="D22" s="9" t="s">
        <v>423</v>
      </c>
      <c r="E22" s="8"/>
      <c r="F22" s="14" t="s">
        <v>17</v>
      </c>
      <c r="G22" s="14" t="s">
        <v>399</v>
      </c>
      <c r="H22" s="14" t="s">
        <v>387</v>
      </c>
      <c r="I22" s="48" t="s">
        <v>397</v>
      </c>
      <c r="J22" s="49">
        <v>10</v>
      </c>
      <c r="K22" s="49">
        <f t="shared" si="1"/>
        <v>10.2</v>
      </c>
      <c r="L22" s="50">
        <f>'在庫情報（袜子）'!U22</f>
        <v>0</v>
      </c>
      <c r="M22" s="51">
        <f t="shared" si="0"/>
        <v>0</v>
      </c>
    </row>
    <row r="23" ht="50.1" customHeight="1" spans="2:13">
      <c r="B23" s="10"/>
      <c r="C23" s="10"/>
      <c r="D23" s="12"/>
      <c r="E23" s="10"/>
      <c r="F23" s="11" t="s">
        <v>18</v>
      </c>
      <c r="G23" s="11" t="s">
        <v>401</v>
      </c>
      <c r="H23" s="11" t="s">
        <v>390</v>
      </c>
      <c r="I23" s="52" t="s">
        <v>397</v>
      </c>
      <c r="J23" s="41">
        <v>10</v>
      </c>
      <c r="K23" s="41">
        <f t="shared" si="1"/>
        <v>10.2</v>
      </c>
      <c r="L23" s="42">
        <f>'在庫情報（袜子）'!U23</f>
        <v>0</v>
      </c>
      <c r="M23" s="43">
        <f t="shared" si="0"/>
        <v>0</v>
      </c>
    </row>
    <row r="24" ht="50.1" customHeight="1" spans="2:13">
      <c r="B24" s="15"/>
      <c r="C24" s="15"/>
      <c r="D24" s="16"/>
      <c r="E24" s="15"/>
      <c r="F24" s="13" t="s">
        <v>19</v>
      </c>
      <c r="G24" s="13" t="s">
        <v>403</v>
      </c>
      <c r="H24" s="13" t="s">
        <v>393</v>
      </c>
      <c r="I24" s="53" t="s">
        <v>397</v>
      </c>
      <c r="J24" s="45">
        <v>10</v>
      </c>
      <c r="K24" s="45">
        <f t="shared" si="1"/>
        <v>10.2</v>
      </c>
      <c r="L24" s="46">
        <f>'在庫情報（袜子）'!U24</f>
        <v>0</v>
      </c>
      <c r="M24" s="47">
        <f t="shared" si="0"/>
        <v>0</v>
      </c>
    </row>
    <row r="25" ht="50.1" customHeight="1" spans="2:13">
      <c r="B25" s="25" t="s">
        <v>427</v>
      </c>
      <c r="C25" s="26" t="s">
        <v>380</v>
      </c>
      <c r="D25" s="27" t="s">
        <v>428</v>
      </c>
      <c r="E25" s="26"/>
      <c r="F25" s="28" t="s">
        <v>17</v>
      </c>
      <c r="G25" s="28" t="s">
        <v>399</v>
      </c>
      <c r="H25" s="28" t="s">
        <v>387</v>
      </c>
      <c r="I25" s="55" t="s">
        <v>384</v>
      </c>
      <c r="J25" s="64">
        <v>10</v>
      </c>
      <c r="K25" s="64">
        <f t="shared" si="1"/>
        <v>10.2</v>
      </c>
      <c r="L25" s="65">
        <f>'在庫情報（袜子）'!U25</f>
        <v>0</v>
      </c>
      <c r="M25" s="66">
        <f t="shared" si="0"/>
        <v>0</v>
      </c>
    </row>
    <row r="26" ht="50.1" customHeight="1" spans="2:13">
      <c r="B26" s="29"/>
      <c r="C26" s="29"/>
      <c r="D26" s="30"/>
      <c r="E26" s="29"/>
      <c r="F26" s="31" t="s">
        <v>18</v>
      </c>
      <c r="G26" s="31" t="s">
        <v>401</v>
      </c>
      <c r="H26" s="31" t="s">
        <v>390</v>
      </c>
      <c r="I26" s="40" t="s">
        <v>384</v>
      </c>
      <c r="J26" s="67">
        <v>10</v>
      </c>
      <c r="K26" s="67">
        <f t="shared" si="1"/>
        <v>10.2</v>
      </c>
      <c r="L26" s="68">
        <f>'在庫情報（袜子）'!U26</f>
        <v>0</v>
      </c>
      <c r="M26" s="69">
        <f t="shared" si="0"/>
        <v>0</v>
      </c>
    </row>
    <row r="27" ht="50.1" customHeight="1" spans="2:13">
      <c r="B27" s="29"/>
      <c r="C27" s="29"/>
      <c r="D27" s="30"/>
      <c r="E27" s="32"/>
      <c r="F27" s="33" t="s">
        <v>19</v>
      </c>
      <c r="G27" s="33" t="s">
        <v>403</v>
      </c>
      <c r="H27" s="33" t="s">
        <v>393</v>
      </c>
      <c r="I27" s="70" t="s">
        <v>384</v>
      </c>
      <c r="J27" s="71">
        <v>10</v>
      </c>
      <c r="K27" s="71">
        <f t="shared" si="1"/>
        <v>10.2</v>
      </c>
      <c r="L27" s="72">
        <f>'在庫情報（袜子）'!U27</f>
        <v>0</v>
      </c>
      <c r="M27" s="73">
        <f t="shared" si="0"/>
        <v>0</v>
      </c>
    </row>
    <row r="28" ht="50.1" customHeight="1" spans="2:13">
      <c r="B28" s="34" t="s">
        <v>432</v>
      </c>
      <c r="C28" s="29" t="s">
        <v>380</v>
      </c>
      <c r="D28" s="30"/>
      <c r="E28" s="26"/>
      <c r="F28" s="28" t="s">
        <v>17</v>
      </c>
      <c r="G28" s="28" t="s">
        <v>399</v>
      </c>
      <c r="H28" s="28" t="s">
        <v>387</v>
      </c>
      <c r="I28" s="74" t="s">
        <v>384</v>
      </c>
      <c r="J28" s="64">
        <v>10</v>
      </c>
      <c r="K28" s="64">
        <f t="shared" si="1"/>
        <v>10.2</v>
      </c>
      <c r="L28" s="65">
        <f>'在庫情報（袜子）'!U28</f>
        <v>0</v>
      </c>
      <c r="M28" s="66">
        <f t="shared" si="0"/>
        <v>0</v>
      </c>
    </row>
    <row r="29" ht="50.1" customHeight="1" spans="2:13">
      <c r="B29" s="29"/>
      <c r="C29" s="29"/>
      <c r="D29" s="30"/>
      <c r="E29" s="29"/>
      <c r="F29" s="31" t="s">
        <v>18</v>
      </c>
      <c r="G29" s="31" t="s">
        <v>401</v>
      </c>
      <c r="H29" s="31" t="s">
        <v>390</v>
      </c>
      <c r="I29" s="75" t="s">
        <v>384</v>
      </c>
      <c r="J29" s="67">
        <v>10</v>
      </c>
      <c r="K29" s="67">
        <f t="shared" si="1"/>
        <v>10.2</v>
      </c>
      <c r="L29" s="68">
        <f>'在庫情報（袜子）'!U29</f>
        <v>0</v>
      </c>
      <c r="M29" s="69">
        <f t="shared" si="0"/>
        <v>0</v>
      </c>
    </row>
    <row r="30" ht="50.1" customHeight="1" spans="2:13">
      <c r="B30" s="32"/>
      <c r="C30" s="32"/>
      <c r="D30" s="35"/>
      <c r="E30" s="32"/>
      <c r="F30" s="33" t="s">
        <v>19</v>
      </c>
      <c r="G30" s="33" t="s">
        <v>403</v>
      </c>
      <c r="H30" s="33" t="s">
        <v>393</v>
      </c>
      <c r="I30" s="76" t="s">
        <v>384</v>
      </c>
      <c r="J30" s="71">
        <v>10</v>
      </c>
      <c r="K30" s="71">
        <f t="shared" si="1"/>
        <v>10.2</v>
      </c>
      <c r="L30" s="72">
        <f>'在庫情報（袜子）'!U30</f>
        <v>0</v>
      </c>
      <c r="M30" s="73">
        <f t="shared" si="0"/>
        <v>0</v>
      </c>
    </row>
    <row r="31" ht="50.1" customHeight="1" spans="2:13">
      <c r="B31" s="8" t="s">
        <v>436</v>
      </c>
      <c r="C31" s="8" t="s">
        <v>411</v>
      </c>
      <c r="D31" s="9" t="s">
        <v>437</v>
      </c>
      <c r="E31" s="8"/>
      <c r="F31" s="14" t="s">
        <v>17</v>
      </c>
      <c r="G31" s="14" t="s">
        <v>399</v>
      </c>
      <c r="H31" s="14" t="s">
        <v>387</v>
      </c>
      <c r="I31" s="55" t="s">
        <v>384</v>
      </c>
      <c r="J31" s="49">
        <v>10</v>
      </c>
      <c r="K31" s="49">
        <f t="shared" si="1"/>
        <v>10.2</v>
      </c>
      <c r="L31" s="50">
        <f>'在庫情報（袜子）'!U31</f>
        <v>0</v>
      </c>
      <c r="M31" s="56">
        <f t="shared" si="0"/>
        <v>0</v>
      </c>
    </row>
    <row r="32" ht="50.1" customHeight="1" spans="2:13">
      <c r="B32" s="10"/>
      <c r="C32" s="10"/>
      <c r="D32" s="12"/>
      <c r="E32" s="10"/>
      <c r="F32" s="11" t="s">
        <v>18</v>
      </c>
      <c r="G32" s="11" t="s">
        <v>401</v>
      </c>
      <c r="H32" s="11" t="s">
        <v>390</v>
      </c>
      <c r="I32" s="40" t="s">
        <v>384</v>
      </c>
      <c r="J32" s="41">
        <v>10</v>
      </c>
      <c r="K32" s="41">
        <f t="shared" si="1"/>
        <v>10.2</v>
      </c>
      <c r="L32" s="42">
        <f>'在庫情報（袜子）'!U32</f>
        <v>0</v>
      </c>
      <c r="M32" s="57">
        <f t="shared" si="0"/>
        <v>0</v>
      </c>
    </row>
    <row r="33" ht="50.1" customHeight="1" spans="2:13">
      <c r="B33" s="15"/>
      <c r="C33" s="15"/>
      <c r="D33" s="16"/>
      <c r="E33" s="15"/>
      <c r="F33" s="13" t="s">
        <v>19</v>
      </c>
      <c r="G33" s="13" t="s">
        <v>403</v>
      </c>
      <c r="H33" s="13" t="s">
        <v>393</v>
      </c>
      <c r="I33" s="70" t="s">
        <v>384</v>
      </c>
      <c r="J33" s="45">
        <v>10</v>
      </c>
      <c r="K33" s="45">
        <f t="shared" si="1"/>
        <v>10.2</v>
      </c>
      <c r="L33" s="46">
        <f>'在庫情報（袜子）'!U33</f>
        <v>0</v>
      </c>
      <c r="M33" s="63">
        <f t="shared" si="0"/>
        <v>0</v>
      </c>
    </row>
    <row r="34" ht="50.1" customHeight="1" spans="2:13">
      <c r="B34" s="26" t="s">
        <v>441</v>
      </c>
      <c r="C34" s="26" t="s">
        <v>380</v>
      </c>
      <c r="D34" s="27" t="s">
        <v>442</v>
      </c>
      <c r="E34" s="26"/>
      <c r="F34" s="28" t="s">
        <v>17</v>
      </c>
      <c r="G34" s="28" t="s">
        <v>399</v>
      </c>
      <c r="H34" s="28" t="s">
        <v>387</v>
      </c>
      <c r="I34" s="54" t="s">
        <v>384</v>
      </c>
      <c r="J34" s="64">
        <v>10</v>
      </c>
      <c r="K34" s="64">
        <f t="shared" si="1"/>
        <v>10.2</v>
      </c>
      <c r="L34" s="65">
        <f>'在庫情報（袜子）'!U34</f>
        <v>0</v>
      </c>
      <c r="M34" s="66">
        <f t="shared" si="0"/>
        <v>0</v>
      </c>
    </row>
    <row r="35" ht="50.1" customHeight="1" spans="2:13">
      <c r="B35" s="29"/>
      <c r="C35" s="29"/>
      <c r="D35" s="30"/>
      <c r="E35" s="29"/>
      <c r="F35" s="31" t="s">
        <v>18</v>
      </c>
      <c r="G35" s="31" t="s">
        <v>401</v>
      </c>
      <c r="H35" s="31" t="s">
        <v>390</v>
      </c>
      <c r="I35" s="40" t="s">
        <v>384</v>
      </c>
      <c r="J35" s="67">
        <v>10</v>
      </c>
      <c r="K35" s="67">
        <f t="shared" si="1"/>
        <v>10.2</v>
      </c>
      <c r="L35" s="68">
        <f>'在庫情報（袜子）'!U35</f>
        <v>0</v>
      </c>
      <c r="M35" s="69">
        <f t="shared" si="0"/>
        <v>0</v>
      </c>
    </row>
    <row r="36" ht="50.1" customHeight="1" spans="2:13">
      <c r="B36" s="32"/>
      <c r="C36" s="32"/>
      <c r="D36" s="35"/>
      <c r="E36" s="32"/>
      <c r="F36" s="33" t="s">
        <v>19</v>
      </c>
      <c r="G36" s="33" t="s">
        <v>403</v>
      </c>
      <c r="H36" s="33" t="s">
        <v>393</v>
      </c>
      <c r="I36" s="44" t="s">
        <v>384</v>
      </c>
      <c r="J36" s="71">
        <v>10</v>
      </c>
      <c r="K36" s="71">
        <f t="shared" si="1"/>
        <v>10.2</v>
      </c>
      <c r="L36" s="72">
        <f>'在庫情報（袜子）'!U36</f>
        <v>0</v>
      </c>
      <c r="M36" s="73">
        <f t="shared" si="0"/>
        <v>0</v>
      </c>
    </row>
    <row r="37" ht="50.1" customHeight="1" spans="2:13">
      <c r="B37" s="26" t="s">
        <v>446</v>
      </c>
      <c r="C37" s="26" t="s">
        <v>380</v>
      </c>
      <c r="D37" s="27" t="s">
        <v>447</v>
      </c>
      <c r="E37" s="26"/>
      <c r="F37" s="28" t="s">
        <v>17</v>
      </c>
      <c r="G37" s="28" t="s">
        <v>399</v>
      </c>
      <c r="H37" s="28" t="s">
        <v>387</v>
      </c>
      <c r="I37" s="55" t="s">
        <v>384</v>
      </c>
      <c r="J37" s="64">
        <v>10</v>
      </c>
      <c r="K37" s="64">
        <f t="shared" si="1"/>
        <v>10.2</v>
      </c>
      <c r="L37" s="65">
        <f>'在庫情報（袜子）'!U37</f>
        <v>0</v>
      </c>
      <c r="M37" s="66">
        <f t="shared" si="0"/>
        <v>0</v>
      </c>
    </row>
    <row r="38" ht="50.1" customHeight="1" spans="2:13">
      <c r="B38" s="29"/>
      <c r="C38" s="29"/>
      <c r="D38" s="30"/>
      <c r="E38" s="29"/>
      <c r="F38" s="31" t="s">
        <v>18</v>
      </c>
      <c r="G38" s="31" t="s">
        <v>401</v>
      </c>
      <c r="H38" s="31" t="s">
        <v>390</v>
      </c>
      <c r="I38" s="40" t="s">
        <v>384</v>
      </c>
      <c r="J38" s="67">
        <v>10</v>
      </c>
      <c r="K38" s="67">
        <f t="shared" si="1"/>
        <v>10.2</v>
      </c>
      <c r="L38" s="68">
        <f>'在庫情報（袜子）'!U38</f>
        <v>0</v>
      </c>
      <c r="M38" s="69">
        <f t="shared" si="0"/>
        <v>0</v>
      </c>
    </row>
    <row r="39" ht="50.1" customHeight="1" spans="2:13">
      <c r="B39" s="32"/>
      <c r="C39" s="32"/>
      <c r="D39" s="35"/>
      <c r="E39" s="32"/>
      <c r="F39" s="33" t="s">
        <v>19</v>
      </c>
      <c r="G39" s="33" t="s">
        <v>403</v>
      </c>
      <c r="H39" s="33" t="s">
        <v>393</v>
      </c>
      <c r="I39" s="70" t="s">
        <v>384</v>
      </c>
      <c r="J39" s="71">
        <v>10</v>
      </c>
      <c r="K39" s="71">
        <f t="shared" si="1"/>
        <v>10.2</v>
      </c>
      <c r="L39" s="72">
        <f>'在庫情報（袜子）'!U39</f>
        <v>0</v>
      </c>
      <c r="M39" s="73">
        <f t="shared" si="0"/>
        <v>0</v>
      </c>
    </row>
    <row r="40" ht="50.1" customHeight="1" spans="2:13">
      <c r="B40" s="26" t="s">
        <v>451</v>
      </c>
      <c r="C40" s="26" t="s">
        <v>380</v>
      </c>
      <c r="D40" s="27" t="s">
        <v>452</v>
      </c>
      <c r="E40" s="26"/>
      <c r="F40" s="28" t="s">
        <v>17</v>
      </c>
      <c r="G40" s="28" t="s">
        <v>399</v>
      </c>
      <c r="H40" s="28" t="s">
        <v>387</v>
      </c>
      <c r="I40" s="54" t="s">
        <v>384</v>
      </c>
      <c r="J40" s="64">
        <v>10</v>
      </c>
      <c r="K40" s="64">
        <f t="shared" si="1"/>
        <v>10.2</v>
      </c>
      <c r="L40" s="65">
        <f>'在庫情報（袜子）'!U40</f>
        <v>0</v>
      </c>
      <c r="M40" s="66">
        <f t="shared" si="0"/>
        <v>0</v>
      </c>
    </row>
    <row r="41" ht="50.1" customHeight="1" spans="2:13">
      <c r="B41" s="29"/>
      <c r="C41" s="29"/>
      <c r="D41" s="30"/>
      <c r="E41" s="29"/>
      <c r="F41" s="31" t="s">
        <v>18</v>
      </c>
      <c r="G41" s="31" t="s">
        <v>401</v>
      </c>
      <c r="H41" s="31" t="s">
        <v>390</v>
      </c>
      <c r="I41" s="40" t="s">
        <v>384</v>
      </c>
      <c r="J41" s="67">
        <v>10</v>
      </c>
      <c r="K41" s="67">
        <f t="shared" si="1"/>
        <v>10.2</v>
      </c>
      <c r="L41" s="68">
        <f>'在庫情報（袜子）'!U41</f>
        <v>0</v>
      </c>
      <c r="M41" s="69">
        <f t="shared" si="0"/>
        <v>0</v>
      </c>
    </row>
    <row r="42" ht="50.1" customHeight="1" spans="2:13">
      <c r="B42" s="32"/>
      <c r="C42" s="32"/>
      <c r="D42" s="35"/>
      <c r="E42" s="32"/>
      <c r="F42" s="33" t="s">
        <v>19</v>
      </c>
      <c r="G42" s="33" t="s">
        <v>403</v>
      </c>
      <c r="H42" s="33" t="s">
        <v>393</v>
      </c>
      <c r="I42" s="44" t="s">
        <v>384</v>
      </c>
      <c r="J42" s="71">
        <v>10</v>
      </c>
      <c r="K42" s="71">
        <f t="shared" si="1"/>
        <v>10.2</v>
      </c>
      <c r="L42" s="72">
        <f>'在庫情報（袜子）'!U42</f>
        <v>0</v>
      </c>
      <c r="M42" s="73">
        <f t="shared" si="0"/>
        <v>0</v>
      </c>
    </row>
    <row r="43" ht="50.1" customHeight="1" spans="2:13">
      <c r="B43" s="8" t="s">
        <v>456</v>
      </c>
      <c r="C43" s="8" t="s">
        <v>411</v>
      </c>
      <c r="D43" s="9">
        <v>19020</v>
      </c>
      <c r="E43" s="8"/>
      <c r="F43" s="14" t="s">
        <v>17</v>
      </c>
      <c r="G43" s="14" t="s">
        <v>382</v>
      </c>
      <c r="H43" s="14" t="s">
        <v>412</v>
      </c>
      <c r="I43" s="55" t="s">
        <v>384</v>
      </c>
      <c r="J43" s="49">
        <v>12</v>
      </c>
      <c r="K43" s="49">
        <f t="shared" si="1"/>
        <v>12.2</v>
      </c>
      <c r="L43" s="50">
        <f>'在庫情報（袜子）'!U43</f>
        <v>0</v>
      </c>
      <c r="M43" s="56">
        <f t="shared" si="0"/>
        <v>0</v>
      </c>
    </row>
    <row r="44" ht="50.1" customHeight="1" spans="2:13">
      <c r="B44" s="10"/>
      <c r="C44" s="10"/>
      <c r="D44" s="12"/>
      <c r="E44" s="10"/>
      <c r="F44" s="11" t="s">
        <v>18</v>
      </c>
      <c r="G44" s="11" t="s">
        <v>399</v>
      </c>
      <c r="H44" s="11" t="s">
        <v>387</v>
      </c>
      <c r="I44" s="40" t="s">
        <v>384</v>
      </c>
      <c r="J44" s="41">
        <v>12</v>
      </c>
      <c r="K44" s="41">
        <f t="shared" si="1"/>
        <v>12.2</v>
      </c>
      <c r="L44" s="42">
        <f>'在庫情報（袜子）'!U44</f>
        <v>0</v>
      </c>
      <c r="M44" s="57">
        <f t="shared" si="0"/>
        <v>0</v>
      </c>
    </row>
    <row r="45" ht="50.1" customHeight="1" spans="2:13">
      <c r="B45" s="10"/>
      <c r="C45" s="10"/>
      <c r="D45" s="12"/>
      <c r="E45" s="10"/>
      <c r="F45" s="22" t="s">
        <v>19</v>
      </c>
      <c r="G45" s="22" t="s">
        <v>401</v>
      </c>
      <c r="H45" s="22" t="s">
        <v>390</v>
      </c>
      <c r="I45" s="58" t="s">
        <v>397</v>
      </c>
      <c r="J45" s="59">
        <v>12</v>
      </c>
      <c r="K45" s="59">
        <f t="shared" si="1"/>
        <v>12.2</v>
      </c>
      <c r="L45" s="60">
        <f>'在庫情報（袜子）'!U45</f>
        <v>0</v>
      </c>
      <c r="M45" s="61">
        <f t="shared" si="0"/>
        <v>0</v>
      </c>
    </row>
    <row r="46" ht="50.1" customHeight="1" spans="2:13">
      <c r="B46" s="15"/>
      <c r="C46" s="15"/>
      <c r="D46" s="16"/>
      <c r="E46" s="15"/>
      <c r="F46" s="13" t="s">
        <v>20</v>
      </c>
      <c r="G46" s="13" t="s">
        <v>403</v>
      </c>
      <c r="H46" s="13" t="s">
        <v>393</v>
      </c>
      <c r="I46" s="62" t="s">
        <v>397</v>
      </c>
      <c r="J46" s="45">
        <v>12</v>
      </c>
      <c r="K46" s="45">
        <f t="shared" si="1"/>
        <v>12.2</v>
      </c>
      <c r="L46" s="46">
        <f>'在庫情報（袜子）'!U46</f>
        <v>0</v>
      </c>
      <c r="M46" s="63">
        <f t="shared" ref="M46" si="4">K46*L46</f>
        <v>0</v>
      </c>
    </row>
    <row r="47" ht="50.1" customHeight="1" spans="2:13">
      <c r="B47" s="8" t="s">
        <v>461</v>
      </c>
      <c r="C47" s="8" t="s">
        <v>411</v>
      </c>
      <c r="D47" s="9" t="s">
        <v>462</v>
      </c>
      <c r="E47" s="8"/>
      <c r="F47" s="14" t="s">
        <v>17</v>
      </c>
      <c r="G47" s="14" t="s">
        <v>382</v>
      </c>
      <c r="H47" s="14" t="s">
        <v>412</v>
      </c>
      <c r="I47" s="55" t="s">
        <v>384</v>
      </c>
      <c r="J47" s="49">
        <v>12</v>
      </c>
      <c r="K47" s="49">
        <f t="shared" si="1"/>
        <v>12.2</v>
      </c>
      <c r="L47" s="50">
        <f>'在庫情報（袜子）'!U47</f>
        <v>0</v>
      </c>
      <c r="M47" s="56">
        <f t="shared" si="0"/>
        <v>0</v>
      </c>
    </row>
    <row r="48" ht="50.1" customHeight="1" spans="2:13">
      <c r="B48" s="10"/>
      <c r="C48" s="10"/>
      <c r="D48" s="12"/>
      <c r="E48" s="10"/>
      <c r="F48" s="11" t="s">
        <v>18</v>
      </c>
      <c r="G48" s="11" t="s">
        <v>399</v>
      </c>
      <c r="H48" s="11" t="s">
        <v>387</v>
      </c>
      <c r="I48" s="40" t="s">
        <v>384</v>
      </c>
      <c r="J48" s="41">
        <v>12</v>
      </c>
      <c r="K48" s="41">
        <f t="shared" si="1"/>
        <v>12.2</v>
      </c>
      <c r="L48" s="42">
        <f>'在庫情報（袜子）'!U48</f>
        <v>0</v>
      </c>
      <c r="M48" s="57">
        <f t="shared" si="0"/>
        <v>0</v>
      </c>
    </row>
    <row r="49" ht="50.1" customHeight="1" spans="2:13">
      <c r="B49" s="10"/>
      <c r="C49" s="10"/>
      <c r="D49" s="12"/>
      <c r="E49" s="10"/>
      <c r="F49" s="22" t="s">
        <v>19</v>
      </c>
      <c r="G49" s="22" t="s">
        <v>401</v>
      </c>
      <c r="H49" s="22" t="s">
        <v>390</v>
      </c>
      <c r="I49" s="58" t="s">
        <v>397</v>
      </c>
      <c r="J49" s="59">
        <v>12</v>
      </c>
      <c r="K49" s="59">
        <f t="shared" si="1"/>
        <v>12.2</v>
      </c>
      <c r="L49" s="60">
        <f>'在庫情報（袜子）'!U49</f>
        <v>0</v>
      </c>
      <c r="M49" s="61">
        <f t="shared" si="0"/>
        <v>0</v>
      </c>
    </row>
    <row r="50" ht="50.1" customHeight="1" spans="2:13">
      <c r="B50" s="15"/>
      <c r="C50" s="15"/>
      <c r="D50" s="16"/>
      <c r="E50" s="15"/>
      <c r="F50" s="13" t="s">
        <v>20</v>
      </c>
      <c r="G50" s="13" t="s">
        <v>403</v>
      </c>
      <c r="H50" s="13" t="s">
        <v>393</v>
      </c>
      <c r="I50" s="62" t="s">
        <v>397</v>
      </c>
      <c r="J50" s="45">
        <v>12</v>
      </c>
      <c r="K50" s="45">
        <f t="shared" si="1"/>
        <v>12.2</v>
      </c>
      <c r="L50" s="46">
        <f>'在庫情報（袜子）'!U50</f>
        <v>0</v>
      </c>
      <c r="M50" s="63">
        <f t="shared" ref="M50" si="5">K50*L50</f>
        <v>0</v>
      </c>
    </row>
    <row r="51" ht="50.1" customHeight="1" spans="2:13">
      <c r="B51" s="8" t="s">
        <v>467</v>
      </c>
      <c r="C51" s="8" t="s">
        <v>380</v>
      </c>
      <c r="D51" s="9" t="s">
        <v>468</v>
      </c>
      <c r="E51" s="8"/>
      <c r="F51" s="36" t="s">
        <v>17</v>
      </c>
      <c r="G51" s="36" t="s">
        <v>399</v>
      </c>
      <c r="H51" s="36" t="s">
        <v>387</v>
      </c>
      <c r="I51" s="77" t="s">
        <v>384</v>
      </c>
      <c r="J51" s="78">
        <v>10</v>
      </c>
      <c r="K51" s="78">
        <f t="shared" si="1"/>
        <v>10.2</v>
      </c>
      <c r="L51" s="79">
        <f>'在庫情報（袜子）'!U51</f>
        <v>0</v>
      </c>
      <c r="M51" s="80">
        <f t="shared" si="0"/>
        <v>0</v>
      </c>
    </row>
    <row r="52" ht="50.1" customHeight="1" spans="2:13">
      <c r="B52" s="10"/>
      <c r="C52" s="10"/>
      <c r="D52" s="12"/>
      <c r="E52" s="10"/>
      <c r="F52" s="37" t="s">
        <v>18</v>
      </c>
      <c r="G52" s="37" t="s">
        <v>401</v>
      </c>
      <c r="H52" s="37" t="s">
        <v>390</v>
      </c>
      <c r="I52" s="81" t="s">
        <v>384</v>
      </c>
      <c r="J52" s="41">
        <v>10</v>
      </c>
      <c r="K52" s="41">
        <f t="shared" si="1"/>
        <v>10.2</v>
      </c>
      <c r="L52" s="42">
        <f>'在庫情報（袜子）'!U52</f>
        <v>0</v>
      </c>
      <c r="M52" s="43">
        <f t="shared" si="0"/>
        <v>0</v>
      </c>
    </row>
    <row r="53" ht="50.1" customHeight="1" spans="2:13">
      <c r="B53" s="15"/>
      <c r="C53" s="15"/>
      <c r="D53" s="16"/>
      <c r="E53" s="15"/>
      <c r="F53" s="24" t="s">
        <v>19</v>
      </c>
      <c r="G53" s="24" t="s">
        <v>403</v>
      </c>
      <c r="H53" s="24" t="s">
        <v>393</v>
      </c>
      <c r="I53" s="82" t="s">
        <v>384</v>
      </c>
      <c r="J53" s="45">
        <v>10</v>
      </c>
      <c r="K53" s="45">
        <f t="shared" si="1"/>
        <v>10.2</v>
      </c>
      <c r="L53" s="46">
        <f>'在庫情報（袜子）'!U53</f>
        <v>0</v>
      </c>
      <c r="M53" s="47">
        <f t="shared" si="0"/>
        <v>0</v>
      </c>
    </row>
    <row r="54" ht="50.1" customHeight="1" spans="2:13">
      <c r="B54" s="8" t="s">
        <v>472</v>
      </c>
      <c r="C54" s="8" t="s">
        <v>380</v>
      </c>
      <c r="D54" s="9" t="s">
        <v>473</v>
      </c>
      <c r="E54" s="8"/>
      <c r="F54" s="38" t="s">
        <v>17</v>
      </c>
      <c r="G54" s="38" t="s">
        <v>399</v>
      </c>
      <c r="H54" s="38" t="s">
        <v>387</v>
      </c>
      <c r="I54" s="83" t="s">
        <v>384</v>
      </c>
      <c r="J54" s="49">
        <v>11</v>
      </c>
      <c r="K54" s="49">
        <f t="shared" si="1"/>
        <v>11.2</v>
      </c>
      <c r="L54" s="50">
        <f>'在庫情報（袜子）'!U54</f>
        <v>0</v>
      </c>
      <c r="M54" s="51">
        <f t="shared" si="0"/>
        <v>0</v>
      </c>
    </row>
    <row r="55" ht="50.1" customHeight="1" spans="2:13">
      <c r="B55" s="10"/>
      <c r="C55" s="10"/>
      <c r="D55" s="12"/>
      <c r="E55" s="10"/>
      <c r="F55" s="37" t="s">
        <v>18</v>
      </c>
      <c r="G55" s="37" t="s">
        <v>401</v>
      </c>
      <c r="H55" s="37" t="s">
        <v>390</v>
      </c>
      <c r="I55" s="84" t="s">
        <v>384</v>
      </c>
      <c r="J55" s="41">
        <v>11</v>
      </c>
      <c r="K55" s="41">
        <f t="shared" si="1"/>
        <v>11.2</v>
      </c>
      <c r="L55" s="42">
        <f>'在庫情報（袜子）'!U55</f>
        <v>0</v>
      </c>
      <c r="M55" s="43">
        <f t="shared" si="0"/>
        <v>0</v>
      </c>
    </row>
    <row r="56" ht="50.1" customHeight="1" spans="2:13">
      <c r="B56" s="15"/>
      <c r="C56" s="15"/>
      <c r="D56" s="16"/>
      <c r="E56" s="15"/>
      <c r="F56" s="24" t="s">
        <v>19</v>
      </c>
      <c r="G56" s="24" t="s">
        <v>403</v>
      </c>
      <c r="H56" s="24" t="s">
        <v>393</v>
      </c>
      <c r="I56" s="85" t="s">
        <v>384</v>
      </c>
      <c r="J56" s="45">
        <v>11</v>
      </c>
      <c r="K56" s="45">
        <f t="shared" si="1"/>
        <v>11.2</v>
      </c>
      <c r="L56" s="46">
        <f>'在庫情報（袜子）'!U56</f>
        <v>0</v>
      </c>
      <c r="M56" s="47">
        <f t="shared" si="0"/>
        <v>0</v>
      </c>
    </row>
    <row r="57" ht="50.1" customHeight="1" spans="2:13">
      <c r="B57" s="8" t="s">
        <v>477</v>
      </c>
      <c r="C57" s="8" t="s">
        <v>380</v>
      </c>
      <c r="D57" s="9" t="s">
        <v>478</v>
      </c>
      <c r="E57" s="8"/>
      <c r="F57" s="38" t="s">
        <v>17</v>
      </c>
      <c r="G57" s="38" t="s">
        <v>399</v>
      </c>
      <c r="H57" s="38" t="s">
        <v>387</v>
      </c>
      <c r="I57" s="77" t="s">
        <v>384</v>
      </c>
      <c r="J57" s="49">
        <v>11</v>
      </c>
      <c r="K57" s="49">
        <f t="shared" si="1"/>
        <v>11.2</v>
      </c>
      <c r="L57" s="50">
        <f>'在庫情報（袜子）'!U57</f>
        <v>0</v>
      </c>
      <c r="M57" s="51">
        <f t="shared" si="0"/>
        <v>0</v>
      </c>
    </row>
    <row r="58" ht="50.1" customHeight="1" spans="2:13">
      <c r="B58" s="10"/>
      <c r="C58" s="10"/>
      <c r="D58" s="12"/>
      <c r="E58" s="10"/>
      <c r="F58" s="37" t="s">
        <v>18</v>
      </c>
      <c r="G58" s="37" t="s">
        <v>401</v>
      </c>
      <c r="H58" s="37" t="s">
        <v>390</v>
      </c>
      <c r="I58" s="81" t="s">
        <v>384</v>
      </c>
      <c r="J58" s="41">
        <v>11</v>
      </c>
      <c r="K58" s="41">
        <f t="shared" si="1"/>
        <v>11.2</v>
      </c>
      <c r="L58" s="42">
        <f>'在庫情報（袜子）'!U58</f>
        <v>0</v>
      </c>
      <c r="M58" s="43">
        <f t="shared" si="0"/>
        <v>0</v>
      </c>
    </row>
    <row r="59" ht="50.1" customHeight="1" spans="2:13">
      <c r="B59" s="15"/>
      <c r="C59" s="15"/>
      <c r="D59" s="16"/>
      <c r="E59" s="15"/>
      <c r="F59" s="24" t="s">
        <v>19</v>
      </c>
      <c r="G59" s="24" t="s">
        <v>403</v>
      </c>
      <c r="H59" s="24" t="s">
        <v>393</v>
      </c>
      <c r="I59" s="82" t="s">
        <v>384</v>
      </c>
      <c r="J59" s="45">
        <v>11</v>
      </c>
      <c r="K59" s="45">
        <f t="shared" si="1"/>
        <v>11.2</v>
      </c>
      <c r="L59" s="46">
        <f>'在庫情報（袜子）'!U59</f>
        <v>0</v>
      </c>
      <c r="M59" s="47">
        <f t="shared" si="0"/>
        <v>0</v>
      </c>
    </row>
    <row r="60" ht="50.1" customHeight="1" spans="2:13">
      <c r="B60" s="8" t="s">
        <v>482</v>
      </c>
      <c r="C60" s="8" t="s">
        <v>380</v>
      </c>
      <c r="D60" s="9" t="s">
        <v>483</v>
      </c>
      <c r="E60" s="8"/>
      <c r="F60" s="38" t="s">
        <v>17</v>
      </c>
      <c r="G60" s="38" t="s">
        <v>484</v>
      </c>
      <c r="H60" s="38" t="s">
        <v>485</v>
      </c>
      <c r="I60" s="83" t="s">
        <v>384</v>
      </c>
      <c r="J60" s="49">
        <v>18</v>
      </c>
      <c r="K60" s="49">
        <f t="shared" si="1"/>
        <v>18.2</v>
      </c>
      <c r="L60" s="50">
        <f>'在庫情報（袜子）'!U60</f>
        <v>0</v>
      </c>
      <c r="M60" s="51">
        <f t="shared" si="0"/>
        <v>0</v>
      </c>
    </row>
    <row r="61" ht="50.1" customHeight="1" spans="2:13">
      <c r="B61" s="10"/>
      <c r="C61" s="10"/>
      <c r="D61" s="12"/>
      <c r="E61" s="10"/>
      <c r="F61" s="37" t="s">
        <v>18</v>
      </c>
      <c r="G61" s="37" t="s">
        <v>382</v>
      </c>
      <c r="H61" s="37" t="s">
        <v>383</v>
      </c>
      <c r="I61" s="84" t="s">
        <v>384</v>
      </c>
      <c r="J61" s="41">
        <v>18</v>
      </c>
      <c r="K61" s="41">
        <f t="shared" si="1"/>
        <v>18.2</v>
      </c>
      <c r="L61" s="42">
        <f>'在庫情報（袜子）'!U61</f>
        <v>0</v>
      </c>
      <c r="M61" s="43">
        <f t="shared" si="0"/>
        <v>0</v>
      </c>
    </row>
    <row r="62" ht="50.1" customHeight="1" spans="2:13">
      <c r="B62" s="10"/>
      <c r="C62" s="10"/>
      <c r="D62" s="12"/>
      <c r="E62" s="10"/>
      <c r="F62" s="37" t="s">
        <v>19</v>
      </c>
      <c r="G62" s="37" t="s">
        <v>399</v>
      </c>
      <c r="H62" s="37" t="s">
        <v>387</v>
      </c>
      <c r="I62" s="84" t="s">
        <v>384</v>
      </c>
      <c r="J62" s="41">
        <v>18</v>
      </c>
      <c r="K62" s="41">
        <f t="shared" si="1"/>
        <v>18.2</v>
      </c>
      <c r="L62" s="42">
        <f>'在庫情報（袜子）'!U62</f>
        <v>0</v>
      </c>
      <c r="M62" s="43">
        <f t="shared" si="0"/>
        <v>0</v>
      </c>
    </row>
    <row r="63" ht="50.1" customHeight="1" spans="2:13">
      <c r="B63" s="10"/>
      <c r="C63" s="10"/>
      <c r="D63" s="12"/>
      <c r="E63" s="10"/>
      <c r="F63" s="37" t="s">
        <v>20</v>
      </c>
      <c r="G63" s="37" t="s">
        <v>401</v>
      </c>
      <c r="H63" s="37" t="s">
        <v>489</v>
      </c>
      <c r="I63" s="86" t="s">
        <v>397</v>
      </c>
      <c r="J63" s="41">
        <v>18</v>
      </c>
      <c r="K63" s="41">
        <f t="shared" si="1"/>
        <v>18.2</v>
      </c>
      <c r="L63" s="42">
        <f>'在庫情報（袜子）'!U63</f>
        <v>0</v>
      </c>
      <c r="M63" s="43">
        <f t="shared" si="0"/>
        <v>0</v>
      </c>
    </row>
    <row r="64" ht="50.1" customHeight="1" spans="2:13">
      <c r="B64" s="15"/>
      <c r="C64" s="15"/>
      <c r="D64" s="16"/>
      <c r="E64" s="15"/>
      <c r="F64" s="24" t="s">
        <v>21</v>
      </c>
      <c r="G64" s="24" t="s">
        <v>403</v>
      </c>
      <c r="H64" s="24" t="s">
        <v>491</v>
      </c>
      <c r="I64" s="87" t="s">
        <v>397</v>
      </c>
      <c r="J64" s="45">
        <v>18</v>
      </c>
      <c r="K64" s="45">
        <f t="shared" si="1"/>
        <v>18.2</v>
      </c>
      <c r="L64" s="46">
        <f>'在庫情報（袜子）'!U64</f>
        <v>0</v>
      </c>
      <c r="M64" s="47">
        <f t="shared" si="0"/>
        <v>0</v>
      </c>
    </row>
    <row r="65" s="3" customFormat="1" ht="50.1" customHeight="1" spans="2:13">
      <c r="B65" s="8" t="s">
        <v>493</v>
      </c>
      <c r="C65" s="8" t="s">
        <v>380</v>
      </c>
      <c r="D65" s="9" t="s">
        <v>494</v>
      </c>
      <c r="E65" s="8"/>
      <c r="F65" s="38" t="s">
        <v>17</v>
      </c>
      <c r="G65" s="38" t="s">
        <v>399</v>
      </c>
      <c r="H65" s="38" t="s">
        <v>387</v>
      </c>
      <c r="I65" s="77" t="s">
        <v>384</v>
      </c>
      <c r="J65" s="120">
        <v>10.5</v>
      </c>
      <c r="K65" s="120">
        <f t="shared" si="1"/>
        <v>10.7</v>
      </c>
      <c r="L65" s="50">
        <f>'在庫情報（袜子）'!U65</f>
        <v>0</v>
      </c>
      <c r="M65" s="51">
        <f t="shared" si="0"/>
        <v>0</v>
      </c>
    </row>
    <row r="66" ht="50.1" customHeight="1" spans="2:13">
      <c r="B66" s="10"/>
      <c r="C66" s="10"/>
      <c r="D66" s="12"/>
      <c r="E66" s="10"/>
      <c r="F66" s="37" t="s">
        <v>18</v>
      </c>
      <c r="G66" s="37" t="s">
        <v>401</v>
      </c>
      <c r="H66" s="37" t="s">
        <v>390</v>
      </c>
      <c r="I66" s="81" t="s">
        <v>384</v>
      </c>
      <c r="J66" s="121">
        <v>10.5</v>
      </c>
      <c r="K66" s="121">
        <f t="shared" si="1"/>
        <v>10.7</v>
      </c>
      <c r="L66" s="42">
        <f>'在庫情報（袜子）'!U66</f>
        <v>0</v>
      </c>
      <c r="M66" s="43">
        <f t="shared" si="0"/>
        <v>0</v>
      </c>
    </row>
    <row r="67" ht="50.1" customHeight="1" spans="2:13">
      <c r="B67" s="15"/>
      <c r="C67" s="15"/>
      <c r="D67" s="16"/>
      <c r="E67" s="15"/>
      <c r="F67" s="24" t="s">
        <v>19</v>
      </c>
      <c r="G67" s="24" t="s">
        <v>403</v>
      </c>
      <c r="H67" s="24" t="s">
        <v>393</v>
      </c>
      <c r="I67" s="82" t="s">
        <v>384</v>
      </c>
      <c r="J67" s="122">
        <v>10.5</v>
      </c>
      <c r="K67" s="122">
        <f t="shared" si="1"/>
        <v>10.7</v>
      </c>
      <c r="L67" s="46">
        <f>'在庫情報（袜子）'!U67</f>
        <v>0</v>
      </c>
      <c r="M67" s="47">
        <f t="shared" si="0"/>
        <v>0</v>
      </c>
    </row>
    <row r="68" ht="50.1" customHeight="1" spans="2:13">
      <c r="B68" s="8" t="s">
        <v>498</v>
      </c>
      <c r="C68" s="8" t="s">
        <v>411</v>
      </c>
      <c r="D68" s="9">
        <v>19021</v>
      </c>
      <c r="E68" s="8"/>
      <c r="F68" s="38" t="s">
        <v>17</v>
      </c>
      <c r="G68" s="38" t="s">
        <v>382</v>
      </c>
      <c r="H68" s="38" t="s">
        <v>412</v>
      </c>
      <c r="I68" s="123" t="s">
        <v>384</v>
      </c>
      <c r="J68" s="120">
        <v>12</v>
      </c>
      <c r="K68" s="120">
        <f t="shared" si="1"/>
        <v>12.2</v>
      </c>
      <c r="L68" s="50">
        <f>'在庫情報（袜子）'!U68</f>
        <v>0</v>
      </c>
      <c r="M68" s="56">
        <f t="shared" si="0"/>
        <v>0</v>
      </c>
    </row>
    <row r="69" ht="50.1" customHeight="1" spans="2:13">
      <c r="B69" s="10"/>
      <c r="C69" s="10"/>
      <c r="D69" s="12"/>
      <c r="E69" s="10"/>
      <c r="F69" s="37" t="s">
        <v>18</v>
      </c>
      <c r="G69" s="37" t="s">
        <v>399</v>
      </c>
      <c r="H69" s="37" t="s">
        <v>387</v>
      </c>
      <c r="I69" s="81" t="s">
        <v>384</v>
      </c>
      <c r="J69" s="121">
        <v>12</v>
      </c>
      <c r="K69" s="121">
        <f t="shared" si="1"/>
        <v>12.2</v>
      </c>
      <c r="L69" s="42">
        <f>'在庫情報（袜子）'!U69</f>
        <v>0</v>
      </c>
      <c r="M69" s="57">
        <f t="shared" si="0"/>
        <v>0</v>
      </c>
    </row>
    <row r="70" ht="50.1" customHeight="1" spans="2:13">
      <c r="B70" s="10"/>
      <c r="C70" s="10"/>
      <c r="D70" s="12"/>
      <c r="E70" s="10"/>
      <c r="F70" s="21" t="s">
        <v>19</v>
      </c>
      <c r="G70" s="21" t="s">
        <v>401</v>
      </c>
      <c r="H70" s="21" t="s">
        <v>390</v>
      </c>
      <c r="I70" s="124" t="s">
        <v>397</v>
      </c>
      <c r="J70" s="125">
        <v>12</v>
      </c>
      <c r="K70" s="125">
        <f t="shared" si="1"/>
        <v>12.2</v>
      </c>
      <c r="L70" s="60">
        <f>'在庫情報（袜子）'!U70</f>
        <v>0</v>
      </c>
      <c r="M70" s="61">
        <f t="shared" si="0"/>
        <v>0</v>
      </c>
    </row>
    <row r="71" ht="50.1" customHeight="1" spans="2:13">
      <c r="B71" s="15"/>
      <c r="C71" s="15"/>
      <c r="D71" s="16"/>
      <c r="E71" s="15"/>
      <c r="F71" s="24" t="s">
        <v>20</v>
      </c>
      <c r="G71" s="24" t="s">
        <v>403</v>
      </c>
      <c r="H71" s="24" t="s">
        <v>393</v>
      </c>
      <c r="I71" s="126" t="s">
        <v>397</v>
      </c>
      <c r="J71" s="122">
        <v>12</v>
      </c>
      <c r="K71" s="122">
        <f t="shared" ref="K71" si="6">J71+0.2</f>
        <v>12.2</v>
      </c>
      <c r="L71" s="46">
        <f>'在庫情報（袜子）'!U71</f>
        <v>0</v>
      </c>
      <c r="M71" s="63">
        <f t="shared" ref="M71" si="7">K71*L71</f>
        <v>0</v>
      </c>
    </row>
    <row r="72" ht="50.1" customHeight="1" spans="2:13">
      <c r="B72" s="8" t="s">
        <v>503</v>
      </c>
      <c r="C72" s="8" t="s">
        <v>380</v>
      </c>
      <c r="D72" s="9" t="s">
        <v>504</v>
      </c>
      <c r="E72" s="8"/>
      <c r="F72" s="36" t="s">
        <v>17</v>
      </c>
      <c r="G72" s="36" t="s">
        <v>399</v>
      </c>
      <c r="H72" s="36" t="s">
        <v>387</v>
      </c>
      <c r="I72" s="77" t="s">
        <v>384</v>
      </c>
      <c r="J72" s="127">
        <v>10.5</v>
      </c>
      <c r="K72" s="127">
        <f t="shared" si="1"/>
        <v>10.7</v>
      </c>
      <c r="L72" s="79">
        <f>'在庫情報（袜子）'!U72</f>
        <v>0</v>
      </c>
      <c r="M72" s="80">
        <f t="shared" ref="M72:M121" si="8">K72*L72</f>
        <v>0</v>
      </c>
    </row>
    <row r="73" ht="50.1" customHeight="1" spans="2:13">
      <c r="B73" s="10"/>
      <c r="C73" s="10"/>
      <c r="D73" s="12"/>
      <c r="E73" s="10"/>
      <c r="F73" s="37" t="s">
        <v>18</v>
      </c>
      <c r="G73" s="37" t="s">
        <v>401</v>
      </c>
      <c r="H73" s="37" t="s">
        <v>390</v>
      </c>
      <c r="I73" s="81" t="s">
        <v>384</v>
      </c>
      <c r="J73" s="121">
        <v>10.5</v>
      </c>
      <c r="K73" s="121">
        <f t="shared" si="1"/>
        <v>10.7</v>
      </c>
      <c r="L73" s="42">
        <f>'在庫情報（袜子）'!U73</f>
        <v>0</v>
      </c>
      <c r="M73" s="43">
        <f t="shared" si="8"/>
        <v>0</v>
      </c>
    </row>
    <row r="74" ht="50.1" customHeight="1" spans="2:13">
      <c r="B74" s="15"/>
      <c r="C74" s="15"/>
      <c r="D74" s="16"/>
      <c r="E74" s="15"/>
      <c r="F74" s="24" t="s">
        <v>19</v>
      </c>
      <c r="G74" s="24" t="s">
        <v>403</v>
      </c>
      <c r="H74" s="24" t="s">
        <v>393</v>
      </c>
      <c r="I74" s="82" t="s">
        <v>384</v>
      </c>
      <c r="J74" s="122">
        <v>10.5</v>
      </c>
      <c r="K74" s="122">
        <f t="shared" si="1"/>
        <v>10.7</v>
      </c>
      <c r="L74" s="46">
        <f>'在庫情報（袜子）'!U74</f>
        <v>0</v>
      </c>
      <c r="M74" s="47">
        <f t="shared" si="8"/>
        <v>0</v>
      </c>
    </row>
    <row r="75" ht="50.1" customHeight="1" spans="2:13">
      <c r="B75" s="8" t="s">
        <v>508</v>
      </c>
      <c r="C75" s="8" t="s">
        <v>411</v>
      </c>
      <c r="D75" s="9" t="s">
        <v>509</v>
      </c>
      <c r="E75" s="8"/>
      <c r="F75" s="38" t="s">
        <v>17</v>
      </c>
      <c r="G75" s="38" t="s">
        <v>399</v>
      </c>
      <c r="H75" s="38" t="s">
        <v>387</v>
      </c>
      <c r="I75" s="128" t="s">
        <v>397</v>
      </c>
      <c r="J75" s="120">
        <v>13</v>
      </c>
      <c r="K75" s="120">
        <v>13.2</v>
      </c>
      <c r="L75" s="50">
        <f>'在庫情報（袜子）'!U75</f>
        <v>0</v>
      </c>
      <c r="M75" s="51">
        <f t="shared" si="8"/>
        <v>0</v>
      </c>
    </row>
    <row r="76" ht="50.1" customHeight="1" spans="2:13">
      <c r="B76" s="10"/>
      <c r="C76" s="10"/>
      <c r="D76" s="12"/>
      <c r="E76" s="10"/>
      <c r="F76" s="37" t="s">
        <v>18</v>
      </c>
      <c r="G76" s="37" t="s">
        <v>401</v>
      </c>
      <c r="H76" s="37" t="s">
        <v>390</v>
      </c>
      <c r="I76" s="86" t="s">
        <v>397</v>
      </c>
      <c r="J76" s="121">
        <v>13</v>
      </c>
      <c r="K76" s="121">
        <v>13.2</v>
      </c>
      <c r="L76" s="42">
        <f>'在庫情報（袜子）'!U76</f>
        <v>0</v>
      </c>
      <c r="M76" s="43">
        <f t="shared" si="8"/>
        <v>0</v>
      </c>
    </row>
    <row r="77" ht="50.1" customHeight="1" spans="2:13">
      <c r="B77" s="15"/>
      <c r="C77" s="15"/>
      <c r="D77" s="16"/>
      <c r="E77" s="15"/>
      <c r="F77" s="24" t="s">
        <v>19</v>
      </c>
      <c r="G77" s="24" t="s">
        <v>403</v>
      </c>
      <c r="H77" s="24" t="s">
        <v>393</v>
      </c>
      <c r="I77" s="87" t="s">
        <v>397</v>
      </c>
      <c r="J77" s="122">
        <v>13</v>
      </c>
      <c r="K77" s="122">
        <v>13.2</v>
      </c>
      <c r="L77" s="46">
        <f>'在庫情報（袜子）'!U77</f>
        <v>0</v>
      </c>
      <c r="M77" s="47">
        <f t="shared" si="8"/>
        <v>0</v>
      </c>
    </row>
    <row r="78" ht="50.1" customHeight="1" spans="2:13">
      <c r="B78" s="8" t="s">
        <v>513</v>
      </c>
      <c r="C78" s="8" t="s">
        <v>411</v>
      </c>
      <c r="D78" s="9" t="s">
        <v>514</v>
      </c>
      <c r="E78" s="8"/>
      <c r="F78" s="38" t="s">
        <v>17</v>
      </c>
      <c r="G78" s="38" t="s">
        <v>399</v>
      </c>
      <c r="H78" s="38" t="s">
        <v>387</v>
      </c>
      <c r="I78" s="129" t="s">
        <v>397</v>
      </c>
      <c r="J78" s="120">
        <v>12.5</v>
      </c>
      <c r="K78" s="120">
        <v>12.7</v>
      </c>
      <c r="L78" s="50">
        <f>'在庫情報（袜子）'!U78</f>
        <v>0</v>
      </c>
      <c r="M78" s="51">
        <f t="shared" si="8"/>
        <v>0</v>
      </c>
    </row>
    <row r="79" ht="50.1" customHeight="1" spans="2:13">
      <c r="B79" s="10"/>
      <c r="C79" s="10"/>
      <c r="D79" s="12"/>
      <c r="E79" s="10"/>
      <c r="F79" s="37" t="s">
        <v>18</v>
      </c>
      <c r="G79" s="37" t="s">
        <v>401</v>
      </c>
      <c r="H79" s="37" t="s">
        <v>390</v>
      </c>
      <c r="I79" s="86" t="s">
        <v>397</v>
      </c>
      <c r="J79" s="121">
        <v>12.5</v>
      </c>
      <c r="K79" s="121">
        <v>12.7</v>
      </c>
      <c r="L79" s="42">
        <f>'在庫情報（袜子）'!U79</f>
        <v>0</v>
      </c>
      <c r="M79" s="43">
        <f t="shared" si="8"/>
        <v>0</v>
      </c>
    </row>
    <row r="80" ht="50.1" customHeight="1" spans="2:13">
      <c r="B80" s="15"/>
      <c r="C80" s="15"/>
      <c r="D80" s="16"/>
      <c r="E80" s="15"/>
      <c r="F80" s="24" t="s">
        <v>19</v>
      </c>
      <c r="G80" s="24" t="s">
        <v>403</v>
      </c>
      <c r="H80" s="24" t="s">
        <v>393</v>
      </c>
      <c r="I80" s="130" t="s">
        <v>397</v>
      </c>
      <c r="J80" s="122">
        <v>12.5</v>
      </c>
      <c r="K80" s="122">
        <v>12.7</v>
      </c>
      <c r="L80" s="46">
        <f>'在庫情報（袜子）'!U80</f>
        <v>0</v>
      </c>
      <c r="M80" s="47">
        <f t="shared" si="8"/>
        <v>0</v>
      </c>
    </row>
    <row r="81" s="3" customFormat="1" ht="50.1" customHeight="1" spans="2:13">
      <c r="B81" s="8" t="s">
        <v>518</v>
      </c>
      <c r="C81" s="88" t="s">
        <v>411</v>
      </c>
      <c r="D81" s="89" t="s">
        <v>519</v>
      </c>
      <c r="E81" s="90"/>
      <c r="F81" s="38" t="s">
        <v>17</v>
      </c>
      <c r="G81" s="38" t="s">
        <v>399</v>
      </c>
      <c r="H81" s="38" t="s">
        <v>387</v>
      </c>
      <c r="I81" s="128" t="s">
        <v>397</v>
      </c>
      <c r="J81" s="49">
        <v>12.5</v>
      </c>
      <c r="K81" s="49">
        <v>12.7</v>
      </c>
      <c r="L81" s="50">
        <f>'在庫情報（袜子）'!U81</f>
        <v>0</v>
      </c>
      <c r="M81" s="51">
        <f t="shared" si="8"/>
        <v>0</v>
      </c>
    </row>
    <row r="82" ht="50.1" customHeight="1" spans="2:13">
      <c r="B82" s="10"/>
      <c r="C82" s="10"/>
      <c r="D82" s="91"/>
      <c r="E82" s="10"/>
      <c r="F82" s="37" t="s">
        <v>18</v>
      </c>
      <c r="G82" s="37" t="s">
        <v>401</v>
      </c>
      <c r="H82" s="37" t="s">
        <v>390</v>
      </c>
      <c r="I82" s="86" t="s">
        <v>397</v>
      </c>
      <c r="J82" s="41">
        <v>12.5</v>
      </c>
      <c r="K82" s="41">
        <v>12.7</v>
      </c>
      <c r="L82" s="42">
        <f>'在庫情報（袜子）'!U82</f>
        <v>0</v>
      </c>
      <c r="M82" s="43">
        <f t="shared" si="8"/>
        <v>0</v>
      </c>
    </row>
    <row r="83" ht="50.1" customHeight="1" spans="2:13">
      <c r="B83" s="15"/>
      <c r="C83" s="10"/>
      <c r="D83" s="92"/>
      <c r="E83" s="10"/>
      <c r="F83" s="24" t="s">
        <v>19</v>
      </c>
      <c r="G83" s="24" t="s">
        <v>403</v>
      </c>
      <c r="H83" s="24" t="s">
        <v>393</v>
      </c>
      <c r="I83" s="87" t="s">
        <v>397</v>
      </c>
      <c r="J83" s="45">
        <v>12.5</v>
      </c>
      <c r="K83" s="45">
        <v>12.7</v>
      </c>
      <c r="L83" s="46">
        <f>'在庫情報（袜子）'!U83</f>
        <v>0</v>
      </c>
      <c r="M83" s="47">
        <f t="shared" si="8"/>
        <v>0</v>
      </c>
    </row>
    <row r="84" ht="50.1" customHeight="1" spans="2:13">
      <c r="B84" s="8" t="s">
        <v>523</v>
      </c>
      <c r="C84" s="88" t="s">
        <v>411</v>
      </c>
      <c r="D84" s="93" t="s">
        <v>524</v>
      </c>
      <c r="E84" s="8"/>
      <c r="F84" s="38" t="s">
        <v>17</v>
      </c>
      <c r="G84" s="38" t="s">
        <v>399</v>
      </c>
      <c r="H84" s="38" t="s">
        <v>387</v>
      </c>
      <c r="I84" s="129" t="s">
        <v>397</v>
      </c>
      <c r="J84" s="49">
        <v>12.5</v>
      </c>
      <c r="K84" s="49">
        <v>12.7</v>
      </c>
      <c r="L84" s="50">
        <f>'在庫情報（袜子）'!U84</f>
        <v>0</v>
      </c>
      <c r="M84" s="51">
        <f t="shared" si="8"/>
        <v>0</v>
      </c>
    </row>
    <row r="85" ht="50.1" customHeight="1" spans="2:13">
      <c r="B85" s="10"/>
      <c r="C85" s="10"/>
      <c r="D85" s="93"/>
      <c r="E85" s="94"/>
      <c r="F85" s="37" t="s">
        <v>18</v>
      </c>
      <c r="G85" s="37" t="s">
        <v>401</v>
      </c>
      <c r="H85" s="37" t="s">
        <v>390</v>
      </c>
      <c r="I85" s="86" t="s">
        <v>397</v>
      </c>
      <c r="J85" s="41">
        <v>12.5</v>
      </c>
      <c r="K85" s="41">
        <v>12.7</v>
      </c>
      <c r="L85" s="42">
        <f>'在庫情報（袜子）'!U85</f>
        <v>0</v>
      </c>
      <c r="M85" s="43">
        <f t="shared" si="8"/>
        <v>0</v>
      </c>
    </row>
    <row r="86" ht="50.1" customHeight="1" spans="2:13">
      <c r="B86" s="15"/>
      <c r="C86" s="95"/>
      <c r="D86" s="93"/>
      <c r="E86" s="94"/>
      <c r="F86" s="24" t="s">
        <v>19</v>
      </c>
      <c r="G86" s="24" t="s">
        <v>403</v>
      </c>
      <c r="H86" s="24" t="s">
        <v>393</v>
      </c>
      <c r="I86" s="130" t="s">
        <v>397</v>
      </c>
      <c r="J86" s="45">
        <v>12.5</v>
      </c>
      <c r="K86" s="45">
        <v>12.7</v>
      </c>
      <c r="L86" s="46">
        <f>'在庫情報（袜子）'!U86</f>
        <v>0</v>
      </c>
      <c r="M86" s="47">
        <f t="shared" si="8"/>
        <v>0</v>
      </c>
    </row>
    <row r="87" ht="50.1" customHeight="1" spans="2:13">
      <c r="B87" s="8" t="s">
        <v>528</v>
      </c>
      <c r="C87" s="96" t="s">
        <v>411</v>
      </c>
      <c r="D87" s="97" t="s">
        <v>529</v>
      </c>
      <c r="E87" s="8"/>
      <c r="F87" s="38" t="s">
        <v>17</v>
      </c>
      <c r="G87" s="38" t="s">
        <v>399</v>
      </c>
      <c r="H87" s="38" t="s">
        <v>387</v>
      </c>
      <c r="I87" s="128" t="s">
        <v>397</v>
      </c>
      <c r="J87" s="49">
        <v>12.5</v>
      </c>
      <c r="K87" s="49">
        <v>12.7</v>
      </c>
      <c r="L87" s="50">
        <f>'在庫情報（袜子）'!U87</f>
        <v>0</v>
      </c>
      <c r="M87" s="51">
        <f t="shared" si="8"/>
        <v>0</v>
      </c>
    </row>
    <row r="88" ht="50.1" customHeight="1" spans="2:13">
      <c r="B88" s="10"/>
      <c r="C88" s="10"/>
      <c r="D88" s="93"/>
      <c r="E88" s="10"/>
      <c r="F88" s="37" t="s">
        <v>18</v>
      </c>
      <c r="G88" s="37" t="s">
        <v>401</v>
      </c>
      <c r="H88" s="37" t="s">
        <v>390</v>
      </c>
      <c r="I88" s="86" t="s">
        <v>397</v>
      </c>
      <c r="J88" s="41">
        <v>12.5</v>
      </c>
      <c r="K88" s="41">
        <v>12.7</v>
      </c>
      <c r="L88" s="42">
        <f>'在庫情報（袜子）'!U88</f>
        <v>0</v>
      </c>
      <c r="M88" s="43">
        <f t="shared" si="8"/>
        <v>0</v>
      </c>
    </row>
    <row r="89" ht="50.1" customHeight="1" spans="2:13">
      <c r="B89" s="15"/>
      <c r="C89" s="95"/>
      <c r="D89" s="93"/>
      <c r="E89" s="10"/>
      <c r="F89" s="24" t="s">
        <v>19</v>
      </c>
      <c r="G89" s="24" t="s">
        <v>403</v>
      </c>
      <c r="H89" s="24" t="s">
        <v>393</v>
      </c>
      <c r="I89" s="87" t="s">
        <v>397</v>
      </c>
      <c r="J89" s="45">
        <v>12.5</v>
      </c>
      <c r="K89" s="45">
        <v>12.7</v>
      </c>
      <c r="L89" s="46">
        <f>'在庫情報（袜子）'!U89</f>
        <v>0</v>
      </c>
      <c r="M89" s="47">
        <f t="shared" si="8"/>
        <v>0</v>
      </c>
    </row>
    <row r="90" ht="50.1" customHeight="1" spans="2:13">
      <c r="B90" s="8" t="s">
        <v>533</v>
      </c>
      <c r="C90" s="96" t="s">
        <v>411</v>
      </c>
      <c r="D90" s="97" t="s">
        <v>534</v>
      </c>
      <c r="E90" s="8"/>
      <c r="F90" s="38" t="s">
        <v>17</v>
      </c>
      <c r="G90" s="38" t="s">
        <v>535</v>
      </c>
      <c r="H90" s="38" t="s">
        <v>383</v>
      </c>
      <c r="I90" s="131" t="s">
        <v>384</v>
      </c>
      <c r="J90" s="49">
        <v>9</v>
      </c>
      <c r="K90" s="49">
        <v>9.2</v>
      </c>
      <c r="L90" s="50">
        <f>'在庫情報（袜子）'!U90</f>
        <v>0</v>
      </c>
      <c r="M90" s="51">
        <f t="shared" si="8"/>
        <v>0</v>
      </c>
    </row>
    <row r="91" ht="50.1" customHeight="1" spans="2:13">
      <c r="B91" s="10"/>
      <c r="C91" s="10"/>
      <c r="D91" s="93"/>
      <c r="E91" s="10"/>
      <c r="F91" s="37" t="s">
        <v>18</v>
      </c>
      <c r="G91" s="37" t="s">
        <v>537</v>
      </c>
      <c r="H91" s="37" t="s">
        <v>387</v>
      </c>
      <c r="I91" s="84" t="s">
        <v>384</v>
      </c>
      <c r="J91" s="41">
        <v>9</v>
      </c>
      <c r="K91" s="41">
        <v>9.2</v>
      </c>
      <c r="L91" s="42">
        <f>'在庫情報（袜子）'!U91</f>
        <v>0</v>
      </c>
      <c r="M91" s="43">
        <f t="shared" si="8"/>
        <v>0</v>
      </c>
    </row>
    <row r="92" ht="50.1" customHeight="1" spans="2:13">
      <c r="B92" s="15"/>
      <c r="C92" s="95"/>
      <c r="D92" s="93"/>
      <c r="E92" s="10"/>
      <c r="F92" s="24" t="s">
        <v>19</v>
      </c>
      <c r="G92" s="24" t="s">
        <v>539</v>
      </c>
      <c r="H92" s="24" t="s">
        <v>390</v>
      </c>
      <c r="I92" s="132" t="s">
        <v>384</v>
      </c>
      <c r="J92" s="45">
        <v>9</v>
      </c>
      <c r="K92" s="45">
        <v>9.2</v>
      </c>
      <c r="L92" s="46">
        <f>'在庫情報（袜子）'!U92</f>
        <v>0</v>
      </c>
      <c r="M92" s="47">
        <f t="shared" si="8"/>
        <v>0</v>
      </c>
    </row>
    <row r="93" ht="50.1" customHeight="1" spans="2:13">
      <c r="B93" s="8" t="s">
        <v>541</v>
      </c>
      <c r="C93" s="96" t="s">
        <v>411</v>
      </c>
      <c r="D93" s="97" t="s">
        <v>542</v>
      </c>
      <c r="E93" s="8"/>
      <c r="F93" s="38" t="s">
        <v>17</v>
      </c>
      <c r="G93" s="38" t="s">
        <v>484</v>
      </c>
      <c r="H93" s="38" t="s">
        <v>485</v>
      </c>
      <c r="I93" s="83" t="s">
        <v>384</v>
      </c>
      <c r="J93" s="49">
        <f>4.3*4</f>
        <v>17.2</v>
      </c>
      <c r="K93" s="49">
        <v>17.4</v>
      </c>
      <c r="L93" s="50">
        <f>'在庫情報（袜子）'!U93</f>
        <v>0</v>
      </c>
      <c r="M93" s="51">
        <f t="shared" si="8"/>
        <v>0</v>
      </c>
    </row>
    <row r="94" ht="50.1" customHeight="1" spans="2:13">
      <c r="B94" s="10"/>
      <c r="C94" s="10"/>
      <c r="D94" s="93"/>
      <c r="E94" s="10"/>
      <c r="F94" s="37" t="s">
        <v>18</v>
      </c>
      <c r="G94" s="37" t="s">
        <v>535</v>
      </c>
      <c r="H94" s="37" t="s">
        <v>383</v>
      </c>
      <c r="I94" s="84" t="s">
        <v>384</v>
      </c>
      <c r="J94" s="41">
        <f>4.3*4</f>
        <v>17.2</v>
      </c>
      <c r="K94" s="41">
        <v>17.4</v>
      </c>
      <c r="L94" s="42">
        <f>'在庫情報（袜子）'!U94</f>
        <v>0</v>
      </c>
      <c r="M94" s="43">
        <f t="shared" si="8"/>
        <v>0</v>
      </c>
    </row>
    <row r="95" ht="50.1" customHeight="1" spans="2:13">
      <c r="B95" s="15"/>
      <c r="C95" s="98"/>
      <c r="D95" s="99"/>
      <c r="E95" s="15"/>
      <c r="F95" s="24" t="s">
        <v>19</v>
      </c>
      <c r="G95" s="24" t="s">
        <v>545</v>
      </c>
      <c r="H95" s="24" t="s">
        <v>387</v>
      </c>
      <c r="I95" s="85" t="s">
        <v>384</v>
      </c>
      <c r="J95" s="45">
        <f>4.3*4</f>
        <v>17.2</v>
      </c>
      <c r="K95" s="45">
        <v>17.4</v>
      </c>
      <c r="L95" s="46">
        <f>'在庫情報（袜子）'!U95</f>
        <v>0</v>
      </c>
      <c r="M95" s="47">
        <f t="shared" si="8"/>
        <v>0</v>
      </c>
    </row>
    <row r="96" ht="50.1" customHeight="1" spans="2:13">
      <c r="B96" s="8" t="s">
        <v>547</v>
      </c>
      <c r="C96" s="100" t="s">
        <v>411</v>
      </c>
      <c r="D96" s="89" t="s">
        <v>548</v>
      </c>
      <c r="E96" s="101"/>
      <c r="F96" s="38" t="s">
        <v>17</v>
      </c>
      <c r="G96" s="38" t="s">
        <v>399</v>
      </c>
      <c r="H96" s="38" t="s">
        <v>387</v>
      </c>
      <c r="I96" s="129" t="s">
        <v>397</v>
      </c>
      <c r="J96" s="49">
        <v>12.5</v>
      </c>
      <c r="K96" s="49">
        <f t="shared" ref="K96:K121" si="9">J96+0.2</f>
        <v>12.7</v>
      </c>
      <c r="L96" s="50">
        <f>'在庫情報（袜子）'!U96</f>
        <v>0</v>
      </c>
      <c r="M96" s="51">
        <f t="shared" si="8"/>
        <v>0</v>
      </c>
    </row>
    <row r="97" ht="50.1" customHeight="1" spans="2:13">
      <c r="B97" s="10"/>
      <c r="C97" s="100"/>
      <c r="D97" s="91"/>
      <c r="E97" s="94"/>
      <c r="F97" s="37" t="s">
        <v>18</v>
      </c>
      <c r="G97" s="37" t="s">
        <v>401</v>
      </c>
      <c r="H97" s="37" t="s">
        <v>390</v>
      </c>
      <c r="I97" s="86" t="s">
        <v>397</v>
      </c>
      <c r="J97" s="41">
        <v>12.5</v>
      </c>
      <c r="K97" s="41">
        <f t="shared" si="9"/>
        <v>12.7</v>
      </c>
      <c r="L97" s="42">
        <f>'在庫情報（袜子）'!U97</f>
        <v>0</v>
      </c>
      <c r="M97" s="43">
        <f t="shared" si="8"/>
        <v>0</v>
      </c>
    </row>
    <row r="98" ht="50.1" customHeight="1" spans="2:13">
      <c r="B98" s="10"/>
      <c r="C98" s="100"/>
      <c r="D98" s="92"/>
      <c r="E98" s="94"/>
      <c r="F98" s="24" t="s">
        <v>19</v>
      </c>
      <c r="G98" s="24" t="s">
        <v>403</v>
      </c>
      <c r="H98" s="24" t="s">
        <v>393</v>
      </c>
      <c r="I98" s="130" t="s">
        <v>397</v>
      </c>
      <c r="J98" s="45">
        <v>12.5</v>
      </c>
      <c r="K98" s="45">
        <f t="shared" si="9"/>
        <v>12.7</v>
      </c>
      <c r="L98" s="46">
        <f>'在庫情報（袜子）'!U98</f>
        <v>0</v>
      </c>
      <c r="M98" s="47">
        <f t="shared" si="8"/>
        <v>0</v>
      </c>
    </row>
    <row r="99" ht="50.1" customHeight="1" spans="2:13">
      <c r="B99" s="17"/>
      <c r="C99" s="8" t="s">
        <v>411</v>
      </c>
      <c r="D99" s="89" t="s">
        <v>552</v>
      </c>
      <c r="E99" s="102"/>
      <c r="F99" s="38" t="s">
        <v>17</v>
      </c>
      <c r="G99" s="38" t="s">
        <v>399</v>
      </c>
      <c r="H99" s="38" t="s">
        <v>387</v>
      </c>
      <c r="I99" s="128" t="s">
        <v>397</v>
      </c>
      <c r="J99" s="49">
        <v>12.5</v>
      </c>
      <c r="K99" s="49">
        <f t="shared" si="9"/>
        <v>12.7</v>
      </c>
      <c r="L99" s="50">
        <f>'在庫情報（袜子）'!U99</f>
        <v>0</v>
      </c>
      <c r="M99" s="51">
        <f t="shared" si="8"/>
        <v>0</v>
      </c>
    </row>
    <row r="100" ht="50.1" customHeight="1" spans="2:13">
      <c r="B100" s="17"/>
      <c r="C100" s="10"/>
      <c r="D100" s="91"/>
      <c r="E100" s="17"/>
      <c r="F100" s="37" t="s">
        <v>18</v>
      </c>
      <c r="G100" s="37" t="s">
        <v>401</v>
      </c>
      <c r="H100" s="37" t="s">
        <v>390</v>
      </c>
      <c r="I100" s="86" t="s">
        <v>397</v>
      </c>
      <c r="J100" s="41">
        <v>12.5</v>
      </c>
      <c r="K100" s="41">
        <f t="shared" si="9"/>
        <v>12.7</v>
      </c>
      <c r="L100" s="42">
        <f>'在庫情報（袜子）'!U100</f>
        <v>0</v>
      </c>
      <c r="M100" s="43">
        <f t="shared" si="8"/>
        <v>0</v>
      </c>
    </row>
    <row r="101" ht="50.1" customHeight="1" spans="2:13">
      <c r="B101" s="103"/>
      <c r="C101" s="15"/>
      <c r="D101" s="92"/>
      <c r="E101" s="103"/>
      <c r="F101" s="24" t="s">
        <v>19</v>
      </c>
      <c r="G101" s="24" t="s">
        <v>403</v>
      </c>
      <c r="H101" s="24" t="s">
        <v>393</v>
      </c>
      <c r="I101" s="87" t="s">
        <v>397</v>
      </c>
      <c r="J101" s="45">
        <v>12.5</v>
      </c>
      <c r="K101" s="45">
        <f t="shared" si="9"/>
        <v>12.7</v>
      </c>
      <c r="L101" s="46">
        <f>'在庫情報（袜子）'!U101</f>
        <v>0</v>
      </c>
      <c r="M101" s="47">
        <f t="shared" si="8"/>
        <v>0</v>
      </c>
    </row>
    <row r="102" ht="50.1" customHeight="1" spans="2:13">
      <c r="B102" s="8" t="s">
        <v>556</v>
      </c>
      <c r="C102" s="100" t="s">
        <v>411</v>
      </c>
      <c r="D102" s="89" t="s">
        <v>557</v>
      </c>
      <c r="E102" s="94"/>
      <c r="F102" s="38" t="s">
        <v>17</v>
      </c>
      <c r="G102" s="14" t="s">
        <v>558</v>
      </c>
      <c r="H102" s="14" t="s">
        <v>559</v>
      </c>
      <c r="I102" s="83" t="s">
        <v>384</v>
      </c>
      <c r="J102" s="49">
        <v>13</v>
      </c>
      <c r="K102" s="49">
        <f t="shared" si="9"/>
        <v>13.2</v>
      </c>
      <c r="L102" s="50">
        <f>'在庫情報（袜子）'!U102</f>
        <v>0</v>
      </c>
      <c r="M102" s="51">
        <f t="shared" si="8"/>
        <v>0</v>
      </c>
    </row>
    <row r="103" ht="50.1" customHeight="1" spans="2:13">
      <c r="B103" s="10"/>
      <c r="C103" s="100"/>
      <c r="D103" s="91"/>
      <c r="E103" s="94"/>
      <c r="F103" s="37" t="s">
        <v>18</v>
      </c>
      <c r="G103" s="11" t="s">
        <v>561</v>
      </c>
      <c r="H103" s="11" t="s">
        <v>387</v>
      </c>
      <c r="I103" s="84" t="s">
        <v>384</v>
      </c>
      <c r="J103" s="41">
        <v>13</v>
      </c>
      <c r="K103" s="41">
        <f t="shared" si="9"/>
        <v>13.2</v>
      </c>
      <c r="L103" s="42">
        <f>'在庫情報（袜子）'!U103</f>
        <v>0</v>
      </c>
      <c r="M103" s="43">
        <f t="shared" si="8"/>
        <v>0</v>
      </c>
    </row>
    <row r="104" ht="50.1" customHeight="1" spans="2:13">
      <c r="B104" s="10"/>
      <c r="C104" s="100"/>
      <c r="D104" s="92"/>
      <c r="E104" s="15"/>
      <c r="F104" s="24" t="s">
        <v>19</v>
      </c>
      <c r="G104" s="13" t="s">
        <v>563</v>
      </c>
      <c r="H104" s="13" t="s">
        <v>564</v>
      </c>
      <c r="I104" s="130" t="s">
        <v>397</v>
      </c>
      <c r="J104" s="45">
        <v>13</v>
      </c>
      <c r="K104" s="45">
        <f t="shared" si="9"/>
        <v>13.2</v>
      </c>
      <c r="L104" s="46">
        <f>'在庫情報（袜子）'!U104</f>
        <v>0</v>
      </c>
      <c r="M104" s="47">
        <f t="shared" si="8"/>
        <v>0</v>
      </c>
    </row>
    <row r="105" ht="50.1" customHeight="1" spans="2:13">
      <c r="B105" s="17"/>
      <c r="C105" s="8" t="s">
        <v>411</v>
      </c>
      <c r="D105" s="89" t="s">
        <v>566</v>
      </c>
      <c r="E105" s="94"/>
      <c r="F105" s="38" t="s">
        <v>17</v>
      </c>
      <c r="G105" s="14" t="s">
        <v>567</v>
      </c>
      <c r="H105" s="14" t="s">
        <v>559</v>
      </c>
      <c r="I105" s="123" t="s">
        <v>384</v>
      </c>
      <c r="J105" s="49">
        <v>12.3</v>
      </c>
      <c r="K105" s="49">
        <f t="shared" si="9"/>
        <v>12.5</v>
      </c>
      <c r="L105" s="50">
        <f>'在庫情報（袜子）'!U105</f>
        <v>0</v>
      </c>
      <c r="M105" s="51">
        <f t="shared" si="8"/>
        <v>0</v>
      </c>
    </row>
    <row r="106" ht="50.1" customHeight="1" spans="2:13">
      <c r="B106" s="17"/>
      <c r="C106" s="10"/>
      <c r="D106" s="91"/>
      <c r="E106" s="94"/>
      <c r="F106" s="37" t="s">
        <v>18</v>
      </c>
      <c r="G106" s="11" t="s">
        <v>561</v>
      </c>
      <c r="H106" s="11" t="s">
        <v>387</v>
      </c>
      <c r="I106" s="81" t="s">
        <v>384</v>
      </c>
      <c r="J106" s="41">
        <v>12.3</v>
      </c>
      <c r="K106" s="41">
        <f t="shared" si="9"/>
        <v>12.5</v>
      </c>
      <c r="L106" s="42">
        <f>'在庫情報（袜子）'!U106</f>
        <v>0</v>
      </c>
      <c r="M106" s="43">
        <f t="shared" si="8"/>
        <v>0</v>
      </c>
    </row>
    <row r="107" ht="50.1" customHeight="1" spans="2:13">
      <c r="B107" s="103"/>
      <c r="C107" s="15"/>
      <c r="D107" s="92"/>
      <c r="E107" s="15"/>
      <c r="F107" s="24" t="s">
        <v>19</v>
      </c>
      <c r="G107" s="13" t="s">
        <v>563</v>
      </c>
      <c r="H107" s="13" t="s">
        <v>390</v>
      </c>
      <c r="I107" s="87" t="s">
        <v>397</v>
      </c>
      <c r="J107" s="45">
        <v>12.3</v>
      </c>
      <c r="K107" s="45">
        <f t="shared" si="9"/>
        <v>12.5</v>
      </c>
      <c r="L107" s="46">
        <f>'在庫情報（袜子）'!U107</f>
        <v>0</v>
      </c>
      <c r="M107" s="47">
        <f t="shared" si="8"/>
        <v>0</v>
      </c>
    </row>
    <row r="108" ht="50.1" customHeight="1" spans="2:13">
      <c r="B108" s="26" t="s">
        <v>571</v>
      </c>
      <c r="C108" s="26" t="s">
        <v>411</v>
      </c>
      <c r="D108" s="27" t="s">
        <v>572</v>
      </c>
      <c r="E108" s="104"/>
      <c r="F108" s="105" t="s">
        <v>17</v>
      </c>
      <c r="G108" s="28" t="s">
        <v>573</v>
      </c>
      <c r="H108" s="28" t="s">
        <v>383</v>
      </c>
      <c r="I108" s="133" t="s">
        <v>384</v>
      </c>
      <c r="J108" s="64">
        <v>14.5</v>
      </c>
      <c r="K108" s="64">
        <f t="shared" si="9"/>
        <v>14.7</v>
      </c>
      <c r="L108" s="65">
        <f>'在庫情報（袜子）'!U108</f>
        <v>0</v>
      </c>
      <c r="M108" s="66">
        <f t="shared" si="8"/>
        <v>0</v>
      </c>
    </row>
    <row r="109" ht="50.1" customHeight="1" spans="2:13">
      <c r="B109" s="29"/>
      <c r="C109" s="106"/>
      <c r="D109" s="30"/>
      <c r="E109" s="104"/>
      <c r="F109" s="107" t="s">
        <v>18</v>
      </c>
      <c r="G109" s="31" t="s">
        <v>575</v>
      </c>
      <c r="H109" s="31" t="s">
        <v>387</v>
      </c>
      <c r="I109" s="107" t="s">
        <v>397</v>
      </c>
      <c r="J109" s="67">
        <v>14.5</v>
      </c>
      <c r="K109" s="67">
        <f t="shared" si="9"/>
        <v>14.7</v>
      </c>
      <c r="L109" s="68">
        <f>'在庫情報（袜子）'!U109</f>
        <v>0</v>
      </c>
      <c r="M109" s="69">
        <f t="shared" si="8"/>
        <v>0</v>
      </c>
    </row>
    <row r="110" ht="50.1" customHeight="1" spans="2:13">
      <c r="B110" s="29"/>
      <c r="C110" s="106"/>
      <c r="D110" s="30"/>
      <c r="E110" s="104"/>
      <c r="F110" s="107" t="s">
        <v>19</v>
      </c>
      <c r="G110" s="31" t="s">
        <v>577</v>
      </c>
      <c r="H110" s="31" t="s">
        <v>390</v>
      </c>
      <c r="I110" s="107" t="s">
        <v>397</v>
      </c>
      <c r="J110" s="67">
        <v>14.5</v>
      </c>
      <c r="K110" s="67">
        <f t="shared" si="9"/>
        <v>14.7</v>
      </c>
      <c r="L110" s="68">
        <f>'在庫情報（袜子）'!U110</f>
        <v>0</v>
      </c>
      <c r="M110" s="69">
        <f t="shared" si="8"/>
        <v>0</v>
      </c>
    </row>
    <row r="111" ht="50.1" customHeight="1" spans="2:13">
      <c r="B111" s="29"/>
      <c r="C111" s="108"/>
      <c r="D111" s="35"/>
      <c r="E111" s="104"/>
      <c r="F111" s="109" t="s">
        <v>20</v>
      </c>
      <c r="G111" s="33" t="s">
        <v>579</v>
      </c>
      <c r="H111" s="33" t="s">
        <v>393</v>
      </c>
      <c r="I111" s="134" t="s">
        <v>397</v>
      </c>
      <c r="J111" s="71">
        <v>14.5</v>
      </c>
      <c r="K111" s="71">
        <f t="shared" si="9"/>
        <v>14.7</v>
      </c>
      <c r="L111" s="72">
        <f>'在庫情報（袜子）'!U111</f>
        <v>0</v>
      </c>
      <c r="M111" s="73">
        <f t="shared" si="8"/>
        <v>0</v>
      </c>
    </row>
    <row r="112" ht="50.1" customHeight="1" spans="2:13">
      <c r="B112" s="29"/>
      <c r="C112" s="26" t="s">
        <v>411</v>
      </c>
      <c r="D112" s="27" t="s">
        <v>581</v>
      </c>
      <c r="E112" s="26"/>
      <c r="F112" s="105" t="s">
        <v>17</v>
      </c>
      <c r="G112" s="28" t="s">
        <v>573</v>
      </c>
      <c r="H112" s="28" t="s">
        <v>383</v>
      </c>
      <c r="I112" s="105" t="s">
        <v>384</v>
      </c>
      <c r="J112" s="64">
        <v>14.5</v>
      </c>
      <c r="K112" s="64">
        <f t="shared" si="9"/>
        <v>14.7</v>
      </c>
      <c r="L112" s="65">
        <f>'在庫情報（袜子）'!U112</f>
        <v>0</v>
      </c>
      <c r="M112" s="66">
        <f t="shared" si="8"/>
        <v>0</v>
      </c>
    </row>
    <row r="113" ht="50.1" customHeight="1" spans="2:13">
      <c r="B113" s="29"/>
      <c r="C113" s="106"/>
      <c r="D113" s="30"/>
      <c r="E113" s="29"/>
      <c r="F113" s="107" t="s">
        <v>18</v>
      </c>
      <c r="G113" s="31" t="s">
        <v>575</v>
      </c>
      <c r="H113" s="31" t="s">
        <v>387</v>
      </c>
      <c r="I113" s="107" t="s">
        <v>397</v>
      </c>
      <c r="J113" s="67">
        <v>14.5</v>
      </c>
      <c r="K113" s="67">
        <f t="shared" si="9"/>
        <v>14.7</v>
      </c>
      <c r="L113" s="68">
        <f>'在庫情報（袜子）'!U113</f>
        <v>0</v>
      </c>
      <c r="M113" s="69">
        <f t="shared" si="8"/>
        <v>0</v>
      </c>
    </row>
    <row r="114" ht="50.1" customHeight="1" spans="2:13">
      <c r="B114" s="29"/>
      <c r="C114" s="106"/>
      <c r="D114" s="30"/>
      <c r="E114" s="29"/>
      <c r="F114" s="107" t="s">
        <v>19</v>
      </c>
      <c r="G114" s="31" t="s">
        <v>577</v>
      </c>
      <c r="H114" s="31" t="s">
        <v>390</v>
      </c>
      <c r="I114" s="107" t="s">
        <v>397</v>
      </c>
      <c r="J114" s="67">
        <v>14.5</v>
      </c>
      <c r="K114" s="67">
        <f t="shared" si="9"/>
        <v>14.7</v>
      </c>
      <c r="L114" s="68">
        <f>'在庫情報（袜子）'!U114</f>
        <v>0</v>
      </c>
      <c r="M114" s="69">
        <f t="shared" si="8"/>
        <v>0</v>
      </c>
    </row>
    <row r="115" ht="50.1" customHeight="1" spans="2:13">
      <c r="B115" s="29"/>
      <c r="C115" s="106"/>
      <c r="D115" s="30"/>
      <c r="E115" s="29"/>
      <c r="F115" s="109" t="s">
        <v>20</v>
      </c>
      <c r="G115" s="33" t="s">
        <v>579</v>
      </c>
      <c r="H115" s="33" t="s">
        <v>393</v>
      </c>
      <c r="I115" s="109" t="s">
        <v>397</v>
      </c>
      <c r="J115" s="71">
        <v>14.5</v>
      </c>
      <c r="K115" s="71">
        <f t="shared" si="9"/>
        <v>14.7</v>
      </c>
      <c r="L115" s="72">
        <f>'在庫情報（袜子）'!U115</f>
        <v>0</v>
      </c>
      <c r="M115" s="73">
        <f t="shared" si="8"/>
        <v>0</v>
      </c>
    </row>
    <row r="116" ht="50.1" customHeight="1" spans="2:13">
      <c r="B116" s="8" t="s">
        <v>586</v>
      </c>
      <c r="C116" s="8" t="s">
        <v>411</v>
      </c>
      <c r="D116" s="9" t="s">
        <v>587</v>
      </c>
      <c r="E116" s="8"/>
      <c r="F116" s="38" t="s">
        <v>17</v>
      </c>
      <c r="G116" s="14" t="s">
        <v>575</v>
      </c>
      <c r="H116" s="14" t="s">
        <v>387</v>
      </c>
      <c r="I116" s="128" t="s">
        <v>397</v>
      </c>
      <c r="J116" s="49">
        <v>20</v>
      </c>
      <c r="K116" s="49">
        <f t="shared" si="9"/>
        <v>20.2</v>
      </c>
      <c r="L116" s="50">
        <f>'在庫情報（袜子）'!U116</f>
        <v>0</v>
      </c>
      <c r="M116" s="51">
        <f t="shared" si="8"/>
        <v>0</v>
      </c>
    </row>
    <row r="117" ht="50.1" customHeight="1" spans="2:13">
      <c r="B117" s="10"/>
      <c r="C117" s="10"/>
      <c r="D117" s="110"/>
      <c r="E117" s="10"/>
      <c r="F117" s="37" t="s">
        <v>18</v>
      </c>
      <c r="G117" s="11" t="s">
        <v>589</v>
      </c>
      <c r="H117" s="11" t="s">
        <v>489</v>
      </c>
      <c r="I117" s="86" t="s">
        <v>397</v>
      </c>
      <c r="J117" s="41">
        <v>20</v>
      </c>
      <c r="K117" s="41">
        <f t="shared" si="9"/>
        <v>20.2</v>
      </c>
      <c r="L117" s="42">
        <f>'在庫情報（袜子）'!U117</f>
        <v>0</v>
      </c>
      <c r="M117" s="43">
        <f t="shared" si="8"/>
        <v>0</v>
      </c>
    </row>
    <row r="118" ht="50.1" customHeight="1" spans="2:13">
      <c r="B118" s="10"/>
      <c r="C118" s="10"/>
      <c r="D118" s="110"/>
      <c r="E118" s="10"/>
      <c r="F118" s="24" t="s">
        <v>19</v>
      </c>
      <c r="G118" s="13" t="s">
        <v>591</v>
      </c>
      <c r="H118" s="13" t="s">
        <v>491</v>
      </c>
      <c r="I118" s="130" t="s">
        <v>397</v>
      </c>
      <c r="J118" s="45">
        <v>20</v>
      </c>
      <c r="K118" s="45">
        <f t="shared" si="9"/>
        <v>20.2</v>
      </c>
      <c r="L118" s="46">
        <f>'在庫情報（袜子）'!U118</f>
        <v>0</v>
      </c>
      <c r="M118" s="47">
        <f t="shared" si="8"/>
        <v>0</v>
      </c>
    </row>
    <row r="119" ht="50.1" customHeight="1" spans="2:13">
      <c r="B119" s="10"/>
      <c r="C119" s="8" t="s">
        <v>411</v>
      </c>
      <c r="D119" s="111" t="s">
        <v>593</v>
      </c>
      <c r="E119" s="8"/>
      <c r="F119" s="38" t="s">
        <v>17</v>
      </c>
      <c r="G119" s="14" t="s">
        <v>575</v>
      </c>
      <c r="H119" s="14" t="s">
        <v>387</v>
      </c>
      <c r="I119" s="128" t="s">
        <v>397</v>
      </c>
      <c r="J119" s="49">
        <v>20</v>
      </c>
      <c r="K119" s="49">
        <f t="shared" si="9"/>
        <v>20.2</v>
      </c>
      <c r="L119" s="50">
        <f>'在庫情報（袜子）'!U119</f>
        <v>0</v>
      </c>
      <c r="M119" s="51">
        <f t="shared" si="8"/>
        <v>0</v>
      </c>
    </row>
    <row r="120" ht="50.1" customHeight="1" spans="2:13">
      <c r="B120" s="10"/>
      <c r="C120" s="10"/>
      <c r="D120" s="110"/>
      <c r="E120" s="10"/>
      <c r="F120" s="37" t="s">
        <v>18</v>
      </c>
      <c r="G120" s="11" t="s">
        <v>589</v>
      </c>
      <c r="H120" s="11" t="s">
        <v>489</v>
      </c>
      <c r="I120" s="86" t="s">
        <v>397</v>
      </c>
      <c r="J120" s="41">
        <v>20</v>
      </c>
      <c r="K120" s="41">
        <f t="shared" si="9"/>
        <v>20.2</v>
      </c>
      <c r="L120" s="42">
        <f>'在庫情報（袜子）'!U120</f>
        <v>0</v>
      </c>
      <c r="M120" s="43">
        <f t="shared" si="8"/>
        <v>0</v>
      </c>
    </row>
    <row r="121" ht="50.1" customHeight="1" spans="2:13">
      <c r="B121" s="15"/>
      <c r="C121" s="15"/>
      <c r="D121" s="112"/>
      <c r="E121" s="15"/>
      <c r="F121" s="24" t="s">
        <v>19</v>
      </c>
      <c r="G121" s="13" t="s">
        <v>591</v>
      </c>
      <c r="H121" s="13" t="s">
        <v>491</v>
      </c>
      <c r="I121" s="87" t="s">
        <v>397</v>
      </c>
      <c r="J121" s="45">
        <v>20</v>
      </c>
      <c r="K121" s="45">
        <f t="shared" si="9"/>
        <v>20.2</v>
      </c>
      <c r="L121" s="46">
        <f>'在庫情報（袜子）'!U121</f>
        <v>0</v>
      </c>
      <c r="M121" s="47">
        <f t="shared" si="8"/>
        <v>0</v>
      </c>
    </row>
    <row r="122" ht="50.1" customHeight="1" spans="2:13">
      <c r="B122" s="88" t="s">
        <v>597</v>
      </c>
      <c r="C122" s="88" t="s">
        <v>380</v>
      </c>
      <c r="D122" s="9" t="s">
        <v>598</v>
      </c>
      <c r="E122" s="50"/>
      <c r="F122" s="14" t="s">
        <v>17</v>
      </c>
      <c r="G122" s="14" t="s">
        <v>575</v>
      </c>
      <c r="H122" s="113" t="s">
        <v>387</v>
      </c>
      <c r="I122" s="135" t="s">
        <v>384</v>
      </c>
      <c r="J122" s="49">
        <v>9.5</v>
      </c>
      <c r="K122" s="49">
        <v>9.7</v>
      </c>
      <c r="L122" s="50">
        <f>'在庫情報（袜子）'!U122</f>
        <v>0</v>
      </c>
      <c r="M122" s="51">
        <f t="shared" ref="M122:M185" si="10">K122*L122</f>
        <v>0</v>
      </c>
    </row>
    <row r="123" ht="50.1" customHeight="1" spans="2:13">
      <c r="B123" s="114"/>
      <c r="C123" s="114"/>
      <c r="D123" s="12"/>
      <c r="E123" s="42"/>
      <c r="F123" s="11" t="s">
        <v>18</v>
      </c>
      <c r="G123" s="11" t="s">
        <v>600</v>
      </c>
      <c r="H123" s="115" t="s">
        <v>390</v>
      </c>
      <c r="I123" s="136" t="s">
        <v>384</v>
      </c>
      <c r="J123" s="41">
        <v>9.5</v>
      </c>
      <c r="K123" s="41">
        <v>9.7</v>
      </c>
      <c r="L123" s="42">
        <f>'在庫情報（袜子）'!U123</f>
        <v>0</v>
      </c>
      <c r="M123" s="43">
        <f t="shared" si="10"/>
        <v>0</v>
      </c>
    </row>
    <row r="124" ht="50.1" customHeight="1" spans="2:13">
      <c r="B124" s="114"/>
      <c r="C124" s="114"/>
      <c r="D124" s="16"/>
      <c r="E124" s="46"/>
      <c r="F124" s="13" t="s">
        <v>19</v>
      </c>
      <c r="G124" s="13" t="s">
        <v>579</v>
      </c>
      <c r="H124" s="116" t="s">
        <v>393</v>
      </c>
      <c r="I124" s="137" t="s">
        <v>384</v>
      </c>
      <c r="J124" s="45">
        <v>9.5</v>
      </c>
      <c r="K124" s="45">
        <v>9.7</v>
      </c>
      <c r="L124" s="46">
        <f>'在庫情報（袜子）'!U124</f>
        <v>0</v>
      </c>
      <c r="M124" s="47">
        <f t="shared" si="10"/>
        <v>0</v>
      </c>
    </row>
    <row r="125" ht="50.1" customHeight="1" spans="2:13">
      <c r="B125" s="114"/>
      <c r="C125" s="114"/>
      <c r="D125" s="9" t="s">
        <v>603</v>
      </c>
      <c r="E125" s="79"/>
      <c r="F125" s="117" t="s">
        <v>17</v>
      </c>
      <c r="G125" s="117" t="s">
        <v>575</v>
      </c>
      <c r="H125" s="118" t="s">
        <v>387</v>
      </c>
      <c r="I125" s="138" t="s">
        <v>384</v>
      </c>
      <c r="J125" s="78">
        <v>9.5</v>
      </c>
      <c r="K125" s="49">
        <v>9.7</v>
      </c>
      <c r="L125" s="50">
        <f>'在庫情報（袜子）'!U125</f>
        <v>0</v>
      </c>
      <c r="M125" s="51">
        <f t="shared" si="10"/>
        <v>0</v>
      </c>
    </row>
    <row r="126" ht="50.1" customHeight="1" spans="2:13">
      <c r="B126" s="114"/>
      <c r="C126" s="114"/>
      <c r="D126" s="12"/>
      <c r="E126" s="42"/>
      <c r="F126" s="11" t="s">
        <v>18</v>
      </c>
      <c r="G126" s="11" t="s">
        <v>600</v>
      </c>
      <c r="H126" s="115" t="s">
        <v>390</v>
      </c>
      <c r="I126" s="139" t="s">
        <v>384</v>
      </c>
      <c r="J126" s="41">
        <v>9.5</v>
      </c>
      <c r="K126" s="41">
        <v>9.7</v>
      </c>
      <c r="L126" s="42">
        <f>'在庫情報（袜子）'!U126</f>
        <v>0</v>
      </c>
      <c r="M126" s="43">
        <f t="shared" si="10"/>
        <v>0</v>
      </c>
    </row>
    <row r="127" ht="50.1" customHeight="1" spans="2:13">
      <c r="B127" s="114"/>
      <c r="C127" s="114"/>
      <c r="D127" s="16"/>
      <c r="E127" s="60"/>
      <c r="F127" s="22" t="s">
        <v>19</v>
      </c>
      <c r="G127" s="22" t="s">
        <v>579</v>
      </c>
      <c r="H127" s="119" t="s">
        <v>393</v>
      </c>
      <c r="I127" s="140" t="s">
        <v>384</v>
      </c>
      <c r="J127" s="59">
        <v>9.5</v>
      </c>
      <c r="K127" s="45">
        <v>9.7</v>
      </c>
      <c r="L127" s="46">
        <f>'在庫情報（袜子）'!U127</f>
        <v>0</v>
      </c>
      <c r="M127" s="47">
        <f t="shared" si="10"/>
        <v>0</v>
      </c>
    </row>
    <row r="128" ht="50.1" customHeight="1" spans="2:13">
      <c r="B128" s="114"/>
      <c r="C128" s="114"/>
      <c r="D128" s="9" t="s">
        <v>607</v>
      </c>
      <c r="E128" s="50"/>
      <c r="F128" s="14" t="s">
        <v>17</v>
      </c>
      <c r="G128" s="14" t="s">
        <v>575</v>
      </c>
      <c r="H128" s="113" t="s">
        <v>387</v>
      </c>
      <c r="I128" s="135" t="s">
        <v>384</v>
      </c>
      <c r="J128" s="49">
        <v>9.5</v>
      </c>
      <c r="K128" s="49">
        <v>9.7</v>
      </c>
      <c r="L128" s="50">
        <f>'在庫情報（袜子）'!U128</f>
        <v>0</v>
      </c>
      <c r="M128" s="51">
        <f t="shared" si="10"/>
        <v>0</v>
      </c>
    </row>
    <row r="129" ht="50.1" customHeight="1" spans="2:13">
      <c r="B129" s="114"/>
      <c r="C129" s="114"/>
      <c r="D129" s="12"/>
      <c r="E129" s="42"/>
      <c r="F129" s="11" t="s">
        <v>18</v>
      </c>
      <c r="G129" s="11" t="s">
        <v>600</v>
      </c>
      <c r="H129" s="115" t="s">
        <v>390</v>
      </c>
      <c r="I129" s="136" t="s">
        <v>384</v>
      </c>
      <c r="J129" s="41">
        <v>9.5</v>
      </c>
      <c r="K129" s="41">
        <v>9.7</v>
      </c>
      <c r="L129" s="42">
        <f>'在庫情報（袜子）'!U129</f>
        <v>0</v>
      </c>
      <c r="M129" s="43">
        <f t="shared" si="10"/>
        <v>0</v>
      </c>
    </row>
    <row r="130" ht="50.1" customHeight="1" spans="2:13">
      <c r="B130" s="114"/>
      <c r="C130" s="114"/>
      <c r="D130" s="16"/>
      <c r="E130" s="46"/>
      <c r="F130" s="13" t="s">
        <v>19</v>
      </c>
      <c r="G130" s="13" t="s">
        <v>579</v>
      </c>
      <c r="H130" s="116" t="s">
        <v>393</v>
      </c>
      <c r="I130" s="137" t="s">
        <v>384</v>
      </c>
      <c r="J130" s="45">
        <v>9.5</v>
      </c>
      <c r="K130" s="45">
        <v>9.7</v>
      </c>
      <c r="L130" s="46">
        <f>'在庫情報（袜子）'!U130</f>
        <v>0</v>
      </c>
      <c r="M130" s="47">
        <f t="shared" si="10"/>
        <v>0</v>
      </c>
    </row>
    <row r="131" ht="50.1" customHeight="1" spans="2:13">
      <c r="B131" s="114"/>
      <c r="C131" s="114"/>
      <c r="D131" s="9" t="s">
        <v>611</v>
      </c>
      <c r="E131" s="50"/>
      <c r="F131" s="14" t="s">
        <v>17</v>
      </c>
      <c r="G131" s="14" t="s">
        <v>575</v>
      </c>
      <c r="H131" s="113" t="s">
        <v>387</v>
      </c>
      <c r="I131" s="163" t="s">
        <v>384</v>
      </c>
      <c r="J131" s="49">
        <v>10</v>
      </c>
      <c r="K131" s="49">
        <v>10.2</v>
      </c>
      <c r="L131" s="50">
        <f>'在庫情報（袜子）'!U131</f>
        <v>0</v>
      </c>
      <c r="M131" s="51">
        <f t="shared" si="10"/>
        <v>0</v>
      </c>
    </row>
    <row r="132" ht="50.1" customHeight="1" spans="2:13">
      <c r="B132" s="114"/>
      <c r="C132" s="114"/>
      <c r="D132" s="12"/>
      <c r="E132" s="42"/>
      <c r="F132" s="11" t="s">
        <v>18</v>
      </c>
      <c r="G132" s="11" t="s">
        <v>600</v>
      </c>
      <c r="H132" s="115" t="s">
        <v>390</v>
      </c>
      <c r="I132" s="139" t="s">
        <v>384</v>
      </c>
      <c r="J132" s="41">
        <v>10</v>
      </c>
      <c r="K132" s="41">
        <v>10.2</v>
      </c>
      <c r="L132" s="42">
        <f>'在庫情報（袜子）'!U132</f>
        <v>0</v>
      </c>
      <c r="M132" s="43">
        <f t="shared" si="10"/>
        <v>0</v>
      </c>
    </row>
    <row r="133" ht="50.1" customHeight="1" spans="2:13">
      <c r="B133" s="114"/>
      <c r="C133" s="114"/>
      <c r="D133" s="16"/>
      <c r="E133" s="60"/>
      <c r="F133" s="22" t="s">
        <v>19</v>
      </c>
      <c r="G133" s="22" t="s">
        <v>579</v>
      </c>
      <c r="H133" s="119" t="s">
        <v>393</v>
      </c>
      <c r="I133" s="140" t="s">
        <v>384</v>
      </c>
      <c r="J133" s="59">
        <v>10</v>
      </c>
      <c r="K133" s="45">
        <v>10.2</v>
      </c>
      <c r="L133" s="46">
        <f>'在庫情報（袜子）'!U133</f>
        <v>0</v>
      </c>
      <c r="M133" s="47">
        <f t="shared" si="10"/>
        <v>0</v>
      </c>
    </row>
    <row r="134" ht="50.1" customHeight="1" spans="2:13">
      <c r="B134" s="88" t="s">
        <v>615</v>
      </c>
      <c r="C134" s="88" t="s">
        <v>380</v>
      </c>
      <c r="D134" s="89" t="s">
        <v>616</v>
      </c>
      <c r="E134" s="141"/>
      <c r="F134" s="14" t="s">
        <v>17</v>
      </c>
      <c r="G134" s="14" t="s">
        <v>573</v>
      </c>
      <c r="H134" s="113" t="s">
        <v>383</v>
      </c>
      <c r="I134" s="163" t="s">
        <v>384</v>
      </c>
      <c r="J134" s="49">
        <v>10</v>
      </c>
      <c r="K134" s="49">
        <v>10.2</v>
      </c>
      <c r="L134" s="50">
        <f>'在庫情報（袜子）'!U134</f>
        <v>0</v>
      </c>
      <c r="M134" s="51">
        <f t="shared" si="10"/>
        <v>0</v>
      </c>
    </row>
    <row r="135" ht="50.1" customHeight="1" spans="2:13">
      <c r="B135" s="114"/>
      <c r="C135" s="114"/>
      <c r="D135" s="91"/>
      <c r="E135" s="142"/>
      <c r="F135" s="11" t="s">
        <v>18</v>
      </c>
      <c r="G135" s="11" t="s">
        <v>575</v>
      </c>
      <c r="H135" s="115" t="s">
        <v>387</v>
      </c>
      <c r="I135" s="139" t="s">
        <v>384</v>
      </c>
      <c r="J135" s="41">
        <v>10</v>
      </c>
      <c r="K135" s="41">
        <v>10.2</v>
      </c>
      <c r="L135" s="42">
        <f>'在庫情報（袜子）'!U135</f>
        <v>0</v>
      </c>
      <c r="M135" s="43">
        <f t="shared" si="10"/>
        <v>0</v>
      </c>
    </row>
    <row r="136" ht="50.1" customHeight="1" spans="2:13">
      <c r="B136" s="114"/>
      <c r="C136" s="143"/>
      <c r="D136" s="91"/>
      <c r="E136" s="142"/>
      <c r="F136" s="11" t="s">
        <v>19</v>
      </c>
      <c r="G136" s="11" t="s">
        <v>600</v>
      </c>
      <c r="H136" s="115" t="s">
        <v>390</v>
      </c>
      <c r="I136" s="139" t="s">
        <v>384</v>
      </c>
      <c r="J136" s="41">
        <v>10</v>
      </c>
      <c r="K136" s="41">
        <v>10.2</v>
      </c>
      <c r="L136" s="42">
        <f>'在庫情報（袜子）'!U136</f>
        <v>0</v>
      </c>
      <c r="M136" s="43">
        <f t="shared" si="10"/>
        <v>0</v>
      </c>
    </row>
    <row r="137" ht="50.1" customHeight="1" spans="2:13">
      <c r="B137" s="114"/>
      <c r="C137" s="114"/>
      <c r="D137" s="92"/>
      <c r="E137" s="144"/>
      <c r="F137" s="13" t="s">
        <v>20</v>
      </c>
      <c r="G137" s="13" t="s">
        <v>579</v>
      </c>
      <c r="H137" s="116" t="s">
        <v>393</v>
      </c>
      <c r="I137" s="164" t="s">
        <v>384</v>
      </c>
      <c r="J137" s="45">
        <v>10</v>
      </c>
      <c r="K137" s="45">
        <v>10.2</v>
      </c>
      <c r="L137" s="46">
        <f>'在庫情報（袜子）'!U137</f>
        <v>0</v>
      </c>
      <c r="M137" s="47">
        <f t="shared" si="10"/>
        <v>0</v>
      </c>
    </row>
    <row r="138" ht="50.1" customHeight="1" spans="2:13">
      <c r="B138" s="143"/>
      <c r="C138" s="143"/>
      <c r="D138" s="9" t="s">
        <v>621</v>
      </c>
      <c r="E138" s="79"/>
      <c r="F138" s="117" t="s">
        <v>17</v>
      </c>
      <c r="G138" s="117" t="s">
        <v>573</v>
      </c>
      <c r="H138" s="118" t="s">
        <v>383</v>
      </c>
      <c r="I138" s="138" t="s">
        <v>384</v>
      </c>
      <c r="J138" s="78">
        <v>10</v>
      </c>
      <c r="K138" s="78">
        <v>10.2</v>
      </c>
      <c r="L138" s="50">
        <f>'在庫情報（袜子）'!U138</f>
        <v>0</v>
      </c>
      <c r="M138" s="51">
        <f t="shared" si="10"/>
        <v>0</v>
      </c>
    </row>
    <row r="139" ht="50.1" customHeight="1" spans="2:13">
      <c r="B139" s="143"/>
      <c r="C139" s="143"/>
      <c r="D139" s="12"/>
      <c r="E139" s="42"/>
      <c r="F139" s="11" t="s">
        <v>18</v>
      </c>
      <c r="G139" s="11" t="s">
        <v>575</v>
      </c>
      <c r="H139" s="115" t="s">
        <v>387</v>
      </c>
      <c r="I139" s="139" t="s">
        <v>384</v>
      </c>
      <c r="J139" s="41">
        <v>10</v>
      </c>
      <c r="K139" s="41">
        <v>10.2</v>
      </c>
      <c r="L139" s="42">
        <f>'在庫情報（袜子）'!U139</f>
        <v>0</v>
      </c>
      <c r="M139" s="43">
        <f t="shared" si="10"/>
        <v>0</v>
      </c>
    </row>
    <row r="140" ht="50.1" customHeight="1" spans="2:13">
      <c r="B140" s="143"/>
      <c r="C140" s="143"/>
      <c r="D140" s="12"/>
      <c r="E140" s="42"/>
      <c r="F140" s="11" t="s">
        <v>19</v>
      </c>
      <c r="G140" s="11" t="s">
        <v>600</v>
      </c>
      <c r="H140" s="115" t="s">
        <v>390</v>
      </c>
      <c r="I140" s="139" t="s">
        <v>384</v>
      </c>
      <c r="J140" s="41">
        <v>10</v>
      </c>
      <c r="K140" s="41">
        <v>10.2</v>
      </c>
      <c r="L140" s="42">
        <f>'在庫情報（袜子）'!U140</f>
        <v>0</v>
      </c>
      <c r="M140" s="43">
        <f t="shared" si="10"/>
        <v>0</v>
      </c>
    </row>
    <row r="141" ht="50.1" customHeight="1" spans="2:13">
      <c r="B141" s="145"/>
      <c r="C141" s="145"/>
      <c r="D141" s="16"/>
      <c r="E141" s="46"/>
      <c r="F141" s="13" t="s">
        <v>20</v>
      </c>
      <c r="G141" s="13" t="s">
        <v>579</v>
      </c>
      <c r="H141" s="116" t="s">
        <v>393</v>
      </c>
      <c r="I141" s="164" t="s">
        <v>384</v>
      </c>
      <c r="J141" s="45">
        <v>10</v>
      </c>
      <c r="K141" s="45">
        <v>10.2</v>
      </c>
      <c r="L141" s="46">
        <f>'在庫情報（袜子）'!U141</f>
        <v>0</v>
      </c>
      <c r="M141" s="47">
        <f t="shared" si="10"/>
        <v>0</v>
      </c>
    </row>
    <row r="142" ht="50.1" customHeight="1" spans="2:13">
      <c r="B142" s="88" t="s">
        <v>626</v>
      </c>
      <c r="C142" s="88" t="s">
        <v>380</v>
      </c>
      <c r="D142" s="9" t="s">
        <v>627</v>
      </c>
      <c r="E142" s="146"/>
      <c r="F142" s="14" t="s">
        <v>17</v>
      </c>
      <c r="G142" s="14" t="s">
        <v>573</v>
      </c>
      <c r="H142" s="113" t="s">
        <v>383</v>
      </c>
      <c r="I142" s="163" t="s">
        <v>384</v>
      </c>
      <c r="J142" s="49">
        <v>12.5</v>
      </c>
      <c r="K142" s="49">
        <v>12.7</v>
      </c>
      <c r="L142" s="50">
        <f>'在庫情報（袜子）'!U142</f>
        <v>0</v>
      </c>
      <c r="M142" s="51">
        <f t="shared" si="10"/>
        <v>0</v>
      </c>
    </row>
    <row r="143" ht="50.1" customHeight="1" spans="2:13">
      <c r="B143" s="114"/>
      <c r="C143" s="114"/>
      <c r="D143" s="12" t="s">
        <v>629</v>
      </c>
      <c r="E143" s="147"/>
      <c r="F143" s="11" t="s">
        <v>18</v>
      </c>
      <c r="G143" s="11" t="s">
        <v>575</v>
      </c>
      <c r="H143" s="115" t="s">
        <v>387</v>
      </c>
      <c r="I143" s="139" t="s">
        <v>384</v>
      </c>
      <c r="J143" s="41">
        <v>12.5</v>
      </c>
      <c r="K143" s="41">
        <v>12.7</v>
      </c>
      <c r="L143" s="42">
        <f>'在庫情報（袜子）'!U143</f>
        <v>0</v>
      </c>
      <c r="M143" s="43">
        <f t="shared" si="10"/>
        <v>0</v>
      </c>
    </row>
    <row r="144" ht="50.1" customHeight="1" spans="2:13">
      <c r="B144" s="114"/>
      <c r="C144" s="114"/>
      <c r="D144" s="12"/>
      <c r="E144" s="147"/>
      <c r="F144" s="11" t="s">
        <v>19</v>
      </c>
      <c r="G144" s="11" t="s">
        <v>600</v>
      </c>
      <c r="H144" s="115" t="s">
        <v>390</v>
      </c>
      <c r="I144" s="139" t="s">
        <v>384</v>
      </c>
      <c r="J144" s="41">
        <v>12.5</v>
      </c>
      <c r="K144" s="41">
        <v>12.7</v>
      </c>
      <c r="L144" s="42">
        <f>'在庫情報（袜子）'!U144</f>
        <v>0</v>
      </c>
      <c r="M144" s="43">
        <f t="shared" si="10"/>
        <v>0</v>
      </c>
    </row>
    <row r="145" ht="50.1" customHeight="1" spans="2:13">
      <c r="B145" s="114"/>
      <c r="C145" s="114"/>
      <c r="D145" s="16"/>
      <c r="E145" s="148"/>
      <c r="F145" s="22" t="s">
        <v>20</v>
      </c>
      <c r="G145" s="22" t="s">
        <v>579</v>
      </c>
      <c r="H145" s="119" t="s">
        <v>393</v>
      </c>
      <c r="I145" s="140" t="s">
        <v>384</v>
      </c>
      <c r="J145" s="59">
        <v>12.5</v>
      </c>
      <c r="K145" s="59">
        <v>12.7</v>
      </c>
      <c r="L145" s="46">
        <f>'在庫情報（袜子）'!U145</f>
        <v>0</v>
      </c>
      <c r="M145" s="47">
        <f t="shared" si="10"/>
        <v>0</v>
      </c>
    </row>
    <row r="146" ht="50.1" customHeight="1" spans="2:13">
      <c r="B146" s="114"/>
      <c r="C146" s="114"/>
      <c r="D146" s="9" t="s">
        <v>633</v>
      </c>
      <c r="E146" s="149"/>
      <c r="F146" s="14" t="s">
        <v>17</v>
      </c>
      <c r="G146" s="14" t="s">
        <v>573</v>
      </c>
      <c r="H146" s="113" t="s">
        <v>383</v>
      </c>
      <c r="I146" s="163" t="s">
        <v>384</v>
      </c>
      <c r="J146" s="49">
        <v>12.5</v>
      </c>
      <c r="K146" s="49">
        <v>12.7</v>
      </c>
      <c r="L146" s="50">
        <f>'在庫情報（袜子）'!U146</f>
        <v>0</v>
      </c>
      <c r="M146" s="51">
        <f t="shared" si="10"/>
        <v>0</v>
      </c>
    </row>
    <row r="147" ht="50.1" customHeight="1" spans="2:13">
      <c r="B147" s="114"/>
      <c r="C147" s="114"/>
      <c r="D147" s="12"/>
      <c r="E147" s="150"/>
      <c r="F147" s="11" t="s">
        <v>18</v>
      </c>
      <c r="G147" s="11" t="s">
        <v>575</v>
      </c>
      <c r="H147" s="115" t="s">
        <v>387</v>
      </c>
      <c r="I147" s="139" t="s">
        <v>384</v>
      </c>
      <c r="J147" s="41">
        <v>12.5</v>
      </c>
      <c r="K147" s="41">
        <v>12.7</v>
      </c>
      <c r="L147" s="42">
        <f>'在庫情報（袜子）'!U147</f>
        <v>0</v>
      </c>
      <c r="M147" s="43">
        <f t="shared" si="10"/>
        <v>0</v>
      </c>
    </row>
    <row r="148" ht="50.1" customHeight="1" spans="2:13">
      <c r="B148" s="114"/>
      <c r="C148" s="114"/>
      <c r="D148" s="12"/>
      <c r="E148" s="150"/>
      <c r="F148" s="11" t="s">
        <v>19</v>
      </c>
      <c r="G148" s="11" t="s">
        <v>600</v>
      </c>
      <c r="H148" s="115" t="s">
        <v>390</v>
      </c>
      <c r="I148" s="139" t="s">
        <v>384</v>
      </c>
      <c r="J148" s="41">
        <v>12.5</v>
      </c>
      <c r="K148" s="41">
        <v>12.7</v>
      </c>
      <c r="L148" s="42">
        <f>'在庫情報（袜子）'!U148</f>
        <v>0</v>
      </c>
      <c r="M148" s="43">
        <f t="shared" si="10"/>
        <v>0</v>
      </c>
    </row>
    <row r="149" ht="50.1" customHeight="1" spans="2:13">
      <c r="B149" s="151"/>
      <c r="C149" s="151"/>
      <c r="D149" s="152"/>
      <c r="E149" s="153"/>
      <c r="F149" s="24" t="s">
        <v>20</v>
      </c>
      <c r="G149" s="13" t="s">
        <v>579</v>
      </c>
      <c r="H149" s="116" t="s">
        <v>393</v>
      </c>
      <c r="I149" s="164" t="s">
        <v>384</v>
      </c>
      <c r="J149" s="45">
        <v>12.5</v>
      </c>
      <c r="K149" s="45">
        <v>12.7</v>
      </c>
      <c r="L149" s="46">
        <f>'在庫情報（袜子）'!U149</f>
        <v>0</v>
      </c>
      <c r="M149" s="47">
        <f t="shared" si="10"/>
        <v>0</v>
      </c>
    </row>
    <row r="150" ht="50.1" customHeight="1" spans="2:13">
      <c r="B150" s="154"/>
      <c r="C150" s="154"/>
      <c r="D150" s="9">
        <v>20003</v>
      </c>
      <c r="E150" s="146"/>
      <c r="F150" s="117" t="s">
        <v>17</v>
      </c>
      <c r="G150" s="117" t="s">
        <v>573</v>
      </c>
      <c r="H150" s="118" t="s">
        <v>383</v>
      </c>
      <c r="I150" s="138" t="s">
        <v>384</v>
      </c>
      <c r="J150" s="78">
        <v>12.5</v>
      </c>
      <c r="K150" s="78">
        <v>12.7</v>
      </c>
      <c r="L150" s="50">
        <f>'在庫情報（袜子）'!U150</f>
        <v>0</v>
      </c>
      <c r="M150" s="51">
        <f t="shared" si="10"/>
        <v>0</v>
      </c>
    </row>
    <row r="151" ht="50.1" customHeight="1" spans="2:13">
      <c r="B151" s="154"/>
      <c r="C151" s="154"/>
      <c r="D151" s="12"/>
      <c r="E151" s="147"/>
      <c r="F151" s="11" t="s">
        <v>18</v>
      </c>
      <c r="G151" s="11" t="s">
        <v>575</v>
      </c>
      <c r="H151" s="115" t="s">
        <v>387</v>
      </c>
      <c r="I151" s="139" t="s">
        <v>384</v>
      </c>
      <c r="J151" s="41">
        <v>12.5</v>
      </c>
      <c r="K151" s="41">
        <v>12.7</v>
      </c>
      <c r="L151" s="42">
        <f>'在庫情報（袜子）'!U151</f>
        <v>0</v>
      </c>
      <c r="M151" s="43">
        <f t="shared" si="10"/>
        <v>0</v>
      </c>
    </row>
    <row r="152" ht="50.1" customHeight="1" spans="2:13">
      <c r="B152" s="154"/>
      <c r="C152" s="154"/>
      <c r="D152" s="12"/>
      <c r="E152" s="147"/>
      <c r="F152" s="11" t="s">
        <v>19</v>
      </c>
      <c r="G152" s="11" t="s">
        <v>600</v>
      </c>
      <c r="H152" s="115" t="s">
        <v>390</v>
      </c>
      <c r="I152" s="139" t="s">
        <v>384</v>
      </c>
      <c r="J152" s="41">
        <v>12.5</v>
      </c>
      <c r="K152" s="41">
        <v>12.7</v>
      </c>
      <c r="L152" s="42">
        <f>'在庫情報（袜子）'!U152</f>
        <v>0</v>
      </c>
      <c r="M152" s="43">
        <f t="shared" si="10"/>
        <v>0</v>
      </c>
    </row>
    <row r="153" ht="50.1" customHeight="1" spans="2:13">
      <c r="B153" s="154"/>
      <c r="C153" s="154"/>
      <c r="D153" s="16"/>
      <c r="E153" s="148"/>
      <c r="F153" s="22" t="s">
        <v>20</v>
      </c>
      <c r="G153" s="22" t="s">
        <v>579</v>
      </c>
      <c r="H153" s="119" t="s">
        <v>393</v>
      </c>
      <c r="I153" s="140" t="s">
        <v>384</v>
      </c>
      <c r="J153" s="59">
        <v>12.5</v>
      </c>
      <c r="K153" s="59">
        <v>12.7</v>
      </c>
      <c r="L153" s="46">
        <f>'在庫情報（袜子）'!U153</f>
        <v>0</v>
      </c>
      <c r="M153" s="47">
        <f t="shared" si="10"/>
        <v>0</v>
      </c>
    </row>
    <row r="154" ht="50.1" customHeight="1" spans="2:13">
      <c r="B154" s="154"/>
      <c r="C154" s="154"/>
      <c r="D154" s="9" t="s">
        <v>642</v>
      </c>
      <c r="E154" s="146"/>
      <c r="F154" s="14" t="s">
        <v>17</v>
      </c>
      <c r="G154" s="14" t="s">
        <v>573</v>
      </c>
      <c r="H154" s="113" t="s">
        <v>383</v>
      </c>
      <c r="I154" s="135" t="s">
        <v>384</v>
      </c>
      <c r="J154" s="49">
        <v>12.5</v>
      </c>
      <c r="K154" s="49">
        <v>12.7</v>
      </c>
      <c r="L154" s="50">
        <f>'在庫情報（袜子）'!U154</f>
        <v>0</v>
      </c>
      <c r="M154" s="51">
        <f t="shared" si="10"/>
        <v>0</v>
      </c>
    </row>
    <row r="155" ht="50.1" customHeight="1" spans="2:13">
      <c r="B155" s="154"/>
      <c r="C155" s="154"/>
      <c r="D155" s="12"/>
      <c r="E155" s="147"/>
      <c r="F155" s="11" t="s">
        <v>18</v>
      </c>
      <c r="G155" s="11" t="s">
        <v>575</v>
      </c>
      <c r="H155" s="115" t="s">
        <v>387</v>
      </c>
      <c r="I155" s="136" t="s">
        <v>384</v>
      </c>
      <c r="J155" s="41">
        <v>12.5</v>
      </c>
      <c r="K155" s="41">
        <v>12.7</v>
      </c>
      <c r="L155" s="42">
        <f>'在庫情報（袜子）'!U155</f>
        <v>0</v>
      </c>
      <c r="M155" s="43">
        <f t="shared" si="10"/>
        <v>0</v>
      </c>
    </row>
    <row r="156" ht="50.1" customHeight="1" spans="2:13">
      <c r="B156" s="154"/>
      <c r="C156" s="154"/>
      <c r="D156" s="12"/>
      <c r="E156" s="147"/>
      <c r="F156" s="11" t="s">
        <v>19</v>
      </c>
      <c r="G156" s="11" t="s">
        <v>600</v>
      </c>
      <c r="H156" s="115" t="s">
        <v>390</v>
      </c>
      <c r="I156" s="136" t="s">
        <v>384</v>
      </c>
      <c r="J156" s="41">
        <v>12.5</v>
      </c>
      <c r="K156" s="41">
        <v>12.7</v>
      </c>
      <c r="L156" s="42">
        <f>'在庫情報（袜子）'!U156</f>
        <v>0</v>
      </c>
      <c r="M156" s="43">
        <f t="shared" si="10"/>
        <v>0</v>
      </c>
    </row>
    <row r="157" ht="50.1" customHeight="1" spans="2:13">
      <c r="B157" s="154"/>
      <c r="C157" s="154"/>
      <c r="D157" s="16"/>
      <c r="E157" s="148"/>
      <c r="F157" s="13" t="s">
        <v>20</v>
      </c>
      <c r="G157" s="13" t="s">
        <v>579</v>
      </c>
      <c r="H157" s="116" t="s">
        <v>393</v>
      </c>
      <c r="I157" s="137" t="s">
        <v>384</v>
      </c>
      <c r="J157" s="45">
        <v>12.5</v>
      </c>
      <c r="K157" s="45">
        <v>12.7</v>
      </c>
      <c r="L157" s="46">
        <f>'在庫情報（袜子）'!U157</f>
        <v>0</v>
      </c>
      <c r="M157" s="47">
        <f t="shared" si="10"/>
        <v>0</v>
      </c>
    </row>
    <row r="158" ht="50.1" customHeight="1" spans="2:13">
      <c r="B158" s="154"/>
      <c r="C158" s="154"/>
      <c r="D158" s="12" t="s">
        <v>646</v>
      </c>
      <c r="E158" s="147"/>
      <c r="F158" s="14" t="s">
        <v>17</v>
      </c>
      <c r="G158" s="14" t="s">
        <v>573</v>
      </c>
      <c r="H158" s="113" t="s">
        <v>383</v>
      </c>
      <c r="I158" s="138" t="s">
        <v>384</v>
      </c>
      <c r="J158" s="49">
        <v>12.5</v>
      </c>
      <c r="K158" s="49">
        <v>12.7</v>
      </c>
      <c r="L158" s="50">
        <f>'在庫情報（袜子）'!U158</f>
        <v>0</v>
      </c>
      <c r="M158" s="51">
        <f t="shared" si="10"/>
        <v>0</v>
      </c>
    </row>
    <row r="159" ht="50.1" customHeight="1" spans="2:13">
      <c r="B159" s="154"/>
      <c r="C159" s="154"/>
      <c r="D159" s="12"/>
      <c r="E159" s="147"/>
      <c r="F159" s="11" t="s">
        <v>18</v>
      </c>
      <c r="G159" s="11" t="s">
        <v>575</v>
      </c>
      <c r="H159" s="115" t="s">
        <v>387</v>
      </c>
      <c r="I159" s="139" t="s">
        <v>384</v>
      </c>
      <c r="J159" s="41">
        <v>12.5</v>
      </c>
      <c r="K159" s="41">
        <v>12.7</v>
      </c>
      <c r="L159" s="42">
        <f>'在庫情報（袜子）'!U159</f>
        <v>0</v>
      </c>
      <c r="M159" s="43">
        <f t="shared" si="10"/>
        <v>0</v>
      </c>
    </row>
    <row r="160" ht="50.1" customHeight="1" spans="2:13">
      <c r="B160" s="154"/>
      <c r="C160" s="154"/>
      <c r="D160" s="12"/>
      <c r="E160" s="147"/>
      <c r="F160" s="11" t="s">
        <v>19</v>
      </c>
      <c r="G160" s="11" t="s">
        <v>600</v>
      </c>
      <c r="H160" s="115" t="s">
        <v>390</v>
      </c>
      <c r="I160" s="139" t="s">
        <v>384</v>
      </c>
      <c r="J160" s="41">
        <v>12.5</v>
      </c>
      <c r="K160" s="41">
        <v>12.7</v>
      </c>
      <c r="L160" s="42">
        <f>'在庫情報（袜子）'!U160</f>
        <v>0</v>
      </c>
      <c r="M160" s="43">
        <f t="shared" si="10"/>
        <v>0</v>
      </c>
    </row>
    <row r="161" ht="50.1" customHeight="1" spans="2:13">
      <c r="B161" s="154"/>
      <c r="C161" s="154"/>
      <c r="D161" s="12"/>
      <c r="E161" s="147"/>
      <c r="F161" s="22" t="s">
        <v>20</v>
      </c>
      <c r="G161" s="22" t="s">
        <v>579</v>
      </c>
      <c r="H161" s="119" t="s">
        <v>393</v>
      </c>
      <c r="I161" s="140" t="s">
        <v>384</v>
      </c>
      <c r="J161" s="45">
        <v>12.5</v>
      </c>
      <c r="K161" s="45">
        <v>12.7</v>
      </c>
      <c r="L161" s="46">
        <f>'在庫情報（袜子）'!U161</f>
        <v>0</v>
      </c>
      <c r="M161" s="47">
        <f t="shared" si="10"/>
        <v>0</v>
      </c>
    </row>
    <row r="162" ht="50.1" customHeight="1" spans="2:13">
      <c r="B162" s="154"/>
      <c r="C162" s="154"/>
      <c r="D162" s="9" t="s">
        <v>651</v>
      </c>
      <c r="E162" s="146"/>
      <c r="F162" s="14" t="s">
        <v>17</v>
      </c>
      <c r="G162" s="14" t="s">
        <v>573</v>
      </c>
      <c r="H162" s="113" t="s">
        <v>383</v>
      </c>
      <c r="I162" s="135" t="s">
        <v>384</v>
      </c>
      <c r="J162" s="49">
        <v>12.5</v>
      </c>
      <c r="K162" s="49">
        <v>12.7</v>
      </c>
      <c r="L162" s="50">
        <f>'在庫情報（袜子）'!U162</f>
        <v>0</v>
      </c>
      <c r="M162" s="51">
        <f t="shared" si="10"/>
        <v>0</v>
      </c>
    </row>
    <row r="163" ht="50.1" customHeight="1" spans="2:13">
      <c r="B163" s="154"/>
      <c r="C163" s="154"/>
      <c r="D163" s="12"/>
      <c r="E163" s="147"/>
      <c r="F163" s="11" t="s">
        <v>18</v>
      </c>
      <c r="G163" s="11" t="s">
        <v>575</v>
      </c>
      <c r="H163" s="115" t="s">
        <v>387</v>
      </c>
      <c r="I163" s="136" t="s">
        <v>384</v>
      </c>
      <c r="J163" s="41">
        <v>12.5</v>
      </c>
      <c r="K163" s="41">
        <v>12.7</v>
      </c>
      <c r="L163" s="42">
        <f>'在庫情報（袜子）'!U163</f>
        <v>0</v>
      </c>
      <c r="M163" s="43">
        <f t="shared" si="10"/>
        <v>0</v>
      </c>
    </row>
    <row r="164" ht="50.1" customHeight="1" spans="2:13">
      <c r="B164" s="154"/>
      <c r="C164" s="154"/>
      <c r="D164" s="12"/>
      <c r="E164" s="147"/>
      <c r="F164" s="11" t="s">
        <v>19</v>
      </c>
      <c r="G164" s="11" t="s">
        <v>600</v>
      </c>
      <c r="H164" s="115" t="s">
        <v>390</v>
      </c>
      <c r="I164" s="136" t="s">
        <v>384</v>
      </c>
      <c r="J164" s="41">
        <v>12.5</v>
      </c>
      <c r="K164" s="41">
        <v>12.7</v>
      </c>
      <c r="L164" s="42">
        <f>'在庫情報（袜子）'!U164</f>
        <v>0</v>
      </c>
      <c r="M164" s="43">
        <f t="shared" si="10"/>
        <v>0</v>
      </c>
    </row>
    <row r="165" ht="50.1" customHeight="1" spans="2:13">
      <c r="B165" s="154"/>
      <c r="C165" s="154"/>
      <c r="D165" s="16"/>
      <c r="E165" s="148"/>
      <c r="F165" s="13" t="s">
        <v>20</v>
      </c>
      <c r="G165" s="13" t="s">
        <v>579</v>
      </c>
      <c r="H165" s="116" t="s">
        <v>393</v>
      </c>
      <c r="I165" s="137" t="s">
        <v>384</v>
      </c>
      <c r="J165" s="45">
        <v>12.5</v>
      </c>
      <c r="K165" s="45">
        <v>12.7</v>
      </c>
      <c r="L165" s="46">
        <f>'在庫情報（袜子）'!U165</f>
        <v>0</v>
      </c>
      <c r="M165" s="47">
        <f t="shared" si="10"/>
        <v>0</v>
      </c>
    </row>
    <row r="166" ht="50.1" customHeight="1" spans="2:13">
      <c r="B166" s="154"/>
      <c r="C166" s="154"/>
      <c r="D166" s="12" t="s">
        <v>656</v>
      </c>
      <c r="E166" s="147"/>
      <c r="F166" s="117" t="s">
        <v>17</v>
      </c>
      <c r="G166" s="117" t="s">
        <v>573</v>
      </c>
      <c r="H166" s="118" t="s">
        <v>383</v>
      </c>
      <c r="I166" s="138" t="s">
        <v>384</v>
      </c>
      <c r="J166" s="49">
        <v>12.5</v>
      </c>
      <c r="K166" s="49">
        <v>12.7</v>
      </c>
      <c r="L166" s="50">
        <f>'在庫情報（袜子）'!U166</f>
        <v>0</v>
      </c>
      <c r="M166" s="51">
        <f t="shared" si="10"/>
        <v>0</v>
      </c>
    </row>
    <row r="167" ht="50.1" customHeight="1" spans="2:13">
      <c r="B167" s="154"/>
      <c r="C167" s="154"/>
      <c r="D167" s="12"/>
      <c r="E167" s="147"/>
      <c r="F167" s="11" t="s">
        <v>18</v>
      </c>
      <c r="G167" s="11" t="s">
        <v>575</v>
      </c>
      <c r="H167" s="115" t="s">
        <v>387</v>
      </c>
      <c r="I167" s="139" t="s">
        <v>384</v>
      </c>
      <c r="J167" s="41">
        <v>12.5</v>
      </c>
      <c r="K167" s="41">
        <v>12.7</v>
      </c>
      <c r="L167" s="42">
        <f>'在庫情報（袜子）'!U167</f>
        <v>0</v>
      </c>
      <c r="M167" s="43">
        <f t="shared" si="10"/>
        <v>0</v>
      </c>
    </row>
    <row r="168" ht="50.1" customHeight="1" spans="2:13">
      <c r="B168" s="154"/>
      <c r="C168" s="154"/>
      <c r="D168" s="12"/>
      <c r="E168" s="147"/>
      <c r="F168" s="11" t="s">
        <v>19</v>
      </c>
      <c r="G168" s="11" t="s">
        <v>600</v>
      </c>
      <c r="H168" s="115" t="s">
        <v>390</v>
      </c>
      <c r="I168" s="139" t="s">
        <v>384</v>
      </c>
      <c r="J168" s="41">
        <v>12.5</v>
      </c>
      <c r="K168" s="41">
        <v>12.7</v>
      </c>
      <c r="L168" s="42">
        <f>'在庫情報（袜子）'!U168</f>
        <v>0</v>
      </c>
      <c r="M168" s="43">
        <f t="shared" si="10"/>
        <v>0</v>
      </c>
    </row>
    <row r="169" ht="50.1" customHeight="1" spans="2:13">
      <c r="B169" s="154"/>
      <c r="C169" s="154"/>
      <c r="D169" s="12"/>
      <c r="E169" s="147"/>
      <c r="F169" s="13" t="s">
        <v>20</v>
      </c>
      <c r="G169" s="13" t="s">
        <v>579</v>
      </c>
      <c r="H169" s="116" t="s">
        <v>393</v>
      </c>
      <c r="I169" s="140" t="s">
        <v>384</v>
      </c>
      <c r="J169" s="45">
        <v>12.5</v>
      </c>
      <c r="K169" s="45">
        <v>12.7</v>
      </c>
      <c r="L169" s="46">
        <f>'在庫情報（袜子）'!U169</f>
        <v>0</v>
      </c>
      <c r="M169" s="47">
        <f t="shared" si="10"/>
        <v>0</v>
      </c>
    </row>
    <row r="170" ht="50.1" customHeight="1" spans="2:13">
      <c r="B170" s="88" t="s">
        <v>661</v>
      </c>
      <c r="C170" s="155" t="s">
        <v>380</v>
      </c>
      <c r="D170" s="9" t="s">
        <v>662</v>
      </c>
      <c r="E170" s="146"/>
      <c r="F170" s="14" t="s">
        <v>17</v>
      </c>
      <c r="G170" s="14" t="s">
        <v>573</v>
      </c>
      <c r="H170" s="113" t="s">
        <v>383</v>
      </c>
      <c r="I170" s="163" t="s">
        <v>384</v>
      </c>
      <c r="J170" s="49">
        <v>17.5</v>
      </c>
      <c r="K170" s="49">
        <v>17.7</v>
      </c>
      <c r="L170" s="50">
        <f>'在庫情報（袜子）'!U170</f>
        <v>0</v>
      </c>
      <c r="M170" s="51">
        <f t="shared" si="10"/>
        <v>0</v>
      </c>
    </row>
    <row r="171" ht="50.1" customHeight="1" spans="2:13">
      <c r="B171" s="143"/>
      <c r="C171" s="143"/>
      <c r="D171" s="12" t="s">
        <v>664</v>
      </c>
      <c r="E171" s="147"/>
      <c r="F171" s="11" t="s">
        <v>18</v>
      </c>
      <c r="G171" s="11" t="s">
        <v>665</v>
      </c>
      <c r="H171" s="115" t="s">
        <v>387</v>
      </c>
      <c r="I171" s="139" t="s">
        <v>384</v>
      </c>
      <c r="J171" s="41">
        <v>17.5</v>
      </c>
      <c r="K171" s="41">
        <v>17.7</v>
      </c>
      <c r="L171" s="42">
        <f>'在庫情報（袜子）'!U171</f>
        <v>0</v>
      </c>
      <c r="M171" s="43">
        <f t="shared" si="10"/>
        <v>0</v>
      </c>
    </row>
    <row r="172" ht="50.1" customHeight="1" spans="2:13">
      <c r="B172" s="143"/>
      <c r="C172" s="143"/>
      <c r="D172" s="16"/>
      <c r="E172" s="148"/>
      <c r="F172" s="22" t="s">
        <v>19</v>
      </c>
      <c r="G172" s="22" t="s">
        <v>591</v>
      </c>
      <c r="H172" s="22" t="s">
        <v>667</v>
      </c>
      <c r="I172" s="140" t="s">
        <v>384</v>
      </c>
      <c r="J172" s="59">
        <v>17.5</v>
      </c>
      <c r="K172" s="59">
        <v>17.7</v>
      </c>
      <c r="L172" s="46">
        <f>'在庫情報（袜子）'!U172</f>
        <v>0</v>
      </c>
      <c r="M172" s="47">
        <f t="shared" si="10"/>
        <v>0</v>
      </c>
    </row>
    <row r="173" ht="50.1" customHeight="1" spans="2:13">
      <c r="B173" s="143"/>
      <c r="C173" s="143"/>
      <c r="D173" s="9" t="s">
        <v>662</v>
      </c>
      <c r="E173" s="146"/>
      <c r="F173" s="14" t="s">
        <v>17</v>
      </c>
      <c r="G173" s="14" t="s">
        <v>573</v>
      </c>
      <c r="H173" s="113" t="s">
        <v>383</v>
      </c>
      <c r="I173" s="163" t="s">
        <v>384</v>
      </c>
      <c r="J173" s="49">
        <v>17.5</v>
      </c>
      <c r="K173" s="49">
        <v>17.7</v>
      </c>
      <c r="L173" s="50">
        <f>'在庫情報（袜子）'!U173</f>
        <v>0</v>
      </c>
      <c r="M173" s="51">
        <f t="shared" si="10"/>
        <v>0</v>
      </c>
    </row>
    <row r="174" ht="50.1" customHeight="1" spans="2:13">
      <c r="B174" s="143"/>
      <c r="C174" s="143"/>
      <c r="D174" s="12" t="s">
        <v>670</v>
      </c>
      <c r="E174" s="147"/>
      <c r="F174" s="11" t="s">
        <v>18</v>
      </c>
      <c r="G174" s="11" t="s">
        <v>665</v>
      </c>
      <c r="H174" s="115" t="s">
        <v>387</v>
      </c>
      <c r="I174" s="139" t="s">
        <v>384</v>
      </c>
      <c r="J174" s="41">
        <v>17.5</v>
      </c>
      <c r="K174" s="41">
        <v>17.7</v>
      </c>
      <c r="L174" s="42">
        <f>'在庫情報（袜子）'!U174</f>
        <v>0</v>
      </c>
      <c r="M174" s="43">
        <f t="shared" si="10"/>
        <v>0</v>
      </c>
    </row>
    <row r="175" ht="50.1" customHeight="1" spans="2:13">
      <c r="B175" s="143"/>
      <c r="C175" s="143"/>
      <c r="D175" s="16"/>
      <c r="E175" s="148"/>
      <c r="F175" s="13" t="s">
        <v>19</v>
      </c>
      <c r="G175" s="13" t="s">
        <v>591</v>
      </c>
      <c r="H175" s="13" t="s">
        <v>667</v>
      </c>
      <c r="I175" s="164" t="s">
        <v>384</v>
      </c>
      <c r="J175" s="45">
        <v>17.5</v>
      </c>
      <c r="K175" s="45">
        <v>17.7</v>
      </c>
      <c r="L175" s="46">
        <f>'在庫情報（袜子）'!U175</f>
        <v>0</v>
      </c>
      <c r="M175" s="47">
        <f t="shared" si="10"/>
        <v>0</v>
      </c>
    </row>
    <row r="176" ht="50.1" customHeight="1" spans="2:13">
      <c r="B176" s="143"/>
      <c r="C176" s="143"/>
      <c r="D176" s="9" t="s">
        <v>662</v>
      </c>
      <c r="E176" s="146"/>
      <c r="F176" s="117" t="s">
        <v>17</v>
      </c>
      <c r="G176" s="117" t="s">
        <v>573</v>
      </c>
      <c r="H176" s="118" t="s">
        <v>383</v>
      </c>
      <c r="I176" s="138" t="s">
        <v>384</v>
      </c>
      <c r="J176" s="78">
        <v>17.5</v>
      </c>
      <c r="K176" s="78">
        <v>17.7</v>
      </c>
      <c r="L176" s="50">
        <f>'在庫情報（袜子）'!U176</f>
        <v>0</v>
      </c>
      <c r="M176" s="51">
        <f t="shared" si="10"/>
        <v>0</v>
      </c>
    </row>
    <row r="177" ht="50.1" customHeight="1" spans="2:13">
      <c r="B177" s="143"/>
      <c r="C177" s="143"/>
      <c r="D177" s="12" t="s">
        <v>674</v>
      </c>
      <c r="E177" s="147"/>
      <c r="F177" s="11" t="s">
        <v>18</v>
      </c>
      <c r="G177" s="11" t="s">
        <v>665</v>
      </c>
      <c r="H177" s="115" t="s">
        <v>387</v>
      </c>
      <c r="I177" s="139" t="s">
        <v>384</v>
      </c>
      <c r="J177" s="41">
        <v>17.5</v>
      </c>
      <c r="K177" s="41">
        <v>17.7</v>
      </c>
      <c r="L177" s="42">
        <f>'在庫情報（袜子）'!U177</f>
        <v>0</v>
      </c>
      <c r="M177" s="43">
        <f t="shared" si="10"/>
        <v>0</v>
      </c>
    </row>
    <row r="178" ht="50.1" customHeight="1" spans="2:13">
      <c r="B178" s="143"/>
      <c r="C178" s="143"/>
      <c r="D178" s="16"/>
      <c r="E178" s="148"/>
      <c r="F178" s="22" t="s">
        <v>19</v>
      </c>
      <c r="G178" s="22" t="s">
        <v>591</v>
      </c>
      <c r="H178" s="22" t="s">
        <v>667</v>
      </c>
      <c r="I178" s="140" t="s">
        <v>384</v>
      </c>
      <c r="J178" s="59">
        <v>17.5</v>
      </c>
      <c r="K178" s="59">
        <v>17.7</v>
      </c>
      <c r="L178" s="46">
        <f>'在庫情報（袜子）'!U178</f>
        <v>0</v>
      </c>
      <c r="M178" s="47">
        <f t="shared" si="10"/>
        <v>0</v>
      </c>
    </row>
    <row r="179" ht="50.1" customHeight="1" spans="2:13">
      <c r="B179" s="143"/>
      <c r="C179" s="143"/>
      <c r="D179" s="9" t="s">
        <v>662</v>
      </c>
      <c r="E179" s="146"/>
      <c r="F179" s="14" t="s">
        <v>17</v>
      </c>
      <c r="G179" s="14" t="s">
        <v>573</v>
      </c>
      <c r="H179" s="113" t="s">
        <v>383</v>
      </c>
      <c r="I179" s="163" t="s">
        <v>384</v>
      </c>
      <c r="J179" s="49">
        <v>17.5</v>
      </c>
      <c r="K179" s="49">
        <v>17.7</v>
      </c>
      <c r="L179" s="50">
        <f>'在庫情報（袜子）'!U179</f>
        <v>0</v>
      </c>
      <c r="M179" s="51">
        <f t="shared" si="10"/>
        <v>0</v>
      </c>
    </row>
    <row r="180" ht="50.1" customHeight="1" spans="2:13">
      <c r="B180" s="143"/>
      <c r="C180" s="143"/>
      <c r="D180" s="12" t="s">
        <v>678</v>
      </c>
      <c r="E180" s="147"/>
      <c r="F180" s="11" t="s">
        <v>18</v>
      </c>
      <c r="G180" s="11" t="s">
        <v>665</v>
      </c>
      <c r="H180" s="115" t="s">
        <v>387</v>
      </c>
      <c r="I180" s="139" t="s">
        <v>384</v>
      </c>
      <c r="J180" s="41">
        <v>17.5</v>
      </c>
      <c r="K180" s="41">
        <v>17.7</v>
      </c>
      <c r="L180" s="42">
        <f>'在庫情報（袜子）'!U180</f>
        <v>0</v>
      </c>
      <c r="M180" s="43">
        <f t="shared" si="10"/>
        <v>0</v>
      </c>
    </row>
    <row r="181" ht="50.1" customHeight="1" spans="2:13">
      <c r="B181" s="143"/>
      <c r="C181" s="143"/>
      <c r="D181" s="16"/>
      <c r="E181" s="148"/>
      <c r="F181" s="22" t="s">
        <v>19</v>
      </c>
      <c r="G181" s="22" t="s">
        <v>591</v>
      </c>
      <c r="H181" s="22" t="s">
        <v>667</v>
      </c>
      <c r="I181" s="140" t="s">
        <v>384</v>
      </c>
      <c r="J181" s="59">
        <v>17.5</v>
      </c>
      <c r="K181" s="59">
        <v>17.7</v>
      </c>
      <c r="L181" s="46">
        <f>'在庫情報（袜子）'!U181</f>
        <v>0</v>
      </c>
      <c r="M181" s="47">
        <f t="shared" si="10"/>
        <v>0</v>
      </c>
    </row>
    <row r="182" ht="50.1" customHeight="1" spans="2:13">
      <c r="B182" s="143"/>
      <c r="C182" s="143"/>
      <c r="D182" s="9" t="s">
        <v>662</v>
      </c>
      <c r="E182" s="146"/>
      <c r="F182" s="14" t="s">
        <v>17</v>
      </c>
      <c r="G182" s="14" t="s">
        <v>573</v>
      </c>
      <c r="H182" s="113" t="s">
        <v>383</v>
      </c>
      <c r="I182" s="163" t="s">
        <v>384</v>
      </c>
      <c r="J182" s="49">
        <v>17.5</v>
      </c>
      <c r="K182" s="49">
        <v>17.7</v>
      </c>
      <c r="L182" s="50">
        <f>'在庫情報（袜子）'!U182</f>
        <v>0</v>
      </c>
      <c r="M182" s="51">
        <f t="shared" si="10"/>
        <v>0</v>
      </c>
    </row>
    <row r="183" ht="50.1" customHeight="1" spans="2:13">
      <c r="B183" s="143"/>
      <c r="C183" s="143"/>
      <c r="D183" s="12" t="s">
        <v>682</v>
      </c>
      <c r="E183" s="147"/>
      <c r="F183" s="11" t="s">
        <v>18</v>
      </c>
      <c r="G183" s="11" t="s">
        <v>665</v>
      </c>
      <c r="H183" s="115" t="s">
        <v>387</v>
      </c>
      <c r="I183" s="139" t="s">
        <v>384</v>
      </c>
      <c r="J183" s="41">
        <v>17.5</v>
      </c>
      <c r="K183" s="41">
        <v>17.7</v>
      </c>
      <c r="L183" s="42">
        <f>'在庫情報（袜子）'!U183</f>
        <v>0</v>
      </c>
      <c r="M183" s="43">
        <f t="shared" si="10"/>
        <v>0</v>
      </c>
    </row>
    <row r="184" ht="50.1" customHeight="1" spans="2:13">
      <c r="B184" s="145"/>
      <c r="C184" s="145"/>
      <c r="D184" s="16"/>
      <c r="E184" s="148"/>
      <c r="F184" s="13" t="s">
        <v>19</v>
      </c>
      <c r="G184" s="13" t="s">
        <v>591</v>
      </c>
      <c r="H184" s="13" t="s">
        <v>667</v>
      </c>
      <c r="I184" s="164" t="s">
        <v>384</v>
      </c>
      <c r="J184" s="45">
        <v>17.5</v>
      </c>
      <c r="K184" s="45">
        <v>17.7</v>
      </c>
      <c r="L184" s="46">
        <f>'在庫情報（袜子）'!U184</f>
        <v>0</v>
      </c>
      <c r="M184" s="47">
        <f t="shared" si="10"/>
        <v>0</v>
      </c>
    </row>
    <row r="185" ht="150" customHeight="1" spans="2:13">
      <c r="B185" s="156" t="s">
        <v>685</v>
      </c>
      <c r="C185" s="156" t="s">
        <v>380</v>
      </c>
      <c r="D185" s="157" t="s">
        <v>686</v>
      </c>
      <c r="E185" s="158"/>
      <c r="F185" s="159" t="s">
        <v>687</v>
      </c>
      <c r="G185" s="160" t="s">
        <v>688</v>
      </c>
      <c r="H185" s="160"/>
      <c r="I185" s="160" t="s">
        <v>689</v>
      </c>
      <c r="J185" s="165">
        <v>42</v>
      </c>
      <c r="K185" s="165">
        <v>42.2</v>
      </c>
      <c r="L185" s="158">
        <f>'在庫情報（袜子）'!U185</f>
        <v>0</v>
      </c>
      <c r="M185" s="166">
        <f t="shared" si="10"/>
        <v>0</v>
      </c>
    </row>
    <row r="186" ht="150" customHeight="1" spans="2:13">
      <c r="B186" s="106"/>
      <c r="C186" s="161"/>
      <c r="D186" s="157" t="s">
        <v>691</v>
      </c>
      <c r="E186" s="158"/>
      <c r="F186" s="159" t="s">
        <v>687</v>
      </c>
      <c r="G186" s="160" t="s">
        <v>688</v>
      </c>
      <c r="H186" s="160"/>
      <c r="I186" s="160" t="s">
        <v>689</v>
      </c>
      <c r="J186" s="165">
        <v>42</v>
      </c>
      <c r="K186" s="165">
        <v>42.2</v>
      </c>
      <c r="L186" s="158">
        <f>'在庫情報（袜子）'!U186</f>
        <v>0</v>
      </c>
      <c r="M186" s="166">
        <f t="shared" ref="M186:M187" si="11">K186*L186</f>
        <v>0</v>
      </c>
    </row>
    <row r="187" ht="150" customHeight="1" spans="2:13">
      <c r="B187" s="162"/>
      <c r="C187" s="162"/>
      <c r="D187" s="157" t="s">
        <v>693</v>
      </c>
      <c r="E187" s="158"/>
      <c r="F187" s="159" t="s">
        <v>687</v>
      </c>
      <c r="G187" s="160" t="s">
        <v>694</v>
      </c>
      <c r="H187" s="160"/>
      <c r="I187" s="160" t="s">
        <v>689</v>
      </c>
      <c r="J187" s="165">
        <v>35</v>
      </c>
      <c r="K187" s="165">
        <v>35.2</v>
      </c>
      <c r="L187" s="158">
        <f>'在庫情報（袜子）'!U187</f>
        <v>0</v>
      </c>
      <c r="M187" s="166">
        <f t="shared" si="11"/>
        <v>0</v>
      </c>
    </row>
    <row r="188" ht="60" spans="13:13">
      <c r="M188" s="167">
        <f>SUM(M4:M187)</f>
        <v>0</v>
      </c>
    </row>
  </sheetData>
  <mergeCells count="6">
    <mergeCell ref="B99:B101"/>
    <mergeCell ref="B105:B107"/>
    <mergeCell ref="E15:E17"/>
    <mergeCell ref="E99:E101"/>
    <mergeCell ref="E134:E137"/>
    <mergeCell ref="E146:E149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X31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23.25" customWidth="1"/>
    <col min="4" max="4" width="15.5" style="364" customWidth="1"/>
    <col min="5" max="5" width="17.5" style="364" customWidth="1"/>
    <col min="6" max="11" width="10.625" customWidth="1"/>
    <col min="12" max="17" width="5.625" style="364" customWidth="1"/>
    <col min="18" max="18" width="25.625" customWidth="1"/>
    <col min="19" max="24" width="20.625" style="364" customWidth="1"/>
    <col min="25" max="30" width="9" style="364"/>
  </cols>
  <sheetData>
    <row r="2" ht="26.25" spans="6:24">
      <c r="F2" s="410" t="s">
        <v>190</v>
      </c>
      <c r="G2" s="501"/>
      <c r="H2" s="501"/>
      <c r="I2" s="501"/>
      <c r="J2" s="501"/>
      <c r="K2" s="515"/>
      <c r="L2" s="410" t="s">
        <v>191</v>
      </c>
      <c r="M2" s="501"/>
      <c r="N2" s="501"/>
      <c r="O2" s="501"/>
      <c r="P2" s="501"/>
      <c r="Q2" s="515"/>
      <c r="R2" s="465" t="s">
        <v>192</v>
      </c>
      <c r="S2" s="410" t="s">
        <v>193</v>
      </c>
      <c r="T2" s="501"/>
      <c r="U2" s="501"/>
      <c r="V2" s="501"/>
      <c r="W2" s="501"/>
      <c r="X2" s="519"/>
    </row>
    <row r="3" s="364" customFormat="1" ht="26.25" spans="2:24">
      <c r="B3" s="446" t="s">
        <v>13</v>
      </c>
      <c r="C3" s="446" t="s">
        <v>14</v>
      </c>
      <c r="D3" s="446" t="s">
        <v>15</v>
      </c>
      <c r="E3" s="447" t="s">
        <v>16</v>
      </c>
      <c r="F3" s="449" t="s">
        <v>17</v>
      </c>
      <c r="G3" s="446" t="s">
        <v>18</v>
      </c>
      <c r="H3" s="446" t="s">
        <v>19</v>
      </c>
      <c r="I3" s="446" t="s">
        <v>20</v>
      </c>
      <c r="J3" s="446" t="s">
        <v>21</v>
      </c>
      <c r="K3" s="516" t="s">
        <v>22</v>
      </c>
      <c r="L3" s="449" t="s">
        <v>17</v>
      </c>
      <c r="M3" s="446" t="s">
        <v>18</v>
      </c>
      <c r="N3" s="446" t="s">
        <v>19</v>
      </c>
      <c r="O3" s="446" t="s">
        <v>20</v>
      </c>
      <c r="P3" s="446" t="s">
        <v>21</v>
      </c>
      <c r="Q3" s="516" t="s">
        <v>22</v>
      </c>
      <c r="R3" s="466"/>
      <c r="S3" s="449" t="s">
        <v>17</v>
      </c>
      <c r="T3" s="446" t="s">
        <v>18</v>
      </c>
      <c r="U3" s="446" t="s">
        <v>19</v>
      </c>
      <c r="V3" s="446" t="s">
        <v>20</v>
      </c>
      <c r="W3" s="446" t="s">
        <v>21</v>
      </c>
      <c r="X3" s="516" t="s">
        <v>22</v>
      </c>
    </row>
    <row r="4" ht="30" customHeight="1" spans="2:24">
      <c r="B4" s="461" t="s">
        <v>23</v>
      </c>
      <c r="C4" s="461"/>
      <c r="D4" s="452" t="s">
        <v>24</v>
      </c>
      <c r="E4" s="453" t="s">
        <v>25</v>
      </c>
      <c r="F4" s="588">
        <f>'在庫情報（雨衣）'!BT4</f>
        <v>0</v>
      </c>
      <c r="G4" s="589">
        <f>'在庫情報（雨衣）'!BU4</f>
        <v>0</v>
      </c>
      <c r="H4" s="589">
        <f>'在庫情報（雨衣）'!BV4</f>
        <v>0</v>
      </c>
      <c r="I4" s="589">
        <f>'在庫情報（雨衣）'!BW4</f>
        <v>0</v>
      </c>
      <c r="J4" s="589">
        <f>'在庫情報（雨衣）'!BX4</f>
        <v>0</v>
      </c>
      <c r="K4" s="600">
        <f>'在庫情報（雨衣）'!BY4</f>
        <v>0</v>
      </c>
      <c r="L4" s="601">
        <v>28</v>
      </c>
      <c r="M4" s="602">
        <v>28</v>
      </c>
      <c r="N4" s="602">
        <v>28</v>
      </c>
      <c r="O4" s="602">
        <v>28</v>
      </c>
      <c r="P4" s="602">
        <v>28</v>
      </c>
      <c r="Q4" s="625"/>
      <c r="R4" s="626">
        <f>SUM(F4:F6)*L4+SUM(G4:G6)*M4+SUM(H4:H6)*N4+SUM(I4:I6)*O4+SUM(J4:J6)*P4+SUM(K4:K6)*Q4</f>
        <v>0</v>
      </c>
      <c r="S4" s="627" t="s">
        <v>26</v>
      </c>
      <c r="T4" s="628" t="s">
        <v>27</v>
      </c>
      <c r="U4" s="628" t="s">
        <v>28</v>
      </c>
      <c r="V4" s="628" t="s">
        <v>29</v>
      </c>
      <c r="W4" s="628" t="s">
        <v>30</v>
      </c>
      <c r="X4" s="629"/>
    </row>
    <row r="5" ht="30" customHeight="1" spans="2:24">
      <c r="B5" s="450"/>
      <c r="C5" s="450"/>
      <c r="D5" s="452" t="s">
        <v>31</v>
      </c>
      <c r="E5" s="453" t="s">
        <v>32</v>
      </c>
      <c r="F5" s="590">
        <f>'在庫情報（雨衣）'!BT5</f>
        <v>0</v>
      </c>
      <c r="G5" s="591">
        <f>'在庫情報（雨衣）'!BU5</f>
        <v>0</v>
      </c>
      <c r="H5" s="592">
        <f>'在庫情報（雨衣）'!BV5</f>
        <v>0</v>
      </c>
      <c r="I5" s="591">
        <f>'在庫情報（雨衣）'!BW5</f>
        <v>0</v>
      </c>
      <c r="J5" s="591">
        <f>'在庫情報（雨衣）'!BX5</f>
        <v>0</v>
      </c>
      <c r="K5" s="600">
        <f>'在庫情報（雨衣）'!BY5</f>
        <v>0</v>
      </c>
      <c r="L5" s="603"/>
      <c r="M5" s="604"/>
      <c r="N5" s="604"/>
      <c r="O5" s="604"/>
      <c r="P5" s="604"/>
      <c r="Q5" s="630"/>
      <c r="R5" s="631"/>
      <c r="S5" s="627" t="s">
        <v>33</v>
      </c>
      <c r="T5" s="628" t="s">
        <v>34</v>
      </c>
      <c r="U5" s="628" t="s">
        <v>35</v>
      </c>
      <c r="V5" s="628" t="s">
        <v>36</v>
      </c>
      <c r="W5" s="628" t="s">
        <v>37</v>
      </c>
      <c r="X5" s="632"/>
    </row>
    <row r="6" ht="30" customHeight="1" spans="2:24">
      <c r="B6" s="464"/>
      <c r="C6" s="464"/>
      <c r="D6" s="452" t="s">
        <v>38</v>
      </c>
      <c r="E6" s="453" t="s">
        <v>39</v>
      </c>
      <c r="F6" s="593">
        <f>'在庫情報（雨衣）'!BT6</f>
        <v>0</v>
      </c>
      <c r="G6" s="594">
        <f>'在庫情報（雨衣）'!BU6</f>
        <v>0</v>
      </c>
      <c r="H6" s="594">
        <f>'在庫情報（雨衣）'!BV6</f>
        <v>0</v>
      </c>
      <c r="I6" s="594">
        <f>'在庫情報（雨衣）'!BW6</f>
        <v>0</v>
      </c>
      <c r="J6" s="594">
        <f>'在庫情報（雨衣）'!BX6</f>
        <v>0</v>
      </c>
      <c r="K6" s="605">
        <f>'在庫情報（雨衣）'!BY6</f>
        <v>0</v>
      </c>
      <c r="L6" s="606"/>
      <c r="M6" s="607"/>
      <c r="N6" s="607"/>
      <c r="O6" s="607"/>
      <c r="P6" s="607"/>
      <c r="Q6" s="633"/>
      <c r="R6" s="631"/>
      <c r="S6" s="634" t="s">
        <v>40</v>
      </c>
      <c r="T6" s="635" t="s">
        <v>41</v>
      </c>
      <c r="U6" s="635" t="s">
        <v>42</v>
      </c>
      <c r="V6" s="628" t="s">
        <v>43</v>
      </c>
      <c r="W6" s="628" t="s">
        <v>44</v>
      </c>
      <c r="X6" s="636"/>
    </row>
    <row r="7" ht="30" customHeight="1" spans="2:24">
      <c r="B7" s="461" t="s">
        <v>45</v>
      </c>
      <c r="C7" s="461"/>
      <c r="D7" s="452" t="s">
        <v>46</v>
      </c>
      <c r="E7" s="453" t="s">
        <v>47</v>
      </c>
      <c r="F7" s="595">
        <f>'在庫情報（雨衣）'!BT7</f>
        <v>0</v>
      </c>
      <c r="G7" s="589">
        <f>'在庫情報（雨衣）'!BU7</f>
        <v>0</v>
      </c>
      <c r="H7" s="589">
        <f>'在庫情報（雨衣）'!BV7</f>
        <v>0</v>
      </c>
      <c r="I7" s="589">
        <f>'在庫情報（雨衣）'!BW7</f>
        <v>0</v>
      </c>
      <c r="J7" s="589">
        <f>'在庫情報（雨衣）'!BX7</f>
        <v>0</v>
      </c>
      <c r="K7" s="608">
        <f>'在庫情報（雨衣）'!BY7</f>
        <v>0</v>
      </c>
      <c r="L7" s="601">
        <v>34</v>
      </c>
      <c r="M7" s="602">
        <v>34</v>
      </c>
      <c r="N7" s="602">
        <v>34</v>
      </c>
      <c r="O7" s="602">
        <v>34</v>
      </c>
      <c r="P7" s="602">
        <v>34</v>
      </c>
      <c r="Q7" s="625"/>
      <c r="R7" s="631">
        <f>SUM(F7:F10)*L7+SUM(G7:G10)*M7+SUM(H7:H10)*N7+SUM(I7:I10)*O7+SUM(J7:J10)*P7+SUM(K7:K10)*Q7</f>
        <v>0</v>
      </c>
      <c r="S7" s="634" t="s">
        <v>48</v>
      </c>
      <c r="T7" s="635" t="s">
        <v>49</v>
      </c>
      <c r="U7" s="635" t="s">
        <v>50</v>
      </c>
      <c r="V7" s="635" t="s">
        <v>51</v>
      </c>
      <c r="W7" s="628" t="s">
        <v>52</v>
      </c>
      <c r="X7" s="637"/>
    </row>
    <row r="8" ht="30" customHeight="1" spans="2:24">
      <c r="B8" s="450"/>
      <c r="C8" s="450"/>
      <c r="D8" s="452" t="s">
        <v>53</v>
      </c>
      <c r="E8" s="453" t="s">
        <v>54</v>
      </c>
      <c r="F8" s="596">
        <f>'在庫情報（雨衣）'!BT8</f>
        <v>0</v>
      </c>
      <c r="G8" s="591">
        <f>'在庫情報（雨衣）'!BU8</f>
        <v>0</v>
      </c>
      <c r="H8" s="591">
        <f>'在庫情報（雨衣）'!BV8</f>
        <v>0</v>
      </c>
      <c r="I8" s="591">
        <f>'在庫情報（雨衣）'!BW8</f>
        <v>0</v>
      </c>
      <c r="J8" s="591">
        <f>'在庫情報（雨衣）'!BX8</f>
        <v>0</v>
      </c>
      <c r="K8" s="600">
        <f>'在庫情報（雨衣）'!BY8</f>
        <v>0</v>
      </c>
      <c r="L8" s="603"/>
      <c r="M8" s="604"/>
      <c r="N8" s="604"/>
      <c r="O8" s="604"/>
      <c r="P8" s="604"/>
      <c r="Q8" s="630"/>
      <c r="R8" s="631"/>
      <c r="S8" s="634" t="s">
        <v>55</v>
      </c>
      <c r="T8" s="635" t="s">
        <v>56</v>
      </c>
      <c r="U8" s="635" t="s">
        <v>57</v>
      </c>
      <c r="V8" s="628" t="s">
        <v>58</v>
      </c>
      <c r="W8" s="628" t="s">
        <v>59</v>
      </c>
      <c r="X8" s="638"/>
    </row>
    <row r="9" ht="30" customHeight="1" spans="2:24">
      <c r="B9" s="450"/>
      <c r="C9" s="450"/>
      <c r="D9" s="452" t="s">
        <v>60</v>
      </c>
      <c r="E9" s="453" t="s">
        <v>61</v>
      </c>
      <c r="F9" s="596">
        <f>'在庫情報（雨衣）'!BT9</f>
        <v>0</v>
      </c>
      <c r="G9" s="591">
        <f>'在庫情報（雨衣）'!BU9</f>
        <v>0</v>
      </c>
      <c r="H9" s="591">
        <f>'在庫情報（雨衣）'!BV9</f>
        <v>0</v>
      </c>
      <c r="I9" s="591">
        <f>'在庫情報（雨衣）'!BW9</f>
        <v>0</v>
      </c>
      <c r="J9" s="591">
        <f>'在庫情報（雨衣）'!BX9</f>
        <v>0</v>
      </c>
      <c r="K9" s="600">
        <f>'在庫情報（雨衣）'!BY9</f>
        <v>0</v>
      </c>
      <c r="L9" s="603"/>
      <c r="M9" s="604"/>
      <c r="N9" s="604"/>
      <c r="O9" s="604"/>
      <c r="P9" s="604"/>
      <c r="Q9" s="630"/>
      <c r="R9" s="631"/>
      <c r="S9" s="634" t="s">
        <v>62</v>
      </c>
      <c r="T9" s="635" t="s">
        <v>63</v>
      </c>
      <c r="U9" s="635" t="s">
        <v>64</v>
      </c>
      <c r="V9" s="628" t="s">
        <v>65</v>
      </c>
      <c r="W9" s="628" t="s">
        <v>66</v>
      </c>
      <c r="X9" s="638"/>
    </row>
    <row r="10" ht="30" customHeight="1" spans="2:24">
      <c r="B10" s="464"/>
      <c r="C10" s="464"/>
      <c r="D10" s="452" t="s">
        <v>67</v>
      </c>
      <c r="E10" s="453" t="s">
        <v>68</v>
      </c>
      <c r="F10" s="593">
        <f>'在庫情報（雨衣）'!BT10</f>
        <v>0</v>
      </c>
      <c r="G10" s="594">
        <f>'在庫情報（雨衣）'!BU10</f>
        <v>0</v>
      </c>
      <c r="H10" s="594">
        <f>'在庫情報（雨衣）'!BV10</f>
        <v>0</v>
      </c>
      <c r="I10" s="594">
        <f>'在庫情報（雨衣）'!BW10</f>
        <v>0</v>
      </c>
      <c r="J10" s="594">
        <f>'在庫情報（雨衣）'!BX10</f>
        <v>0</v>
      </c>
      <c r="K10" s="605">
        <f>'在庫情報（雨衣）'!BY10</f>
        <v>0</v>
      </c>
      <c r="L10" s="606"/>
      <c r="M10" s="607"/>
      <c r="N10" s="607"/>
      <c r="O10" s="607"/>
      <c r="P10" s="607"/>
      <c r="Q10" s="633"/>
      <c r="R10" s="631"/>
      <c r="S10" s="634" t="s">
        <v>69</v>
      </c>
      <c r="T10" s="635" t="s">
        <v>70</v>
      </c>
      <c r="U10" s="635" t="s">
        <v>71</v>
      </c>
      <c r="V10" s="628" t="s">
        <v>72</v>
      </c>
      <c r="W10" s="628" t="s">
        <v>73</v>
      </c>
      <c r="X10" s="639"/>
    </row>
    <row r="11" ht="60" customHeight="1" spans="2:24">
      <c r="B11" s="461" t="s">
        <v>74</v>
      </c>
      <c r="C11" s="461"/>
      <c r="D11" s="452" t="s">
        <v>24</v>
      </c>
      <c r="E11" s="453" t="s">
        <v>25</v>
      </c>
      <c r="F11" s="595">
        <f>'在庫情報（雨衣）'!BT11</f>
        <v>0</v>
      </c>
      <c r="G11" s="589">
        <f>'在庫情報（雨衣）'!BU11</f>
        <v>0</v>
      </c>
      <c r="H11" s="589">
        <f>'在庫情報（雨衣）'!BV11</f>
        <v>0</v>
      </c>
      <c r="I11" s="589">
        <f>'在庫情報（雨衣）'!BW11</f>
        <v>0</v>
      </c>
      <c r="J11" s="589">
        <f>'在庫情報（雨衣）'!BX11</f>
        <v>0</v>
      </c>
      <c r="K11" s="609">
        <f>'在庫情報（雨衣）'!BY11</f>
        <v>0</v>
      </c>
      <c r="L11" s="601">
        <v>36</v>
      </c>
      <c r="M11" s="602">
        <v>36</v>
      </c>
      <c r="N11" s="602">
        <v>36</v>
      </c>
      <c r="O11" s="602">
        <v>36</v>
      </c>
      <c r="P11" s="602">
        <v>36</v>
      </c>
      <c r="Q11" s="640">
        <v>36</v>
      </c>
      <c r="R11" s="631">
        <f>SUM(F11:F12)*L11+SUM(G11:G12)*M11+SUM(H11:H12)*N11+SUM(I11:I12)*O11+SUM(J11:J12)*P11+SUM(K11:K12)*Q11</f>
        <v>0</v>
      </c>
      <c r="S11" s="634" t="s">
        <v>75</v>
      </c>
      <c r="T11" s="635" t="s">
        <v>76</v>
      </c>
      <c r="U11" s="635" t="s">
        <v>77</v>
      </c>
      <c r="V11" s="628" t="s">
        <v>78</v>
      </c>
      <c r="W11" s="628" t="s">
        <v>79</v>
      </c>
      <c r="X11" s="641" t="s">
        <v>80</v>
      </c>
    </row>
    <row r="12" ht="60" customHeight="1" spans="2:24">
      <c r="B12" s="450"/>
      <c r="C12" s="450"/>
      <c r="D12" s="452" t="s">
        <v>38</v>
      </c>
      <c r="E12" s="453" t="s">
        <v>39</v>
      </c>
      <c r="F12" s="597">
        <f>'在庫情報（雨衣）'!BT12</f>
        <v>0</v>
      </c>
      <c r="G12" s="598">
        <f>'在庫情報（雨衣）'!BU12</f>
        <v>0</v>
      </c>
      <c r="H12" s="598">
        <f>'在庫情報（雨衣）'!BV12</f>
        <v>0</v>
      </c>
      <c r="I12" s="598">
        <f>'在庫情報（雨衣）'!BW12</f>
        <v>0</v>
      </c>
      <c r="J12" s="598">
        <f>'在庫情報（雨衣）'!BX12</f>
        <v>0</v>
      </c>
      <c r="K12" s="610">
        <f>'在庫情報（雨衣）'!BY12</f>
        <v>0</v>
      </c>
      <c r="L12" s="606"/>
      <c r="M12" s="607"/>
      <c r="N12" s="607"/>
      <c r="O12" s="607"/>
      <c r="P12" s="607"/>
      <c r="Q12" s="642"/>
      <c r="R12" s="631"/>
      <c r="S12" s="634" t="s">
        <v>81</v>
      </c>
      <c r="T12" s="635" t="s">
        <v>82</v>
      </c>
      <c r="U12" s="635" t="s">
        <v>83</v>
      </c>
      <c r="V12" s="628" t="s">
        <v>84</v>
      </c>
      <c r="W12" s="628" t="s">
        <v>85</v>
      </c>
      <c r="X12" s="641" t="s">
        <v>86</v>
      </c>
    </row>
    <row r="13" ht="39.95" customHeight="1" spans="2:24">
      <c r="B13" s="461" t="s">
        <v>87</v>
      </c>
      <c r="C13" s="461"/>
      <c r="D13" s="452" t="s">
        <v>24</v>
      </c>
      <c r="E13" s="453" t="s">
        <v>25</v>
      </c>
      <c r="F13" s="595">
        <f>'在庫情報（雨衣）'!BT13</f>
        <v>0</v>
      </c>
      <c r="G13" s="589">
        <f>'在庫情報（雨衣）'!BU13</f>
        <v>0</v>
      </c>
      <c r="H13" s="589">
        <f>'在庫情報（雨衣）'!BV13</f>
        <v>0</v>
      </c>
      <c r="I13" s="611">
        <f>'在庫情報（雨衣）'!BW13</f>
        <v>0</v>
      </c>
      <c r="J13" s="611">
        <f>'在庫情報（雨衣）'!BX13</f>
        <v>0</v>
      </c>
      <c r="K13" s="608">
        <f>'在庫情報（雨衣）'!BY13</f>
        <v>0</v>
      </c>
      <c r="L13" s="601">
        <v>20</v>
      </c>
      <c r="M13" s="602">
        <v>20</v>
      </c>
      <c r="N13" s="602">
        <v>20</v>
      </c>
      <c r="O13" s="612"/>
      <c r="P13" s="612"/>
      <c r="Q13" s="625"/>
      <c r="R13" s="631">
        <f>SUM(F13:F15)*L13+SUM(G13:G15)*M13+SUM(H13:H15)*N13+SUM(I13:I15)*O13+SUM(J13:J15)*P13+SUM(K13:K15)*Q13</f>
        <v>0</v>
      </c>
      <c r="S13" s="634" t="s">
        <v>88</v>
      </c>
      <c r="T13" s="635" t="s">
        <v>89</v>
      </c>
      <c r="U13" s="635" t="s">
        <v>90</v>
      </c>
      <c r="V13" s="643"/>
      <c r="W13" s="643"/>
      <c r="X13" s="637"/>
    </row>
    <row r="14" ht="39.95" customHeight="1" spans="2:24">
      <c r="B14" s="450"/>
      <c r="C14" s="450"/>
      <c r="D14" s="452" t="s">
        <v>31</v>
      </c>
      <c r="E14" s="453" t="s">
        <v>32</v>
      </c>
      <c r="F14" s="596">
        <f>'在庫情報（雨衣）'!BT14</f>
        <v>0</v>
      </c>
      <c r="G14" s="591">
        <f>'在庫情報（雨衣）'!BU14</f>
        <v>0</v>
      </c>
      <c r="H14" s="591">
        <f>'在庫情報（雨衣）'!BV14</f>
        <v>0</v>
      </c>
      <c r="I14" s="613">
        <f>'在庫情報（雨衣）'!BW14</f>
        <v>0</v>
      </c>
      <c r="J14" s="613">
        <f>'在庫情報（雨衣）'!BX14</f>
        <v>0</v>
      </c>
      <c r="K14" s="600">
        <f>'在庫情報（雨衣）'!BY14</f>
        <v>0</v>
      </c>
      <c r="L14" s="603"/>
      <c r="M14" s="604"/>
      <c r="N14" s="604"/>
      <c r="O14" s="614"/>
      <c r="P14" s="614"/>
      <c r="Q14" s="630"/>
      <c r="R14" s="631"/>
      <c r="S14" s="634" t="s">
        <v>91</v>
      </c>
      <c r="T14" s="635" t="s">
        <v>92</v>
      </c>
      <c r="U14" s="635" t="s">
        <v>93</v>
      </c>
      <c r="V14" s="644"/>
      <c r="W14" s="644"/>
      <c r="X14" s="638"/>
    </row>
    <row r="15" ht="39.95" customHeight="1" spans="2:24">
      <c r="B15" s="464"/>
      <c r="C15" s="464"/>
      <c r="D15" s="452" t="s">
        <v>38</v>
      </c>
      <c r="E15" s="453" t="s">
        <v>39</v>
      </c>
      <c r="F15" s="593">
        <f>'在庫情報（雨衣）'!BT15</f>
        <v>0</v>
      </c>
      <c r="G15" s="594">
        <f>'在庫情報（雨衣）'!BU15</f>
        <v>0</v>
      </c>
      <c r="H15" s="594">
        <f>'在庫情報（雨衣）'!BV15</f>
        <v>0</v>
      </c>
      <c r="I15" s="615">
        <f>'在庫情報（雨衣）'!BW15</f>
        <v>0</v>
      </c>
      <c r="J15" s="615">
        <f>'在庫情報（雨衣）'!BX15</f>
        <v>0</v>
      </c>
      <c r="K15" s="605">
        <f>'在庫情報（雨衣）'!BY15</f>
        <v>0</v>
      </c>
      <c r="L15" s="606"/>
      <c r="M15" s="607"/>
      <c r="N15" s="607"/>
      <c r="O15" s="616"/>
      <c r="P15" s="616"/>
      <c r="Q15" s="633"/>
      <c r="R15" s="631"/>
      <c r="S15" s="634" t="s">
        <v>94</v>
      </c>
      <c r="T15" s="635" t="s">
        <v>95</v>
      </c>
      <c r="U15" s="635" t="s">
        <v>96</v>
      </c>
      <c r="V15" s="645"/>
      <c r="W15" s="645"/>
      <c r="X15" s="639"/>
    </row>
    <row r="16" ht="39.95" customHeight="1" spans="2:24">
      <c r="B16" s="461" t="s">
        <v>97</v>
      </c>
      <c r="C16" s="461"/>
      <c r="D16" s="452" t="s">
        <v>24</v>
      </c>
      <c r="E16" s="453" t="s">
        <v>25</v>
      </c>
      <c r="F16" s="595">
        <f>'在庫情報（雨衣）'!BT16</f>
        <v>0</v>
      </c>
      <c r="G16" s="589">
        <f>'在庫情報（雨衣）'!BU16</f>
        <v>0</v>
      </c>
      <c r="H16" s="589">
        <f>'在庫情報（雨衣）'!BV16</f>
        <v>0</v>
      </c>
      <c r="I16" s="589">
        <f>'在庫情報（雨衣）'!BW16</f>
        <v>0</v>
      </c>
      <c r="J16" s="589">
        <f>'在庫情報（雨衣）'!BX16</f>
        <v>0</v>
      </c>
      <c r="K16" s="608">
        <f>'在庫情報（雨衣）'!BY16</f>
        <v>0</v>
      </c>
      <c r="L16" s="601">
        <v>20</v>
      </c>
      <c r="M16" s="602">
        <v>20</v>
      </c>
      <c r="N16" s="602">
        <v>20</v>
      </c>
      <c r="O16" s="617">
        <v>26</v>
      </c>
      <c r="P16" s="617">
        <v>26</v>
      </c>
      <c r="Q16" s="625"/>
      <c r="R16" s="631">
        <f>SUM(F16:F18)*L16+SUM(G16:G18)*M16+SUM(H16:H18)*N16+SUM(I16:I18)*O16+SUM(J16:J18)*P16+SUM(K16:K18)*Q16</f>
        <v>0</v>
      </c>
      <c r="S16" s="634" t="s">
        <v>98</v>
      </c>
      <c r="T16" s="635" t="s">
        <v>99</v>
      </c>
      <c r="U16" s="635" t="s">
        <v>100</v>
      </c>
      <c r="V16" s="635" t="s">
        <v>101</v>
      </c>
      <c r="W16" s="635" t="s">
        <v>88</v>
      </c>
      <c r="X16" s="637"/>
    </row>
    <row r="17" ht="39.95" customHeight="1" spans="2:24">
      <c r="B17" s="450"/>
      <c r="C17" s="450"/>
      <c r="D17" s="452" t="s">
        <v>38</v>
      </c>
      <c r="E17" s="453" t="s">
        <v>39</v>
      </c>
      <c r="F17" s="596">
        <f>'在庫情報（雨衣）'!BT17</f>
        <v>0</v>
      </c>
      <c r="G17" s="591">
        <f>'在庫情報（雨衣）'!BU17</f>
        <v>0</v>
      </c>
      <c r="H17" s="591">
        <f>'在庫情報（雨衣）'!BV17</f>
        <v>0</v>
      </c>
      <c r="I17" s="591">
        <f>'在庫情報（雨衣）'!BW17</f>
        <v>0</v>
      </c>
      <c r="J17" s="591">
        <f>'在庫情報（雨衣）'!BX17</f>
        <v>0</v>
      </c>
      <c r="K17" s="600">
        <f>'在庫情報（雨衣）'!BY17</f>
        <v>0</v>
      </c>
      <c r="L17" s="603"/>
      <c r="M17" s="604"/>
      <c r="N17" s="604"/>
      <c r="O17" s="618"/>
      <c r="P17" s="618"/>
      <c r="Q17" s="630"/>
      <c r="R17" s="631"/>
      <c r="S17" s="634" t="s">
        <v>103</v>
      </c>
      <c r="T17" s="635" t="s">
        <v>104</v>
      </c>
      <c r="U17" s="635" t="s">
        <v>105</v>
      </c>
      <c r="V17" s="635" t="s">
        <v>106</v>
      </c>
      <c r="W17" s="635" t="s">
        <v>107</v>
      </c>
      <c r="X17" s="638"/>
    </row>
    <row r="18" ht="39.95" customHeight="1" spans="2:24">
      <c r="B18" s="464"/>
      <c r="C18" s="464"/>
      <c r="D18" s="452" t="s">
        <v>31</v>
      </c>
      <c r="E18" s="453" t="s">
        <v>32</v>
      </c>
      <c r="F18" s="593">
        <f>'在庫情報（雨衣）'!BT18</f>
        <v>0</v>
      </c>
      <c r="G18" s="594">
        <f>'在庫情報（雨衣）'!BU18</f>
        <v>0</v>
      </c>
      <c r="H18" s="594">
        <f>'在庫情報（雨衣）'!BV18</f>
        <v>0</v>
      </c>
      <c r="I18" s="594">
        <f>'在庫情報（雨衣）'!BW18</f>
        <v>0</v>
      </c>
      <c r="J18" s="594">
        <f>'在庫情報（雨衣）'!BX18</f>
        <v>0</v>
      </c>
      <c r="K18" s="605">
        <f>'在庫情報（雨衣）'!BY18</f>
        <v>0</v>
      </c>
      <c r="L18" s="606"/>
      <c r="M18" s="607"/>
      <c r="N18" s="607"/>
      <c r="O18" s="619"/>
      <c r="P18" s="619"/>
      <c r="Q18" s="633"/>
      <c r="R18" s="631"/>
      <c r="S18" s="634" t="s">
        <v>108</v>
      </c>
      <c r="T18" s="635" t="s">
        <v>109</v>
      </c>
      <c r="U18" s="635" t="s">
        <v>110</v>
      </c>
      <c r="V18" s="635" t="s">
        <v>111</v>
      </c>
      <c r="W18" s="635" t="s">
        <v>112</v>
      </c>
      <c r="X18" s="639"/>
    </row>
    <row r="19" ht="39.95" customHeight="1" spans="2:24">
      <c r="B19" s="461" t="s">
        <v>113</v>
      </c>
      <c r="C19" s="461"/>
      <c r="D19" s="452" t="s">
        <v>24</v>
      </c>
      <c r="E19" s="453" t="s">
        <v>25</v>
      </c>
      <c r="F19" s="595">
        <f>'在庫情報（雨衣）'!BT19</f>
        <v>0</v>
      </c>
      <c r="G19" s="589">
        <f>'在庫情報（雨衣）'!BU19</f>
        <v>0</v>
      </c>
      <c r="H19" s="589">
        <f>'在庫情報（雨衣）'!BV19</f>
        <v>0</v>
      </c>
      <c r="I19" s="589">
        <f>'在庫情報（雨衣）'!BW19</f>
        <v>0</v>
      </c>
      <c r="J19" s="589">
        <f>'在庫情報（雨衣）'!BX19</f>
        <v>0</v>
      </c>
      <c r="K19" s="608">
        <f>'在庫情報（雨衣）'!BY19</f>
        <v>0</v>
      </c>
      <c r="L19" s="601">
        <v>38</v>
      </c>
      <c r="M19" s="602">
        <v>38</v>
      </c>
      <c r="N19" s="602">
        <v>38</v>
      </c>
      <c r="O19" s="602">
        <v>38</v>
      </c>
      <c r="P19" s="602">
        <v>38</v>
      </c>
      <c r="Q19" s="625"/>
      <c r="R19" s="631">
        <f>SUM(F19:F21)*L19+SUM(G19:G21)*M19+SUM(H19:H21)*N19+SUM(I19:I21)*O19+SUM(J19:J21)*P19+SUM(K19:K21)*Q19</f>
        <v>0</v>
      </c>
      <c r="S19" s="634" t="s">
        <v>114</v>
      </c>
      <c r="T19" s="635" t="s">
        <v>115</v>
      </c>
      <c r="U19" s="635" t="s">
        <v>116</v>
      </c>
      <c r="V19" s="635" t="s">
        <v>117</v>
      </c>
      <c r="W19" s="635" t="s">
        <v>118</v>
      </c>
      <c r="X19" s="637"/>
    </row>
    <row r="20" ht="39.95" customHeight="1" spans="2:24">
      <c r="B20" s="450"/>
      <c r="C20" s="450"/>
      <c r="D20" s="452" t="s">
        <v>31</v>
      </c>
      <c r="E20" s="453" t="s">
        <v>32</v>
      </c>
      <c r="F20" s="590">
        <f>'在庫情報（雨衣）'!BT20</f>
        <v>0</v>
      </c>
      <c r="G20" s="599">
        <f>'在庫情報（雨衣）'!BU20</f>
        <v>0</v>
      </c>
      <c r="H20" s="599">
        <f>'在庫情報（雨衣）'!BV20</f>
        <v>0</v>
      </c>
      <c r="I20" s="599">
        <f>'在庫情報（雨衣）'!BW20</f>
        <v>0</v>
      </c>
      <c r="J20" s="599">
        <f>'在庫情報（雨衣）'!BX20</f>
        <v>0</v>
      </c>
      <c r="K20" s="600">
        <f>'在庫情報（雨衣）'!BY20</f>
        <v>0</v>
      </c>
      <c r="L20" s="603"/>
      <c r="M20" s="604"/>
      <c r="N20" s="604"/>
      <c r="O20" s="604"/>
      <c r="P20" s="604"/>
      <c r="Q20" s="630"/>
      <c r="R20" s="631"/>
      <c r="S20" s="634" t="s">
        <v>119</v>
      </c>
      <c r="T20" s="635" t="s">
        <v>120</v>
      </c>
      <c r="U20" s="635" t="s">
        <v>121</v>
      </c>
      <c r="V20" s="635" t="s">
        <v>122</v>
      </c>
      <c r="W20" s="635" t="s">
        <v>123</v>
      </c>
      <c r="X20" s="638"/>
    </row>
    <row r="21" ht="39.95" customHeight="1" spans="2:24">
      <c r="B21" s="464"/>
      <c r="C21" s="464"/>
      <c r="D21" s="452" t="s">
        <v>124</v>
      </c>
      <c r="E21" s="453" t="s">
        <v>125</v>
      </c>
      <c r="F21" s="597">
        <f>'在庫情報（雨衣）'!BT21</f>
        <v>0</v>
      </c>
      <c r="G21" s="598">
        <f>'在庫情報（雨衣）'!BU21</f>
        <v>0</v>
      </c>
      <c r="H21" s="598">
        <f>'在庫情報（雨衣）'!BV21</f>
        <v>0</v>
      </c>
      <c r="I21" s="598">
        <f>'在庫情報（雨衣）'!BW21</f>
        <v>0</v>
      </c>
      <c r="J21" s="598">
        <f>'在庫情報（雨衣）'!BX21</f>
        <v>0</v>
      </c>
      <c r="K21" s="605">
        <f>'在庫情報（雨衣）'!BY21</f>
        <v>0</v>
      </c>
      <c r="L21" s="606"/>
      <c r="M21" s="607"/>
      <c r="N21" s="607"/>
      <c r="O21" s="607"/>
      <c r="P21" s="607"/>
      <c r="Q21" s="633"/>
      <c r="R21" s="631"/>
      <c r="S21" s="634" t="s">
        <v>126</v>
      </c>
      <c r="T21" s="635" t="s">
        <v>127</v>
      </c>
      <c r="U21" s="635" t="s">
        <v>128</v>
      </c>
      <c r="V21" s="635" t="s">
        <v>129</v>
      </c>
      <c r="W21" s="635" t="s">
        <v>130</v>
      </c>
      <c r="X21" s="639"/>
    </row>
    <row r="22" ht="60" customHeight="1" spans="2:24">
      <c r="B22" s="461" t="s">
        <v>131</v>
      </c>
      <c r="C22" s="461"/>
      <c r="D22" s="452" t="s">
        <v>132</v>
      </c>
      <c r="E22" s="453" t="s">
        <v>133</v>
      </c>
      <c r="F22" s="595">
        <f>'在庫情報（雨衣）'!BT22</f>
        <v>0</v>
      </c>
      <c r="G22" s="589">
        <f>'在庫情報（雨衣）'!BU22</f>
        <v>0</v>
      </c>
      <c r="H22" s="589">
        <f>'在庫情報（雨衣）'!BV22</f>
        <v>0</v>
      </c>
      <c r="I22" s="589">
        <f>'在庫情報（雨衣）'!BW22</f>
        <v>0</v>
      </c>
      <c r="J22" s="589">
        <f>'在庫情報（雨衣）'!BX22</f>
        <v>0</v>
      </c>
      <c r="K22" s="608">
        <f>'在庫情報（雨衣）'!BY22</f>
        <v>0</v>
      </c>
      <c r="L22" s="601">
        <v>25</v>
      </c>
      <c r="M22" s="602">
        <v>25</v>
      </c>
      <c r="N22" s="602">
        <v>25</v>
      </c>
      <c r="O22" s="602">
        <v>25</v>
      </c>
      <c r="P22" s="602">
        <v>25</v>
      </c>
      <c r="Q22" s="625"/>
      <c r="R22" s="631">
        <f>SUM(F22:F23)*L22+SUM(G22:G23)*M22+SUM(H22:H23)*N22+SUM(I22:I23)*O22+SUM(J22:J23)*P22+SUM(K22:K23)*Q22</f>
        <v>0</v>
      </c>
      <c r="S22" s="634" t="s">
        <v>134</v>
      </c>
      <c r="T22" s="635" t="s">
        <v>135</v>
      </c>
      <c r="U22" s="635" t="s">
        <v>136</v>
      </c>
      <c r="V22" s="635" t="s">
        <v>137</v>
      </c>
      <c r="W22" s="635" t="s">
        <v>138</v>
      </c>
      <c r="X22" s="637"/>
    </row>
    <row r="23" ht="60" customHeight="1" spans="2:24">
      <c r="B23" s="464"/>
      <c r="C23" s="464"/>
      <c r="D23" s="452" t="s">
        <v>139</v>
      </c>
      <c r="E23" s="453" t="s">
        <v>140</v>
      </c>
      <c r="F23" s="593">
        <f>'在庫情報（雨衣）'!BT23</f>
        <v>0</v>
      </c>
      <c r="G23" s="594">
        <f>'在庫情報（雨衣）'!BU23</f>
        <v>0</v>
      </c>
      <c r="H23" s="594">
        <f>'在庫情報（雨衣）'!BV23</f>
        <v>0</v>
      </c>
      <c r="I23" s="594">
        <f>'在庫情報（雨衣）'!BW23</f>
        <v>0</v>
      </c>
      <c r="J23" s="594">
        <f>'在庫情報（雨衣）'!BX23</f>
        <v>0</v>
      </c>
      <c r="K23" s="605">
        <f>'在庫情報（雨衣）'!BY23</f>
        <v>0</v>
      </c>
      <c r="L23" s="606"/>
      <c r="M23" s="607"/>
      <c r="N23" s="607"/>
      <c r="O23" s="607"/>
      <c r="P23" s="607"/>
      <c r="Q23" s="633"/>
      <c r="R23" s="631"/>
      <c r="S23" s="634" t="s">
        <v>141</v>
      </c>
      <c r="T23" s="635" t="s">
        <v>142</v>
      </c>
      <c r="U23" s="635" t="s">
        <v>143</v>
      </c>
      <c r="V23" s="635" t="s">
        <v>144</v>
      </c>
      <c r="W23" s="635" t="s">
        <v>145</v>
      </c>
      <c r="X23" s="639"/>
    </row>
    <row r="24" ht="30" customHeight="1" spans="2:24">
      <c r="B24" s="461" t="s">
        <v>146</v>
      </c>
      <c r="C24" s="461"/>
      <c r="D24" s="452" t="s">
        <v>147</v>
      </c>
      <c r="E24" s="453" t="s">
        <v>148</v>
      </c>
      <c r="F24" s="595">
        <f>'在庫情報（雨衣）'!BT24</f>
        <v>0</v>
      </c>
      <c r="G24" s="589">
        <f>'在庫情報（雨衣）'!BU24</f>
        <v>0</v>
      </c>
      <c r="H24" s="589">
        <f>'在庫情報（雨衣）'!BV24</f>
        <v>0</v>
      </c>
      <c r="I24" s="589">
        <f>'在庫情報（雨衣）'!BW24</f>
        <v>0</v>
      </c>
      <c r="J24" s="589">
        <f>'在庫情報（雨衣）'!BX24</f>
        <v>0</v>
      </c>
      <c r="K24" s="609">
        <f>'在庫情報（雨衣）'!BY24</f>
        <v>0</v>
      </c>
      <c r="L24" s="601">
        <v>36</v>
      </c>
      <c r="M24" s="602">
        <v>36</v>
      </c>
      <c r="N24" s="602">
        <v>36</v>
      </c>
      <c r="O24" s="602">
        <v>36</v>
      </c>
      <c r="P24" s="602">
        <v>36</v>
      </c>
      <c r="Q24" s="640">
        <v>36</v>
      </c>
      <c r="R24" s="631">
        <f>SUM(F24:F27)*L24+SUM(G24:G27)*M24+SUM(H24:H27)*N24+SUM(I24:I27)*O24+SUM(J24:J27)*P24+SUM(K24:K27)*Q24</f>
        <v>0</v>
      </c>
      <c r="S24" s="634" t="s">
        <v>149</v>
      </c>
      <c r="T24" s="635" t="s">
        <v>150</v>
      </c>
      <c r="U24" s="635" t="s">
        <v>151</v>
      </c>
      <c r="V24" s="635" t="s">
        <v>152</v>
      </c>
      <c r="W24" s="635" t="s">
        <v>153</v>
      </c>
      <c r="X24" s="641" t="s">
        <v>154</v>
      </c>
    </row>
    <row r="25" ht="30" customHeight="1" spans="2:24">
      <c r="B25" s="450"/>
      <c r="C25" s="450"/>
      <c r="D25" s="452" t="s">
        <v>24</v>
      </c>
      <c r="E25" s="453" t="s">
        <v>25</v>
      </c>
      <c r="F25" s="590">
        <f>'在庫情報（雨衣）'!BT25</f>
        <v>0</v>
      </c>
      <c r="G25" s="599">
        <f>'在庫情報（雨衣）'!BU25</f>
        <v>0</v>
      </c>
      <c r="H25" s="599">
        <f>'在庫情報（雨衣）'!BV25</f>
        <v>0</v>
      </c>
      <c r="I25" s="599">
        <f>'在庫情報（雨衣）'!BW25</f>
        <v>0</v>
      </c>
      <c r="J25" s="599">
        <f>'在庫情報（雨衣）'!BX25</f>
        <v>0</v>
      </c>
      <c r="K25" s="620">
        <f>'在庫情報（雨衣）'!BY25</f>
        <v>0</v>
      </c>
      <c r="L25" s="603"/>
      <c r="M25" s="604"/>
      <c r="N25" s="604"/>
      <c r="O25" s="604"/>
      <c r="P25" s="604"/>
      <c r="Q25" s="646"/>
      <c r="R25" s="631"/>
      <c r="S25" s="634" t="s">
        <v>155</v>
      </c>
      <c r="T25" s="635" t="s">
        <v>156</v>
      </c>
      <c r="U25" s="635" t="s">
        <v>157</v>
      </c>
      <c r="V25" s="635" t="s">
        <v>158</v>
      </c>
      <c r="W25" s="635" t="s">
        <v>159</v>
      </c>
      <c r="X25" s="641" t="s">
        <v>160</v>
      </c>
    </row>
    <row r="26" ht="30" customHeight="1" spans="2:24">
      <c r="B26" s="450"/>
      <c r="C26" s="450"/>
      <c r="D26" s="452" t="s">
        <v>31</v>
      </c>
      <c r="E26" s="453" t="s">
        <v>32</v>
      </c>
      <c r="F26" s="590">
        <f>'在庫情報（雨衣）'!BT26</f>
        <v>0</v>
      </c>
      <c r="G26" s="599">
        <f>'在庫情報（雨衣）'!BU26</f>
        <v>0</v>
      </c>
      <c r="H26" s="599">
        <f>'在庫情報（雨衣）'!BV26</f>
        <v>0</v>
      </c>
      <c r="I26" s="599">
        <f>'在庫情報（雨衣）'!BW26</f>
        <v>0</v>
      </c>
      <c r="J26" s="599">
        <f>'在庫情報（雨衣）'!BX26</f>
        <v>0</v>
      </c>
      <c r="K26" s="620">
        <f>'在庫情報（雨衣）'!BY26</f>
        <v>0</v>
      </c>
      <c r="L26" s="603"/>
      <c r="M26" s="604"/>
      <c r="N26" s="604"/>
      <c r="O26" s="604"/>
      <c r="P26" s="604"/>
      <c r="Q26" s="646"/>
      <c r="R26" s="631"/>
      <c r="S26" s="634" t="s">
        <v>161</v>
      </c>
      <c r="T26" s="635" t="s">
        <v>162</v>
      </c>
      <c r="U26" s="635" t="s">
        <v>163</v>
      </c>
      <c r="V26" s="635" t="s">
        <v>164</v>
      </c>
      <c r="W26" s="635" t="s">
        <v>165</v>
      </c>
      <c r="X26" s="641" t="s">
        <v>166</v>
      </c>
    </row>
    <row r="27" ht="30" customHeight="1" spans="2:24">
      <c r="B27" s="464"/>
      <c r="C27" s="464"/>
      <c r="D27" s="452" t="s">
        <v>124</v>
      </c>
      <c r="E27" s="453" t="s">
        <v>125</v>
      </c>
      <c r="F27" s="597">
        <f>'在庫情報（雨衣）'!BT27</f>
        <v>0</v>
      </c>
      <c r="G27" s="598">
        <f>'在庫情報（雨衣）'!BU27</f>
        <v>0</v>
      </c>
      <c r="H27" s="598">
        <f>'在庫情報（雨衣）'!BV27</f>
        <v>0</v>
      </c>
      <c r="I27" s="598">
        <f>'在庫情報（雨衣）'!BW27</f>
        <v>0</v>
      </c>
      <c r="J27" s="598">
        <f>'在庫情報（雨衣）'!BX27</f>
        <v>0</v>
      </c>
      <c r="K27" s="610">
        <f>'在庫情報（雨衣）'!BY27</f>
        <v>0</v>
      </c>
      <c r="L27" s="606"/>
      <c r="M27" s="607"/>
      <c r="N27" s="607"/>
      <c r="O27" s="607"/>
      <c r="P27" s="607"/>
      <c r="Q27" s="642"/>
      <c r="R27" s="631"/>
      <c r="S27" s="634" t="s">
        <v>167</v>
      </c>
      <c r="T27" s="635" t="s">
        <v>168</v>
      </c>
      <c r="U27" s="635" t="s">
        <v>169</v>
      </c>
      <c r="V27" s="635" t="s">
        <v>170</v>
      </c>
      <c r="W27" s="635" t="s">
        <v>171</v>
      </c>
      <c r="X27" s="641" t="s">
        <v>172</v>
      </c>
    </row>
    <row r="28" ht="140.1" customHeight="1" spans="2:24">
      <c r="B28" s="446" t="s">
        <v>173</v>
      </c>
      <c r="C28" s="446"/>
      <c r="D28" s="452" t="s">
        <v>174</v>
      </c>
      <c r="E28" s="453" t="s">
        <v>174</v>
      </c>
      <c r="F28" s="595">
        <f>'在庫情報（雨衣）'!BT28</f>
        <v>0</v>
      </c>
      <c r="G28" s="589">
        <f>'在庫情報（雨衣）'!BU28</f>
        <v>0</v>
      </c>
      <c r="H28" s="589">
        <f>'在庫情報（雨衣）'!BV28</f>
        <v>0</v>
      </c>
      <c r="I28" s="589">
        <f>'在庫情報（雨衣）'!BW28</f>
        <v>0</v>
      </c>
      <c r="J28" s="621">
        <f>'在庫情報（雨衣）'!BX28</f>
        <v>0</v>
      </c>
      <c r="K28" s="622">
        <f>'在庫情報（雨衣）'!BY28</f>
        <v>0</v>
      </c>
      <c r="L28" s="623">
        <v>28</v>
      </c>
      <c r="M28" s="624">
        <v>28</v>
      </c>
      <c r="N28" s="624">
        <v>28</v>
      </c>
      <c r="O28" s="624">
        <v>28</v>
      </c>
      <c r="P28" s="621"/>
      <c r="Q28" s="622"/>
      <c r="R28" s="631">
        <f>SUM(F28)*L28+SUM(G28)*M28+SUM(H28)*N28+SUM(I28)*O28+SUM(J28)*P28+SUM(K28)*Q28</f>
        <v>0</v>
      </c>
      <c r="S28" s="647" t="s">
        <v>175</v>
      </c>
      <c r="T28" s="648" t="s">
        <v>176</v>
      </c>
      <c r="U28" s="648" t="s">
        <v>177</v>
      </c>
      <c r="V28" s="648" t="s">
        <v>178</v>
      </c>
      <c r="W28" s="649"/>
      <c r="X28" s="523"/>
    </row>
    <row r="29" ht="60" customHeight="1" spans="2:24">
      <c r="B29" s="461" t="s">
        <v>179</v>
      </c>
      <c r="C29" s="461"/>
      <c r="D29" s="452" t="s">
        <v>24</v>
      </c>
      <c r="E29" s="453" t="s">
        <v>25</v>
      </c>
      <c r="F29" s="595">
        <f>'在庫情報（雨衣）'!BT29</f>
        <v>0</v>
      </c>
      <c r="G29" s="589">
        <f>'在庫情報（雨衣）'!BU29</f>
        <v>0</v>
      </c>
      <c r="H29" s="589">
        <f>'在庫情報（雨衣）'!BV29</f>
        <v>0</v>
      </c>
      <c r="I29" s="589">
        <f>'在庫情報（雨衣）'!BW29</f>
        <v>0</v>
      </c>
      <c r="J29" s="589">
        <f>'在庫情報（雨衣）'!BX29</f>
        <v>0</v>
      </c>
      <c r="K29" s="608">
        <f>'在庫情報（雨衣）'!BY29</f>
        <v>0</v>
      </c>
      <c r="L29" s="601">
        <v>35</v>
      </c>
      <c r="M29" s="602">
        <v>35</v>
      </c>
      <c r="N29" s="602">
        <v>35</v>
      </c>
      <c r="O29" s="602">
        <v>35</v>
      </c>
      <c r="P29" s="602">
        <v>35</v>
      </c>
      <c r="Q29" s="625"/>
      <c r="R29" s="631">
        <f>SUM(F29:F30)*L29+SUM(G29:G30)*M29+SUM(H29:H30)*N29+SUM(I29:I30)*O29+SUM(J29:J30)*P29+SUM(K29:K30)*Q29</f>
        <v>0</v>
      </c>
      <c r="S29" s="634" t="s">
        <v>180</v>
      </c>
      <c r="T29" s="635" t="s">
        <v>181</v>
      </c>
      <c r="U29" s="635" t="s">
        <v>182</v>
      </c>
      <c r="V29" s="635" t="s">
        <v>183</v>
      </c>
      <c r="W29" s="635" t="s">
        <v>184</v>
      </c>
      <c r="X29" s="637"/>
    </row>
    <row r="30" ht="60" customHeight="1" spans="2:24">
      <c r="B30" s="464"/>
      <c r="C30" s="464"/>
      <c r="D30" s="452" t="s">
        <v>31</v>
      </c>
      <c r="E30" s="453" t="s">
        <v>32</v>
      </c>
      <c r="F30" s="597">
        <f>'在庫情報（雨衣）'!BT30</f>
        <v>0</v>
      </c>
      <c r="G30" s="598">
        <f>'在庫情報（雨衣）'!BU30</f>
        <v>0</v>
      </c>
      <c r="H30" s="598">
        <f>'在庫情報（雨衣）'!BV30</f>
        <v>0</v>
      </c>
      <c r="I30" s="598">
        <f>'在庫情報（雨衣）'!BW30</f>
        <v>0</v>
      </c>
      <c r="J30" s="598">
        <f>'在庫情報（雨衣）'!BX30</f>
        <v>0</v>
      </c>
      <c r="K30" s="605">
        <f>'在庫情報（雨衣）'!BY30</f>
        <v>0</v>
      </c>
      <c r="L30" s="606"/>
      <c r="M30" s="607"/>
      <c r="N30" s="607"/>
      <c r="O30" s="607"/>
      <c r="P30" s="607"/>
      <c r="Q30" s="633"/>
      <c r="R30" s="631"/>
      <c r="S30" s="634" t="s">
        <v>185</v>
      </c>
      <c r="T30" s="635" t="s">
        <v>186</v>
      </c>
      <c r="U30" s="635" t="s">
        <v>187</v>
      </c>
      <c r="V30" s="635" t="s">
        <v>188</v>
      </c>
      <c r="W30" s="635" t="s">
        <v>189</v>
      </c>
      <c r="X30" s="639"/>
    </row>
    <row r="31" s="364" customFormat="1" ht="99.95" customHeight="1" spans="2:24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530">
        <f>SUM(R4:R30)</f>
        <v>0</v>
      </c>
      <c r="S31"/>
      <c r="T31"/>
      <c r="U31"/>
      <c r="V31"/>
      <c r="W31"/>
      <c r="X31"/>
    </row>
  </sheetData>
  <mergeCells count="73">
    <mergeCell ref="L4:L6"/>
    <mergeCell ref="L7:L10"/>
    <mergeCell ref="L11:L12"/>
    <mergeCell ref="L13:L15"/>
    <mergeCell ref="L16:L18"/>
    <mergeCell ref="L19:L21"/>
    <mergeCell ref="L22:L23"/>
    <mergeCell ref="L24:L27"/>
    <mergeCell ref="L29:L30"/>
    <mergeCell ref="M4:M6"/>
    <mergeCell ref="M7:M10"/>
    <mergeCell ref="M11:M12"/>
    <mergeCell ref="M13:M15"/>
    <mergeCell ref="M16:M18"/>
    <mergeCell ref="M19:M21"/>
    <mergeCell ref="M22:M23"/>
    <mergeCell ref="M24:M27"/>
    <mergeCell ref="M29:M30"/>
    <mergeCell ref="N4:N6"/>
    <mergeCell ref="N7:N10"/>
    <mergeCell ref="N11:N12"/>
    <mergeCell ref="N13:N15"/>
    <mergeCell ref="N16:N18"/>
    <mergeCell ref="N19:N21"/>
    <mergeCell ref="N22:N23"/>
    <mergeCell ref="N24:N27"/>
    <mergeCell ref="N29:N30"/>
    <mergeCell ref="O4:O6"/>
    <mergeCell ref="O7:O10"/>
    <mergeCell ref="O11:O12"/>
    <mergeCell ref="O13:O15"/>
    <mergeCell ref="O16:O18"/>
    <mergeCell ref="O19:O21"/>
    <mergeCell ref="O22:O23"/>
    <mergeCell ref="O24:O27"/>
    <mergeCell ref="O29:O30"/>
    <mergeCell ref="P4:P6"/>
    <mergeCell ref="P7:P10"/>
    <mergeCell ref="P11:P12"/>
    <mergeCell ref="P13:P15"/>
    <mergeCell ref="P16:P18"/>
    <mergeCell ref="P19:P21"/>
    <mergeCell ref="P22:P23"/>
    <mergeCell ref="P24:P27"/>
    <mergeCell ref="P29:P30"/>
    <mergeCell ref="Q4:Q6"/>
    <mergeCell ref="Q7:Q10"/>
    <mergeCell ref="Q11:Q12"/>
    <mergeCell ref="Q13:Q15"/>
    <mergeCell ref="Q16:Q18"/>
    <mergeCell ref="Q19:Q21"/>
    <mergeCell ref="Q22:Q23"/>
    <mergeCell ref="Q24:Q27"/>
    <mergeCell ref="Q29:Q30"/>
    <mergeCell ref="R2:R3"/>
    <mergeCell ref="R4:R6"/>
    <mergeCell ref="R7:R10"/>
    <mergeCell ref="R11:R12"/>
    <mergeCell ref="R13:R15"/>
    <mergeCell ref="R16:R18"/>
    <mergeCell ref="R19:R21"/>
    <mergeCell ref="R22:R23"/>
    <mergeCell ref="R24:R27"/>
    <mergeCell ref="R29:R30"/>
    <mergeCell ref="V13:V15"/>
    <mergeCell ref="W13:W15"/>
    <mergeCell ref="X4:X6"/>
    <mergeCell ref="X7:X10"/>
    <mergeCell ref="X13:X15"/>
    <mergeCell ref="X16:X18"/>
    <mergeCell ref="X19:X21"/>
    <mergeCell ref="X22:X23"/>
    <mergeCell ref="X29:X3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CE25"/>
  <sheetViews>
    <sheetView showGridLines="0" zoomScale="55" zoomScaleNormal="55" workbookViewId="0">
      <pane xSplit="11" ySplit="3" topLeftCell="L4" activePane="bottomRight" state="frozen"/>
      <selection/>
      <selection pane="topRight"/>
      <selection pane="bottomLeft"/>
      <selection pane="bottomRight" activeCell="L4" sqref="L4"/>
    </sheetView>
  </sheetViews>
  <sheetFormatPr defaultColWidth="9" defaultRowHeight="25.5"/>
  <cols>
    <col min="2" max="2" width="10.625" customWidth="1"/>
    <col min="3" max="3" width="25.625" customWidth="1"/>
    <col min="4" max="4" width="10.625" style="364" customWidth="1"/>
    <col min="5" max="5" width="20.625" style="364" customWidth="1"/>
    <col min="6" max="11" width="5.625" style="364" hidden="1" customWidth="1"/>
    <col min="12" max="53" width="5.625" customWidth="1"/>
    <col min="54" max="59" width="6.625" customWidth="1"/>
    <col min="60" max="65" width="5.625" customWidth="1"/>
    <col min="66" max="83" width="8.625" customWidth="1"/>
  </cols>
  <sheetData>
    <row r="1" ht="28.5" spans="60:62">
      <c r="BH1" s="431"/>
      <c r="BI1" s="431"/>
      <c r="BJ1" s="431"/>
    </row>
    <row r="2" ht="60" customHeight="1" spans="6:83">
      <c r="F2" s="410" t="s">
        <v>0</v>
      </c>
      <c r="G2" s="501"/>
      <c r="H2" s="501"/>
      <c r="I2" s="501"/>
      <c r="J2" s="501"/>
      <c r="K2" s="501"/>
      <c r="L2" s="410" t="s">
        <v>0</v>
      </c>
      <c r="M2" s="501"/>
      <c r="N2" s="501"/>
      <c r="O2" s="501"/>
      <c r="P2" s="501"/>
      <c r="Q2" s="515"/>
      <c r="R2" s="411" t="s">
        <v>2</v>
      </c>
      <c r="S2" s="553"/>
      <c r="T2" s="553"/>
      <c r="U2" s="553"/>
      <c r="V2" s="553"/>
      <c r="W2" s="554"/>
      <c r="X2" s="412" t="s">
        <v>3</v>
      </c>
      <c r="Y2" s="564"/>
      <c r="Z2" s="564"/>
      <c r="AA2" s="564"/>
      <c r="AB2" s="564"/>
      <c r="AC2" s="565"/>
      <c r="AD2" s="413" t="s">
        <v>4</v>
      </c>
      <c r="AE2" s="566"/>
      <c r="AF2" s="566"/>
      <c r="AG2" s="566"/>
      <c r="AH2" s="566"/>
      <c r="AI2" s="567"/>
      <c r="AJ2" s="413" t="s">
        <v>5</v>
      </c>
      <c r="AK2" s="566"/>
      <c r="AL2" s="566"/>
      <c r="AM2" s="566"/>
      <c r="AN2" s="566"/>
      <c r="AO2" s="567"/>
      <c r="AP2" s="413" t="s">
        <v>6</v>
      </c>
      <c r="AQ2" s="568"/>
      <c r="AR2" s="568"/>
      <c r="AS2" s="568"/>
      <c r="AT2" s="568"/>
      <c r="AU2" s="569"/>
      <c r="AV2" s="413" t="s">
        <v>7</v>
      </c>
      <c r="AW2" s="568"/>
      <c r="AX2" s="568"/>
      <c r="AY2" s="568"/>
      <c r="AZ2" s="568"/>
      <c r="BA2" s="569"/>
      <c r="BB2" s="413" t="s">
        <v>8</v>
      </c>
      <c r="BC2" s="566"/>
      <c r="BD2" s="566"/>
      <c r="BE2" s="566"/>
      <c r="BF2" s="566"/>
      <c r="BG2" s="567"/>
      <c r="BH2" s="410" t="s">
        <v>9</v>
      </c>
      <c r="BI2" s="501"/>
      <c r="BJ2" s="501"/>
      <c r="BK2" s="501"/>
      <c r="BL2" s="501"/>
      <c r="BM2" s="515"/>
      <c r="BN2" s="410" t="s">
        <v>10</v>
      </c>
      <c r="BO2" s="501"/>
      <c r="BP2" s="501"/>
      <c r="BQ2" s="501"/>
      <c r="BR2" s="501"/>
      <c r="BS2" s="515"/>
      <c r="BT2" s="410" t="s">
        <v>11</v>
      </c>
      <c r="BU2" s="501"/>
      <c r="BV2" s="501"/>
      <c r="BW2" s="501"/>
      <c r="BX2" s="501"/>
      <c r="BY2" s="515"/>
      <c r="BZ2" s="413" t="s">
        <v>12</v>
      </c>
      <c r="CA2" s="566"/>
      <c r="CB2" s="566"/>
      <c r="CC2" s="566"/>
      <c r="CD2" s="566"/>
      <c r="CE2" s="567"/>
    </row>
    <row r="3" s="531" customFormat="1" ht="24" spans="2:83">
      <c r="B3" s="532" t="s">
        <v>13</v>
      </c>
      <c r="C3" s="532" t="s">
        <v>14</v>
      </c>
      <c r="D3" s="532" t="s">
        <v>15</v>
      </c>
      <c r="E3" s="533" t="s">
        <v>16</v>
      </c>
      <c r="F3" s="532" t="s">
        <v>17</v>
      </c>
      <c r="G3" s="532" t="s">
        <v>18</v>
      </c>
      <c r="H3" s="532" t="s">
        <v>19</v>
      </c>
      <c r="I3" s="532" t="s">
        <v>20</v>
      </c>
      <c r="J3" s="532" t="s">
        <v>21</v>
      </c>
      <c r="K3" s="533" t="s">
        <v>22</v>
      </c>
      <c r="L3" s="541" t="s">
        <v>17</v>
      </c>
      <c r="M3" s="542" t="s">
        <v>18</v>
      </c>
      <c r="N3" s="542" t="s">
        <v>19</v>
      </c>
      <c r="O3" s="542" t="s">
        <v>20</v>
      </c>
      <c r="P3" s="542" t="s">
        <v>21</v>
      </c>
      <c r="Q3" s="555" t="s">
        <v>22</v>
      </c>
      <c r="R3" s="556" t="s">
        <v>17</v>
      </c>
      <c r="S3" s="557" t="s">
        <v>18</v>
      </c>
      <c r="T3" s="557" t="s">
        <v>19</v>
      </c>
      <c r="U3" s="557" t="s">
        <v>20</v>
      </c>
      <c r="V3" s="557" t="s">
        <v>21</v>
      </c>
      <c r="W3" s="555" t="s">
        <v>22</v>
      </c>
      <c r="X3" s="556" t="s">
        <v>17</v>
      </c>
      <c r="Y3" s="557" t="s">
        <v>18</v>
      </c>
      <c r="Z3" s="557" t="s">
        <v>19</v>
      </c>
      <c r="AA3" s="557" t="s">
        <v>20</v>
      </c>
      <c r="AB3" s="557" t="s">
        <v>21</v>
      </c>
      <c r="AC3" s="555" t="s">
        <v>22</v>
      </c>
      <c r="AD3" s="541" t="s">
        <v>17</v>
      </c>
      <c r="AE3" s="542" t="s">
        <v>18</v>
      </c>
      <c r="AF3" s="542" t="s">
        <v>19</v>
      </c>
      <c r="AG3" s="542" t="s">
        <v>20</v>
      </c>
      <c r="AH3" s="542" t="s">
        <v>21</v>
      </c>
      <c r="AI3" s="555" t="s">
        <v>22</v>
      </c>
      <c r="AJ3" s="541" t="s">
        <v>17</v>
      </c>
      <c r="AK3" s="542" t="s">
        <v>18</v>
      </c>
      <c r="AL3" s="542" t="s">
        <v>19</v>
      </c>
      <c r="AM3" s="542" t="s">
        <v>20</v>
      </c>
      <c r="AN3" s="542" t="s">
        <v>21</v>
      </c>
      <c r="AO3" s="555" t="s">
        <v>22</v>
      </c>
      <c r="AP3" s="556" t="s">
        <v>17</v>
      </c>
      <c r="AQ3" s="557" t="s">
        <v>18</v>
      </c>
      <c r="AR3" s="557" t="s">
        <v>19</v>
      </c>
      <c r="AS3" s="557" t="s">
        <v>20</v>
      </c>
      <c r="AT3" s="557" t="s">
        <v>21</v>
      </c>
      <c r="AU3" s="555" t="s">
        <v>22</v>
      </c>
      <c r="AV3" s="556" t="s">
        <v>17</v>
      </c>
      <c r="AW3" s="557" t="s">
        <v>18</v>
      </c>
      <c r="AX3" s="557" t="s">
        <v>19</v>
      </c>
      <c r="AY3" s="557" t="s">
        <v>20</v>
      </c>
      <c r="AZ3" s="557" t="s">
        <v>21</v>
      </c>
      <c r="BA3" s="555" t="s">
        <v>22</v>
      </c>
      <c r="BB3" s="556" t="s">
        <v>17</v>
      </c>
      <c r="BC3" s="557" t="s">
        <v>18</v>
      </c>
      <c r="BD3" s="557" t="s">
        <v>19</v>
      </c>
      <c r="BE3" s="557" t="s">
        <v>20</v>
      </c>
      <c r="BF3" s="557" t="s">
        <v>21</v>
      </c>
      <c r="BG3" s="555" t="s">
        <v>22</v>
      </c>
      <c r="BH3" s="541" t="s">
        <v>17</v>
      </c>
      <c r="BI3" s="542" t="s">
        <v>18</v>
      </c>
      <c r="BJ3" s="542" t="s">
        <v>19</v>
      </c>
      <c r="BK3" s="542" t="s">
        <v>20</v>
      </c>
      <c r="BL3" s="542" t="s">
        <v>21</v>
      </c>
      <c r="BM3" s="555" t="s">
        <v>22</v>
      </c>
      <c r="BN3" s="541" t="s">
        <v>17</v>
      </c>
      <c r="BO3" s="542" t="s">
        <v>18</v>
      </c>
      <c r="BP3" s="542" t="s">
        <v>19</v>
      </c>
      <c r="BQ3" s="542" t="s">
        <v>20</v>
      </c>
      <c r="BR3" s="542" t="s">
        <v>21</v>
      </c>
      <c r="BS3" s="555" t="s">
        <v>22</v>
      </c>
      <c r="BT3" s="541" t="s">
        <v>17</v>
      </c>
      <c r="BU3" s="542" t="s">
        <v>18</v>
      </c>
      <c r="BV3" s="542" t="s">
        <v>19</v>
      </c>
      <c r="BW3" s="542" t="s">
        <v>20</v>
      </c>
      <c r="BX3" s="542" t="s">
        <v>21</v>
      </c>
      <c r="BY3" s="555" t="s">
        <v>22</v>
      </c>
      <c r="BZ3" s="556" t="s">
        <v>17</v>
      </c>
      <c r="CA3" s="557" t="s">
        <v>18</v>
      </c>
      <c r="CB3" s="557" t="s">
        <v>19</v>
      </c>
      <c r="CC3" s="557" t="s">
        <v>20</v>
      </c>
      <c r="CD3" s="557" t="s">
        <v>21</v>
      </c>
      <c r="CE3" s="555" t="s">
        <v>22</v>
      </c>
    </row>
    <row r="4" ht="99.95" customHeight="1" spans="2:83">
      <c r="B4" s="450" t="s">
        <v>194</v>
      </c>
      <c r="C4" s="457"/>
      <c r="D4" s="502" t="s">
        <v>195</v>
      </c>
      <c r="E4" s="534" t="s">
        <v>196</v>
      </c>
      <c r="F4" s="535" t="s">
        <v>197</v>
      </c>
      <c r="G4" s="536" t="s">
        <v>198</v>
      </c>
      <c r="H4" s="536" t="s">
        <v>199</v>
      </c>
      <c r="I4" s="536" t="s">
        <v>200</v>
      </c>
      <c r="J4" s="536" t="s">
        <v>201</v>
      </c>
      <c r="K4" s="543"/>
      <c r="L4" s="544"/>
      <c r="M4" s="545"/>
      <c r="N4" s="545"/>
      <c r="O4" s="545"/>
      <c r="P4" s="545"/>
      <c r="Q4" s="558"/>
      <c r="R4" s="415"/>
      <c r="S4" s="392"/>
      <c r="T4" s="392"/>
      <c r="U4" s="392"/>
      <c r="V4" s="392"/>
      <c r="W4" s="559"/>
      <c r="X4" s="415"/>
      <c r="Y4" s="392"/>
      <c r="Z4" s="392"/>
      <c r="AA4" s="392"/>
      <c r="AB4" s="392"/>
      <c r="AC4" s="559"/>
      <c r="AD4" s="544"/>
      <c r="AE4" s="545"/>
      <c r="AF4" s="545"/>
      <c r="AG4" s="545"/>
      <c r="AH4" s="545"/>
      <c r="AI4" s="558"/>
      <c r="AJ4" s="544"/>
      <c r="AK4" s="545"/>
      <c r="AL4" s="545"/>
      <c r="AM4" s="545"/>
      <c r="AN4" s="545"/>
      <c r="AO4" s="558"/>
      <c r="AP4" s="416"/>
      <c r="AQ4" s="570"/>
      <c r="AR4" s="570"/>
      <c r="AS4" s="570"/>
      <c r="AT4" s="570"/>
      <c r="AU4" s="559"/>
      <c r="AV4" s="416"/>
      <c r="AW4" s="570"/>
      <c r="AX4" s="570"/>
      <c r="AY4" s="570"/>
      <c r="AZ4" s="570"/>
      <c r="BA4" s="559"/>
      <c r="BB4" s="416"/>
      <c r="BC4" s="570"/>
      <c r="BD4" s="570"/>
      <c r="BE4" s="570"/>
      <c r="BF4" s="570"/>
      <c r="BG4" s="559"/>
      <c r="BH4" s="573">
        <f>L4+R4+X4</f>
        <v>0</v>
      </c>
      <c r="BI4" s="574">
        <f t="shared" ref="BI4:BL11" si="0">M4+S4+Y4</f>
        <v>0</v>
      </c>
      <c r="BJ4" s="574">
        <f t="shared" si="0"/>
        <v>0</v>
      </c>
      <c r="BK4" s="574">
        <f t="shared" si="0"/>
        <v>0</v>
      </c>
      <c r="BL4" s="574">
        <f t="shared" si="0"/>
        <v>0</v>
      </c>
      <c r="BM4" s="559"/>
      <c r="BN4" s="415"/>
      <c r="BO4" s="392"/>
      <c r="BP4" s="392"/>
      <c r="BQ4" s="392"/>
      <c r="BR4" s="392"/>
      <c r="BS4" s="559"/>
      <c r="BT4" s="573">
        <f t="shared" ref="BT4:BX11" si="1">BH4+BN4</f>
        <v>0</v>
      </c>
      <c r="BU4" s="574">
        <f t="shared" si="1"/>
        <v>0</v>
      </c>
      <c r="BV4" s="574">
        <f t="shared" si="1"/>
        <v>0</v>
      </c>
      <c r="BW4" s="574">
        <f t="shared" si="1"/>
        <v>0</v>
      </c>
      <c r="BX4" s="574">
        <f t="shared" si="1"/>
        <v>0</v>
      </c>
      <c r="BY4" s="559"/>
      <c r="BZ4" s="579" t="str">
        <f t="shared" ref="BZ4:CE11" si="2">IF(BB4&lt;&gt;0,BT4/BB4*7,"-")</f>
        <v>-</v>
      </c>
      <c r="CA4" s="580" t="str">
        <f t="shared" si="2"/>
        <v>-</v>
      </c>
      <c r="CB4" s="580" t="str">
        <f t="shared" si="2"/>
        <v>-</v>
      </c>
      <c r="CC4" s="580" t="str">
        <f t="shared" si="2"/>
        <v>-</v>
      </c>
      <c r="CD4" s="580" t="str">
        <f t="shared" si="2"/>
        <v>-</v>
      </c>
      <c r="CE4" s="585" t="str">
        <f t="shared" si="2"/>
        <v>-</v>
      </c>
    </row>
    <row r="5" ht="99.95" customHeight="1" spans="2:83">
      <c r="B5" s="373"/>
      <c r="C5" s="457"/>
      <c r="D5" s="505" t="s">
        <v>202</v>
      </c>
      <c r="E5" s="534" t="s">
        <v>203</v>
      </c>
      <c r="F5" s="537" t="s">
        <v>204</v>
      </c>
      <c r="G5" s="537" t="s">
        <v>205</v>
      </c>
      <c r="H5" s="537" t="s">
        <v>206</v>
      </c>
      <c r="I5" s="537" t="s">
        <v>207</v>
      </c>
      <c r="J5" s="537" t="s">
        <v>208</v>
      </c>
      <c r="K5" s="378"/>
      <c r="L5" s="546"/>
      <c r="M5" s="547"/>
      <c r="N5" s="547"/>
      <c r="O5" s="547"/>
      <c r="P5" s="547"/>
      <c r="Q5" s="560"/>
      <c r="R5" s="418"/>
      <c r="S5" s="395"/>
      <c r="T5" s="395"/>
      <c r="U5" s="395"/>
      <c r="V5" s="395"/>
      <c r="W5" s="561"/>
      <c r="X5" s="418"/>
      <c r="Y5" s="395"/>
      <c r="Z5" s="395"/>
      <c r="AA5" s="395"/>
      <c r="AB5" s="395"/>
      <c r="AC5" s="561"/>
      <c r="AD5" s="546"/>
      <c r="AE5" s="547"/>
      <c r="AF5" s="547"/>
      <c r="AG5" s="547"/>
      <c r="AH5" s="547"/>
      <c r="AI5" s="560"/>
      <c r="AJ5" s="546"/>
      <c r="AK5" s="547"/>
      <c r="AL5" s="547"/>
      <c r="AM5" s="547"/>
      <c r="AN5" s="547"/>
      <c r="AO5" s="560"/>
      <c r="AP5" s="419"/>
      <c r="AQ5" s="571"/>
      <c r="AR5" s="571"/>
      <c r="AS5" s="571"/>
      <c r="AT5" s="571"/>
      <c r="AU5" s="561"/>
      <c r="AV5" s="419"/>
      <c r="AW5" s="571"/>
      <c r="AX5" s="571"/>
      <c r="AY5" s="571"/>
      <c r="AZ5" s="571"/>
      <c r="BA5" s="561"/>
      <c r="BB5" s="419"/>
      <c r="BC5" s="571"/>
      <c r="BD5" s="571"/>
      <c r="BE5" s="571"/>
      <c r="BF5" s="571"/>
      <c r="BG5" s="561"/>
      <c r="BH5" s="575">
        <f t="shared" ref="BH5:BH11" si="3">L5+R5+X5</f>
        <v>0</v>
      </c>
      <c r="BI5" s="576">
        <f t="shared" si="0"/>
        <v>0</v>
      </c>
      <c r="BJ5" s="576">
        <f t="shared" si="0"/>
        <v>0</v>
      </c>
      <c r="BK5" s="576">
        <f t="shared" si="0"/>
        <v>0</v>
      </c>
      <c r="BL5" s="576">
        <f t="shared" si="0"/>
        <v>0</v>
      </c>
      <c r="BM5" s="561"/>
      <c r="BN5" s="418"/>
      <c r="BO5" s="395"/>
      <c r="BP5" s="395"/>
      <c r="BQ5" s="395"/>
      <c r="BR5" s="395"/>
      <c r="BS5" s="561"/>
      <c r="BT5" s="575">
        <f t="shared" si="1"/>
        <v>0</v>
      </c>
      <c r="BU5" s="576">
        <f t="shared" si="1"/>
        <v>0</v>
      </c>
      <c r="BV5" s="576">
        <f t="shared" si="1"/>
        <v>0</v>
      </c>
      <c r="BW5" s="576">
        <f t="shared" si="1"/>
        <v>0</v>
      </c>
      <c r="BX5" s="576">
        <f t="shared" si="1"/>
        <v>0</v>
      </c>
      <c r="BY5" s="561"/>
      <c r="BZ5" s="581" t="str">
        <f t="shared" si="2"/>
        <v>-</v>
      </c>
      <c r="CA5" s="582" t="str">
        <f t="shared" si="2"/>
        <v>-</v>
      </c>
      <c r="CB5" s="582" t="str">
        <f t="shared" si="2"/>
        <v>-</v>
      </c>
      <c r="CC5" s="582" t="str">
        <f t="shared" si="2"/>
        <v>-</v>
      </c>
      <c r="CD5" s="582" t="str">
        <f t="shared" si="2"/>
        <v>-</v>
      </c>
      <c r="CE5" s="586" t="str">
        <f t="shared" si="2"/>
        <v>-</v>
      </c>
    </row>
    <row r="6" ht="99.95" customHeight="1" spans="2:83">
      <c r="B6" s="373"/>
      <c r="C6" s="457"/>
      <c r="D6" s="505" t="s">
        <v>209</v>
      </c>
      <c r="E6" s="538" t="s">
        <v>210</v>
      </c>
      <c r="F6" s="537" t="s">
        <v>211</v>
      </c>
      <c r="G6" s="537" t="s">
        <v>212</v>
      </c>
      <c r="H6" s="537" t="s">
        <v>213</v>
      </c>
      <c r="I6" s="537" t="s">
        <v>214</v>
      </c>
      <c r="J6" s="537" t="s">
        <v>215</v>
      </c>
      <c r="K6" s="378"/>
      <c r="L6" s="546"/>
      <c r="M6" s="547"/>
      <c r="N6" s="547"/>
      <c r="O6" s="547"/>
      <c r="P6" s="547"/>
      <c r="Q6" s="560"/>
      <c r="R6" s="418"/>
      <c r="S6" s="395"/>
      <c r="T6" s="395"/>
      <c r="U6" s="395"/>
      <c r="V6" s="395"/>
      <c r="W6" s="561"/>
      <c r="X6" s="418"/>
      <c r="Y6" s="395"/>
      <c r="Z6" s="395"/>
      <c r="AA6" s="395"/>
      <c r="AB6" s="395"/>
      <c r="AC6" s="561"/>
      <c r="AD6" s="546"/>
      <c r="AE6" s="547"/>
      <c r="AF6" s="547"/>
      <c r="AG6" s="547"/>
      <c r="AH6" s="547"/>
      <c r="AI6" s="560"/>
      <c r="AJ6" s="546"/>
      <c r="AK6" s="547"/>
      <c r="AL6" s="547"/>
      <c r="AM6" s="547"/>
      <c r="AN6" s="547"/>
      <c r="AO6" s="560"/>
      <c r="AP6" s="419"/>
      <c r="AQ6" s="571"/>
      <c r="AR6" s="571"/>
      <c r="AS6" s="571"/>
      <c r="AT6" s="571"/>
      <c r="AU6" s="561"/>
      <c r="AV6" s="419"/>
      <c r="AW6" s="571"/>
      <c r="AX6" s="571"/>
      <c r="AY6" s="571"/>
      <c r="AZ6" s="571"/>
      <c r="BA6" s="561"/>
      <c r="BB6" s="419"/>
      <c r="BC6" s="571"/>
      <c r="BD6" s="571"/>
      <c r="BE6" s="571"/>
      <c r="BF6" s="571"/>
      <c r="BG6" s="561"/>
      <c r="BH6" s="575">
        <f t="shared" si="3"/>
        <v>0</v>
      </c>
      <c r="BI6" s="576">
        <f t="shared" si="0"/>
        <v>0</v>
      </c>
      <c r="BJ6" s="576">
        <f t="shared" si="0"/>
        <v>0</v>
      </c>
      <c r="BK6" s="576">
        <f t="shared" si="0"/>
        <v>0</v>
      </c>
      <c r="BL6" s="576">
        <f t="shared" si="0"/>
        <v>0</v>
      </c>
      <c r="BM6" s="561"/>
      <c r="BN6" s="418"/>
      <c r="BO6" s="395"/>
      <c r="BP6" s="395"/>
      <c r="BQ6" s="395"/>
      <c r="BR6" s="395"/>
      <c r="BS6" s="561"/>
      <c r="BT6" s="575">
        <f t="shared" si="1"/>
        <v>0</v>
      </c>
      <c r="BU6" s="576">
        <f t="shared" si="1"/>
        <v>0</v>
      </c>
      <c r="BV6" s="576">
        <f t="shared" si="1"/>
        <v>0</v>
      </c>
      <c r="BW6" s="576">
        <f t="shared" si="1"/>
        <v>0</v>
      </c>
      <c r="BX6" s="576">
        <f t="shared" si="1"/>
        <v>0</v>
      </c>
      <c r="BY6" s="561"/>
      <c r="BZ6" s="581" t="str">
        <f t="shared" si="2"/>
        <v>-</v>
      </c>
      <c r="CA6" s="582" t="str">
        <f t="shared" si="2"/>
        <v>-</v>
      </c>
      <c r="CB6" s="582" t="str">
        <f t="shared" si="2"/>
        <v>-</v>
      </c>
      <c r="CC6" s="582" t="str">
        <f t="shared" si="2"/>
        <v>-</v>
      </c>
      <c r="CD6" s="582" t="str">
        <f t="shared" si="2"/>
        <v>-</v>
      </c>
      <c r="CE6" s="586" t="str">
        <f t="shared" si="2"/>
        <v>-</v>
      </c>
    </row>
    <row r="7" ht="99.95" customHeight="1" spans="2:83">
      <c r="B7" s="507"/>
      <c r="C7" s="457"/>
      <c r="D7" s="508" t="s">
        <v>216</v>
      </c>
      <c r="E7" s="509" t="s">
        <v>216</v>
      </c>
      <c r="F7" s="539" t="s">
        <v>217</v>
      </c>
      <c r="G7" s="539" t="s">
        <v>218</v>
      </c>
      <c r="H7" s="539" t="s">
        <v>219</v>
      </c>
      <c r="I7" s="539" t="s">
        <v>220</v>
      </c>
      <c r="J7" s="539" t="s">
        <v>221</v>
      </c>
      <c r="K7" s="548"/>
      <c r="L7" s="549"/>
      <c r="M7" s="550"/>
      <c r="N7" s="550"/>
      <c r="O7" s="550"/>
      <c r="P7" s="550"/>
      <c r="Q7" s="562"/>
      <c r="R7" s="429"/>
      <c r="S7" s="407"/>
      <c r="T7" s="407"/>
      <c r="U7" s="407"/>
      <c r="V7" s="407"/>
      <c r="W7" s="563"/>
      <c r="X7" s="429"/>
      <c r="Y7" s="407"/>
      <c r="Z7" s="407"/>
      <c r="AA7" s="407"/>
      <c r="AB7" s="407"/>
      <c r="AC7" s="563"/>
      <c r="AD7" s="549"/>
      <c r="AE7" s="550"/>
      <c r="AF7" s="550"/>
      <c r="AG7" s="550"/>
      <c r="AH7" s="550"/>
      <c r="AI7" s="562"/>
      <c r="AJ7" s="549"/>
      <c r="AK7" s="550"/>
      <c r="AL7" s="550"/>
      <c r="AM7" s="550"/>
      <c r="AN7" s="550"/>
      <c r="AO7" s="562"/>
      <c r="AP7" s="430"/>
      <c r="AQ7" s="572"/>
      <c r="AR7" s="572"/>
      <c r="AS7" s="572"/>
      <c r="AT7" s="572"/>
      <c r="AU7" s="563"/>
      <c r="AV7" s="430"/>
      <c r="AW7" s="572"/>
      <c r="AX7" s="572"/>
      <c r="AY7" s="572"/>
      <c r="AZ7" s="572"/>
      <c r="BA7" s="563"/>
      <c r="BB7" s="430"/>
      <c r="BC7" s="572"/>
      <c r="BD7" s="572"/>
      <c r="BE7" s="572"/>
      <c r="BF7" s="572"/>
      <c r="BG7" s="563"/>
      <c r="BH7" s="577">
        <f t="shared" si="3"/>
        <v>0</v>
      </c>
      <c r="BI7" s="578">
        <f t="shared" si="0"/>
        <v>0</v>
      </c>
      <c r="BJ7" s="578">
        <f t="shared" si="0"/>
        <v>0</v>
      </c>
      <c r="BK7" s="578">
        <f t="shared" si="0"/>
        <v>0</v>
      </c>
      <c r="BL7" s="578">
        <f t="shared" si="0"/>
        <v>0</v>
      </c>
      <c r="BM7" s="563"/>
      <c r="BN7" s="429"/>
      <c r="BO7" s="407"/>
      <c r="BP7" s="407"/>
      <c r="BQ7" s="407"/>
      <c r="BR7" s="407"/>
      <c r="BS7" s="563"/>
      <c r="BT7" s="577">
        <f t="shared" si="1"/>
        <v>0</v>
      </c>
      <c r="BU7" s="578">
        <f t="shared" si="1"/>
        <v>0</v>
      </c>
      <c r="BV7" s="578">
        <f t="shared" si="1"/>
        <v>0</v>
      </c>
      <c r="BW7" s="578">
        <f t="shared" si="1"/>
        <v>0</v>
      </c>
      <c r="BX7" s="578">
        <f t="shared" si="1"/>
        <v>0</v>
      </c>
      <c r="BY7" s="563"/>
      <c r="BZ7" s="583" t="str">
        <f t="shared" si="2"/>
        <v>-</v>
      </c>
      <c r="CA7" s="584" t="str">
        <f t="shared" si="2"/>
        <v>-</v>
      </c>
      <c r="CB7" s="584" t="str">
        <f t="shared" si="2"/>
        <v>-</v>
      </c>
      <c r="CC7" s="584" t="str">
        <f t="shared" si="2"/>
        <v>-</v>
      </c>
      <c r="CD7" s="584" t="str">
        <f t="shared" si="2"/>
        <v>-</v>
      </c>
      <c r="CE7" s="587" t="str">
        <f t="shared" si="2"/>
        <v>-</v>
      </c>
    </row>
    <row r="8" ht="99.95" customHeight="1" spans="2:83">
      <c r="B8" s="450" t="s">
        <v>222</v>
      </c>
      <c r="C8" s="457"/>
      <c r="D8" s="505" t="s">
        <v>223</v>
      </c>
      <c r="E8" s="534" t="s">
        <v>224</v>
      </c>
      <c r="F8" s="536" t="s">
        <v>225</v>
      </c>
      <c r="G8" s="536" t="s">
        <v>226</v>
      </c>
      <c r="H8" s="536" t="s">
        <v>227</v>
      </c>
      <c r="I8" s="536" t="s">
        <v>228</v>
      </c>
      <c r="J8" s="536" t="s">
        <v>229</v>
      </c>
      <c r="K8" s="551"/>
      <c r="L8" s="544"/>
      <c r="M8" s="545"/>
      <c r="N8" s="545"/>
      <c r="O8" s="545"/>
      <c r="P8" s="545"/>
      <c r="Q8" s="558"/>
      <c r="R8" s="415"/>
      <c r="S8" s="392"/>
      <c r="T8" s="392"/>
      <c r="U8" s="392"/>
      <c r="V8" s="392"/>
      <c r="W8" s="559"/>
      <c r="X8" s="415"/>
      <c r="Y8" s="392"/>
      <c r="Z8" s="392"/>
      <c r="AA8" s="392"/>
      <c r="AB8" s="392"/>
      <c r="AC8" s="559"/>
      <c r="AD8" s="544"/>
      <c r="AE8" s="545"/>
      <c r="AF8" s="545"/>
      <c r="AG8" s="545"/>
      <c r="AH8" s="545"/>
      <c r="AI8" s="558"/>
      <c r="AJ8" s="544"/>
      <c r="AK8" s="545"/>
      <c r="AL8" s="545"/>
      <c r="AM8" s="545"/>
      <c r="AN8" s="545"/>
      <c r="AO8" s="558"/>
      <c r="AP8" s="416"/>
      <c r="AQ8" s="570"/>
      <c r="AR8" s="570"/>
      <c r="AS8" s="570"/>
      <c r="AT8" s="570"/>
      <c r="AU8" s="559"/>
      <c r="AV8" s="416"/>
      <c r="AW8" s="570"/>
      <c r="AX8" s="570"/>
      <c r="AY8" s="570"/>
      <c r="AZ8" s="570"/>
      <c r="BA8" s="559"/>
      <c r="BB8" s="416"/>
      <c r="BC8" s="570"/>
      <c r="BD8" s="570"/>
      <c r="BE8" s="570"/>
      <c r="BF8" s="570"/>
      <c r="BG8" s="559"/>
      <c r="BH8" s="573">
        <f t="shared" si="3"/>
        <v>0</v>
      </c>
      <c r="BI8" s="574">
        <f t="shared" si="0"/>
        <v>0</v>
      </c>
      <c r="BJ8" s="574">
        <f t="shared" si="0"/>
        <v>0</v>
      </c>
      <c r="BK8" s="574">
        <f t="shared" si="0"/>
        <v>0</v>
      </c>
      <c r="BL8" s="574">
        <f t="shared" si="0"/>
        <v>0</v>
      </c>
      <c r="BM8" s="559"/>
      <c r="BN8" s="415"/>
      <c r="BO8" s="392"/>
      <c r="BP8" s="392"/>
      <c r="BQ8" s="392"/>
      <c r="BR8" s="392"/>
      <c r="BS8" s="559"/>
      <c r="BT8" s="573">
        <f t="shared" si="1"/>
        <v>0</v>
      </c>
      <c r="BU8" s="574">
        <f t="shared" si="1"/>
        <v>0</v>
      </c>
      <c r="BV8" s="574">
        <f t="shared" si="1"/>
        <v>0</v>
      </c>
      <c r="BW8" s="574">
        <f t="shared" si="1"/>
        <v>0</v>
      </c>
      <c r="BX8" s="574">
        <f t="shared" si="1"/>
        <v>0</v>
      </c>
      <c r="BY8" s="559"/>
      <c r="BZ8" s="579" t="str">
        <f t="shared" si="2"/>
        <v>-</v>
      </c>
      <c r="CA8" s="580" t="str">
        <f t="shared" si="2"/>
        <v>-</v>
      </c>
      <c r="CB8" s="580" t="str">
        <f t="shared" si="2"/>
        <v>-</v>
      </c>
      <c r="CC8" s="580" t="str">
        <f t="shared" si="2"/>
        <v>-</v>
      </c>
      <c r="CD8" s="580" t="str">
        <f t="shared" si="2"/>
        <v>-</v>
      </c>
      <c r="CE8" s="585" t="str">
        <f t="shared" si="2"/>
        <v>-</v>
      </c>
    </row>
    <row r="9" ht="99.95" customHeight="1" spans="2:83">
      <c r="B9" s="510"/>
      <c r="C9" s="457"/>
      <c r="D9" s="505" t="s">
        <v>230</v>
      </c>
      <c r="E9" s="534" t="s">
        <v>231</v>
      </c>
      <c r="F9" s="537" t="s">
        <v>232</v>
      </c>
      <c r="G9" s="537" t="s">
        <v>233</v>
      </c>
      <c r="H9" s="537" t="s">
        <v>234</v>
      </c>
      <c r="I9" s="537" t="s">
        <v>235</v>
      </c>
      <c r="J9" s="537" t="s">
        <v>236</v>
      </c>
      <c r="K9" s="378"/>
      <c r="L9" s="546"/>
      <c r="M9" s="547"/>
      <c r="N9" s="547"/>
      <c r="O9" s="547"/>
      <c r="P9" s="547"/>
      <c r="Q9" s="560"/>
      <c r="R9" s="418"/>
      <c r="S9" s="395"/>
      <c r="T9" s="395"/>
      <c r="U9" s="395"/>
      <c r="V9" s="395"/>
      <c r="W9" s="561"/>
      <c r="X9" s="418"/>
      <c r="Y9" s="395"/>
      <c r="Z9" s="395"/>
      <c r="AA9" s="395"/>
      <c r="AB9" s="395"/>
      <c r="AC9" s="561"/>
      <c r="AD9" s="546"/>
      <c r="AE9" s="547"/>
      <c r="AF9" s="547"/>
      <c r="AG9" s="547"/>
      <c r="AH9" s="547"/>
      <c r="AI9" s="560"/>
      <c r="AJ9" s="546"/>
      <c r="AK9" s="547"/>
      <c r="AL9" s="547"/>
      <c r="AM9" s="547"/>
      <c r="AN9" s="547"/>
      <c r="AO9" s="560"/>
      <c r="AP9" s="419"/>
      <c r="AQ9" s="571"/>
      <c r="AR9" s="571"/>
      <c r="AS9" s="571"/>
      <c r="AT9" s="571"/>
      <c r="AU9" s="561"/>
      <c r="AV9" s="419"/>
      <c r="AW9" s="571"/>
      <c r="AX9" s="571"/>
      <c r="AY9" s="571"/>
      <c r="AZ9" s="571"/>
      <c r="BA9" s="561"/>
      <c r="BB9" s="419"/>
      <c r="BC9" s="571"/>
      <c r="BD9" s="571"/>
      <c r="BE9" s="571"/>
      <c r="BF9" s="571"/>
      <c r="BG9" s="561"/>
      <c r="BH9" s="575">
        <f t="shared" si="3"/>
        <v>0</v>
      </c>
      <c r="BI9" s="576">
        <f t="shared" si="0"/>
        <v>0</v>
      </c>
      <c r="BJ9" s="576">
        <f t="shared" si="0"/>
        <v>0</v>
      </c>
      <c r="BK9" s="576">
        <f t="shared" si="0"/>
        <v>0</v>
      </c>
      <c r="BL9" s="576">
        <f t="shared" si="0"/>
        <v>0</v>
      </c>
      <c r="BM9" s="561"/>
      <c r="BN9" s="418"/>
      <c r="BO9" s="395"/>
      <c r="BP9" s="395"/>
      <c r="BQ9" s="395"/>
      <c r="BR9" s="395"/>
      <c r="BS9" s="561"/>
      <c r="BT9" s="575">
        <f t="shared" si="1"/>
        <v>0</v>
      </c>
      <c r="BU9" s="576">
        <f t="shared" si="1"/>
        <v>0</v>
      </c>
      <c r="BV9" s="576">
        <f t="shared" si="1"/>
        <v>0</v>
      </c>
      <c r="BW9" s="576">
        <f t="shared" si="1"/>
        <v>0</v>
      </c>
      <c r="BX9" s="576">
        <f t="shared" si="1"/>
        <v>0</v>
      </c>
      <c r="BY9" s="561"/>
      <c r="BZ9" s="581" t="str">
        <f t="shared" si="2"/>
        <v>-</v>
      </c>
      <c r="CA9" s="582" t="str">
        <f t="shared" si="2"/>
        <v>-</v>
      </c>
      <c r="CB9" s="582" t="str">
        <f t="shared" si="2"/>
        <v>-</v>
      </c>
      <c r="CC9" s="582" t="str">
        <f t="shared" si="2"/>
        <v>-</v>
      </c>
      <c r="CD9" s="582" t="str">
        <f t="shared" si="2"/>
        <v>-</v>
      </c>
      <c r="CE9" s="586" t="str">
        <f t="shared" si="2"/>
        <v>-</v>
      </c>
    </row>
    <row r="10" ht="99.95" customHeight="1" spans="2:83">
      <c r="B10" s="510"/>
      <c r="C10" s="457"/>
      <c r="D10" s="505" t="s">
        <v>237</v>
      </c>
      <c r="E10" s="534" t="s">
        <v>238</v>
      </c>
      <c r="F10" s="537" t="s">
        <v>239</v>
      </c>
      <c r="G10" s="537" t="s">
        <v>240</v>
      </c>
      <c r="H10" s="537" t="s">
        <v>241</v>
      </c>
      <c r="I10" s="537" t="s">
        <v>242</v>
      </c>
      <c r="J10" s="537" t="s">
        <v>243</v>
      </c>
      <c r="K10" s="378"/>
      <c r="L10" s="546"/>
      <c r="M10" s="547"/>
      <c r="N10" s="547"/>
      <c r="O10" s="547"/>
      <c r="P10" s="547"/>
      <c r="Q10" s="560"/>
      <c r="R10" s="418"/>
      <c r="S10" s="395"/>
      <c r="T10" s="395"/>
      <c r="U10" s="395"/>
      <c r="V10" s="395"/>
      <c r="W10" s="561"/>
      <c r="X10" s="418"/>
      <c r="Y10" s="395"/>
      <c r="Z10" s="395"/>
      <c r="AA10" s="395"/>
      <c r="AB10" s="395"/>
      <c r="AC10" s="561"/>
      <c r="AD10" s="546"/>
      <c r="AE10" s="547"/>
      <c r="AF10" s="547"/>
      <c r="AG10" s="547"/>
      <c r="AH10" s="547"/>
      <c r="AI10" s="560"/>
      <c r="AJ10" s="546"/>
      <c r="AK10" s="547"/>
      <c r="AL10" s="547"/>
      <c r="AM10" s="547"/>
      <c r="AN10" s="547"/>
      <c r="AO10" s="560"/>
      <c r="AP10" s="419"/>
      <c r="AQ10" s="571"/>
      <c r="AR10" s="571"/>
      <c r="AS10" s="571"/>
      <c r="AT10" s="571"/>
      <c r="AU10" s="561"/>
      <c r="AV10" s="419"/>
      <c r="AW10" s="571"/>
      <c r="AX10" s="571"/>
      <c r="AY10" s="571"/>
      <c r="AZ10" s="571"/>
      <c r="BA10" s="561"/>
      <c r="BB10" s="419"/>
      <c r="BC10" s="571"/>
      <c r="BD10" s="571"/>
      <c r="BE10" s="571"/>
      <c r="BF10" s="571"/>
      <c r="BG10" s="561"/>
      <c r="BH10" s="575">
        <f t="shared" si="3"/>
        <v>0</v>
      </c>
      <c r="BI10" s="576">
        <f t="shared" si="0"/>
        <v>0</v>
      </c>
      <c r="BJ10" s="576">
        <f t="shared" si="0"/>
        <v>0</v>
      </c>
      <c r="BK10" s="576">
        <f t="shared" si="0"/>
        <v>0</v>
      </c>
      <c r="BL10" s="576">
        <f t="shared" si="0"/>
        <v>0</v>
      </c>
      <c r="BM10" s="561"/>
      <c r="BN10" s="418"/>
      <c r="BO10" s="395"/>
      <c r="BP10" s="395"/>
      <c r="BQ10" s="395"/>
      <c r="BR10" s="395"/>
      <c r="BS10" s="561"/>
      <c r="BT10" s="575">
        <f t="shared" si="1"/>
        <v>0</v>
      </c>
      <c r="BU10" s="576">
        <f t="shared" si="1"/>
        <v>0</v>
      </c>
      <c r="BV10" s="576">
        <f t="shared" si="1"/>
        <v>0</v>
      </c>
      <c r="BW10" s="576">
        <f t="shared" si="1"/>
        <v>0</v>
      </c>
      <c r="BX10" s="576">
        <f t="shared" si="1"/>
        <v>0</v>
      </c>
      <c r="BY10" s="561"/>
      <c r="BZ10" s="581" t="str">
        <f t="shared" si="2"/>
        <v>-</v>
      </c>
      <c r="CA10" s="582" t="str">
        <f t="shared" si="2"/>
        <v>-</v>
      </c>
      <c r="CB10" s="582" t="str">
        <f t="shared" si="2"/>
        <v>-</v>
      </c>
      <c r="CC10" s="582" t="str">
        <f t="shared" si="2"/>
        <v>-</v>
      </c>
      <c r="CD10" s="582" t="str">
        <f t="shared" si="2"/>
        <v>-</v>
      </c>
      <c r="CE10" s="586" t="str">
        <f t="shared" si="2"/>
        <v>-</v>
      </c>
    </row>
    <row r="11" ht="99.95" customHeight="1" spans="2:83">
      <c r="B11" s="511"/>
      <c r="C11" s="457"/>
      <c r="D11" s="505" t="s">
        <v>244</v>
      </c>
      <c r="E11" s="540" t="s">
        <v>245</v>
      </c>
      <c r="F11" s="539" t="s">
        <v>246</v>
      </c>
      <c r="G11" s="539" t="s">
        <v>247</v>
      </c>
      <c r="H11" s="539" t="s">
        <v>248</v>
      </c>
      <c r="I11" s="539" t="s">
        <v>249</v>
      </c>
      <c r="J11" s="539" t="s">
        <v>250</v>
      </c>
      <c r="K11" s="552"/>
      <c r="L11" s="549"/>
      <c r="M11" s="550"/>
      <c r="N11" s="550"/>
      <c r="O11" s="550"/>
      <c r="P11" s="550"/>
      <c r="Q11" s="562"/>
      <c r="R11" s="429"/>
      <c r="S11" s="407"/>
      <c r="T11" s="407"/>
      <c r="U11" s="407"/>
      <c r="V11" s="407"/>
      <c r="W11" s="563"/>
      <c r="X11" s="429"/>
      <c r="Y11" s="407"/>
      <c r="Z11" s="407"/>
      <c r="AA11" s="407"/>
      <c r="AB11" s="407"/>
      <c r="AC11" s="563"/>
      <c r="AD11" s="549"/>
      <c r="AE11" s="550"/>
      <c r="AF11" s="550"/>
      <c r="AG11" s="550"/>
      <c r="AH11" s="550"/>
      <c r="AI11" s="562"/>
      <c r="AJ11" s="549"/>
      <c r="AK11" s="550"/>
      <c r="AL11" s="550"/>
      <c r="AM11" s="550"/>
      <c r="AN11" s="550"/>
      <c r="AO11" s="562"/>
      <c r="AP11" s="430"/>
      <c r="AQ11" s="572"/>
      <c r="AR11" s="572"/>
      <c r="AS11" s="572"/>
      <c r="AT11" s="572"/>
      <c r="AU11" s="563"/>
      <c r="AV11" s="430"/>
      <c r="AW11" s="572"/>
      <c r="AX11" s="572"/>
      <c r="AY11" s="572"/>
      <c r="AZ11" s="572"/>
      <c r="BA11" s="563"/>
      <c r="BB11" s="430"/>
      <c r="BC11" s="572"/>
      <c r="BD11" s="572"/>
      <c r="BE11" s="572"/>
      <c r="BF11" s="572"/>
      <c r="BG11" s="563"/>
      <c r="BH11" s="577">
        <f t="shared" si="3"/>
        <v>0</v>
      </c>
      <c r="BI11" s="578">
        <f t="shared" si="0"/>
        <v>0</v>
      </c>
      <c r="BJ11" s="578">
        <f t="shared" si="0"/>
        <v>0</v>
      </c>
      <c r="BK11" s="578">
        <f t="shared" si="0"/>
        <v>0</v>
      </c>
      <c r="BL11" s="578">
        <f t="shared" si="0"/>
        <v>0</v>
      </c>
      <c r="BM11" s="563"/>
      <c r="BN11" s="429"/>
      <c r="BO11" s="407"/>
      <c r="BP11" s="407"/>
      <c r="BQ11" s="407"/>
      <c r="BR11" s="407"/>
      <c r="BS11" s="563"/>
      <c r="BT11" s="577">
        <f t="shared" si="1"/>
        <v>0</v>
      </c>
      <c r="BU11" s="578">
        <f t="shared" si="1"/>
        <v>0</v>
      </c>
      <c r="BV11" s="578">
        <f t="shared" si="1"/>
        <v>0</v>
      </c>
      <c r="BW11" s="578">
        <f t="shared" si="1"/>
        <v>0</v>
      </c>
      <c r="BX11" s="578">
        <f t="shared" si="1"/>
        <v>0</v>
      </c>
      <c r="BY11" s="563"/>
      <c r="BZ11" s="583" t="str">
        <f t="shared" si="2"/>
        <v>-</v>
      </c>
      <c r="CA11" s="584" t="str">
        <f t="shared" si="2"/>
        <v>-</v>
      </c>
      <c r="CB11" s="584" t="str">
        <f t="shared" si="2"/>
        <v>-</v>
      </c>
      <c r="CC11" s="584" t="str">
        <f t="shared" si="2"/>
        <v>-</v>
      </c>
      <c r="CD11" s="584" t="str">
        <f t="shared" si="2"/>
        <v>-</v>
      </c>
      <c r="CE11" s="587" t="str">
        <f t="shared" si="2"/>
        <v>-</v>
      </c>
    </row>
    <row r="12" ht="14.25" spans="4:11">
      <c r="D12"/>
      <c r="E12"/>
      <c r="F12"/>
      <c r="G12"/>
      <c r="H12"/>
      <c r="I12"/>
      <c r="J12"/>
      <c r="K12"/>
    </row>
    <row r="18" spans="68:68">
      <c r="BP18">
        <v>5</v>
      </c>
    </row>
    <row r="20" spans="66:69">
      <c r="BN20">
        <v>2</v>
      </c>
      <c r="BQ20">
        <v>5</v>
      </c>
    </row>
    <row r="21" spans="66:70">
      <c r="BN21">
        <v>2</v>
      </c>
      <c r="BR21">
        <v>5</v>
      </c>
    </row>
    <row r="23" spans="68:68">
      <c r="BP23">
        <v>5</v>
      </c>
    </row>
    <row r="24" spans="66:66">
      <c r="BN24">
        <v>5</v>
      </c>
    </row>
    <row r="25" spans="68:70">
      <c r="BP25">
        <v>5</v>
      </c>
      <c r="BR25">
        <v>5</v>
      </c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L4:Q11">
    <cfRule type="expression" dxfId="0" priority="3">
      <formula>AND(L4&lt;5,R4&gt;0)</formula>
    </cfRule>
  </conditionalFormatting>
  <conditionalFormatting sqref="R4:W11">
    <cfRule type="expression" dxfId="1" priority="2">
      <formula>OR(R4=0,R4="0")</formula>
    </cfRule>
  </conditionalFormatting>
  <conditionalFormatting sqref="X4:AC11">
    <cfRule type="expression" dxfId="1" priority="1">
      <formula>OR(X4=0,X4="0")</formula>
    </cfRule>
  </conditionalFormatting>
  <conditionalFormatting sqref="BB4:BG11">
    <cfRule type="expression" dxfId="2" priority="6">
      <formula>BB4&gt;1</formula>
    </cfRule>
    <cfRule type="expression" dxfId="3" priority="7">
      <formula>BB4&gt;0.5</formula>
    </cfRule>
    <cfRule type="expression" dxfId="4" priority="8">
      <formula>BB4&gt;0</formula>
    </cfRule>
  </conditionalFormatting>
  <conditionalFormatting sqref="BH4:BM11">
    <cfRule type="expression" dxfId="5" priority="4">
      <formula>AND(BH4&lt;&gt;"",BH4/BB4&lt;4)</formula>
    </cfRule>
    <cfRule type="expression" dxfId="6" priority="5">
      <formula>AND(BH4&lt;&gt;"",BH4=0)</formula>
    </cfRule>
  </conditionalFormatting>
  <conditionalFormatting sqref="BT4:BY11">
    <cfRule type="expression" dxfId="5" priority="12">
      <formula>AND(BT4&lt;&gt;"",BT4/BB4&lt;4)</formula>
    </cfRule>
    <cfRule type="expression" dxfId="6" priority="13">
      <formula>AND(BT4&lt;&gt;"",BT4=0)</formula>
    </cfRule>
  </conditionalFormatting>
  <conditionalFormatting sqref="BZ4:CE11">
    <cfRule type="expression" dxfId="7" priority="9">
      <formula>BZ4&lt;20</formula>
    </cfRule>
    <cfRule type="expression" dxfId="0" priority="10">
      <formula>BZ4&lt;50</formula>
    </cfRule>
    <cfRule type="expression" dxfId="8" priority="11">
      <formula>BZ4&lt;100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X12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23.25" customWidth="1"/>
    <col min="4" max="4" width="15.5" style="364" customWidth="1"/>
    <col min="5" max="5" width="17.5" style="364" customWidth="1"/>
    <col min="6" max="11" width="10.625" customWidth="1"/>
    <col min="12" max="17" width="5.625" style="364" customWidth="1"/>
    <col min="18" max="18" width="25.625" customWidth="1"/>
    <col min="19" max="19" width="23.375" style="364" customWidth="1"/>
    <col min="20" max="20" width="24" style="364" customWidth="1"/>
    <col min="21" max="21" width="23.375" style="364" customWidth="1"/>
    <col min="22" max="22" width="24" style="364" customWidth="1"/>
    <col min="23" max="23" width="23" style="364" customWidth="1"/>
    <col min="24" max="24" width="21.375" style="364" customWidth="1"/>
    <col min="25" max="25" width="9" style="364"/>
  </cols>
  <sheetData>
    <row r="2" ht="26.25" spans="6:24">
      <c r="F2" s="410" t="s">
        <v>190</v>
      </c>
      <c r="G2" s="501"/>
      <c r="H2" s="501"/>
      <c r="I2" s="501"/>
      <c r="J2" s="501"/>
      <c r="K2" s="515"/>
      <c r="L2" s="410" t="s">
        <v>191</v>
      </c>
      <c r="M2" s="501"/>
      <c r="N2" s="501"/>
      <c r="O2" s="501"/>
      <c r="P2" s="501"/>
      <c r="Q2" s="515"/>
      <c r="R2" s="465" t="s">
        <v>192</v>
      </c>
      <c r="S2" s="410" t="s">
        <v>193</v>
      </c>
      <c r="T2" s="501"/>
      <c r="U2" s="501"/>
      <c r="V2" s="501"/>
      <c r="W2" s="501"/>
      <c r="X2" s="519"/>
    </row>
    <row r="3" s="364" customFormat="1" ht="26.25" spans="2:24">
      <c r="B3" s="446" t="s">
        <v>13</v>
      </c>
      <c r="C3" s="446" t="s">
        <v>14</v>
      </c>
      <c r="D3" s="446" t="s">
        <v>15</v>
      </c>
      <c r="E3" s="447" t="s">
        <v>16</v>
      </c>
      <c r="F3" s="449" t="s">
        <v>17</v>
      </c>
      <c r="G3" s="446" t="s">
        <v>18</v>
      </c>
      <c r="H3" s="446" t="s">
        <v>19</v>
      </c>
      <c r="I3" s="446" t="s">
        <v>20</v>
      </c>
      <c r="J3" s="446" t="s">
        <v>21</v>
      </c>
      <c r="K3" s="516" t="s">
        <v>22</v>
      </c>
      <c r="L3" s="449" t="s">
        <v>17</v>
      </c>
      <c r="M3" s="446" t="s">
        <v>18</v>
      </c>
      <c r="N3" s="446" t="s">
        <v>19</v>
      </c>
      <c r="O3" s="446" t="s">
        <v>20</v>
      </c>
      <c r="P3" s="446" t="s">
        <v>21</v>
      </c>
      <c r="Q3" s="516" t="s">
        <v>22</v>
      </c>
      <c r="R3" s="466"/>
      <c r="S3" s="449" t="s">
        <v>17</v>
      </c>
      <c r="T3" s="446" t="s">
        <v>18</v>
      </c>
      <c r="U3" s="446" t="s">
        <v>19</v>
      </c>
      <c r="V3" s="446" t="s">
        <v>20</v>
      </c>
      <c r="W3" s="446" t="s">
        <v>21</v>
      </c>
      <c r="X3" s="516" t="s">
        <v>22</v>
      </c>
    </row>
    <row r="4" s="364" customFormat="1" ht="99.95" customHeight="1" spans="2:24">
      <c r="B4" s="450" t="s">
        <v>194</v>
      </c>
      <c r="C4" s="457"/>
      <c r="D4" s="502" t="s">
        <v>195</v>
      </c>
      <c r="E4" s="503" t="s">
        <v>196</v>
      </c>
      <c r="F4" s="504">
        <f>'在庫情報（居家服）'!BN4</f>
        <v>0</v>
      </c>
      <c r="G4" s="452">
        <f>'在庫情報（居家服）'!BO4</f>
        <v>0</v>
      </c>
      <c r="H4" s="452">
        <f>'在庫情報（居家服）'!BP4</f>
        <v>0</v>
      </c>
      <c r="I4" s="452">
        <f>'在庫情報（居家服）'!BQ4</f>
        <v>0</v>
      </c>
      <c r="J4" s="452">
        <f>'在庫情報（居家服）'!BR4</f>
        <v>0</v>
      </c>
      <c r="K4" s="517">
        <f>'在庫情報（居家服）'!BS4</f>
        <v>0</v>
      </c>
      <c r="L4" s="504">
        <v>36</v>
      </c>
      <c r="M4" s="452">
        <v>36</v>
      </c>
      <c r="N4" s="452">
        <v>36</v>
      </c>
      <c r="O4" s="452">
        <v>36</v>
      </c>
      <c r="P4" s="452">
        <v>36</v>
      </c>
      <c r="Q4" s="517"/>
      <c r="R4" s="520">
        <f t="shared" ref="R4:R11" si="0">L4*F4+M4*G4+N4*H4+O4*I4+P4*J4</f>
        <v>0</v>
      </c>
      <c r="S4" s="521" t="s">
        <v>197</v>
      </c>
      <c r="T4" s="522" t="s">
        <v>198</v>
      </c>
      <c r="U4" s="522" t="s">
        <v>199</v>
      </c>
      <c r="V4" s="522" t="s">
        <v>200</v>
      </c>
      <c r="W4" s="522" t="s">
        <v>201</v>
      </c>
      <c r="X4" s="523"/>
    </row>
    <row r="5" s="364" customFormat="1" ht="99.95" customHeight="1" spans="2:24">
      <c r="B5" s="373"/>
      <c r="C5" s="457"/>
      <c r="D5" s="505" t="s">
        <v>202</v>
      </c>
      <c r="E5" s="503" t="s">
        <v>203</v>
      </c>
      <c r="F5" s="504">
        <f>'在庫情報（居家服）'!BN5</f>
        <v>0</v>
      </c>
      <c r="G5" s="452">
        <f>'在庫情報（居家服）'!BO5</f>
        <v>0</v>
      </c>
      <c r="H5" s="452">
        <f>'在庫情報（居家服）'!BP5</f>
        <v>0</v>
      </c>
      <c r="I5" s="452">
        <f>'在庫情報（居家服）'!BQ5</f>
        <v>0</v>
      </c>
      <c r="J5" s="452">
        <f>'在庫情報（居家服）'!BR5</f>
        <v>0</v>
      </c>
      <c r="K5" s="517">
        <f>'在庫情報（居家服）'!BS5</f>
        <v>0</v>
      </c>
      <c r="L5" s="504">
        <v>36</v>
      </c>
      <c r="M5" s="452">
        <v>36</v>
      </c>
      <c r="N5" s="452">
        <v>36</v>
      </c>
      <c r="O5" s="452">
        <v>36</v>
      </c>
      <c r="P5" s="452">
        <v>36</v>
      </c>
      <c r="Q5" s="517"/>
      <c r="R5" s="520">
        <f t="shared" si="0"/>
        <v>0</v>
      </c>
      <c r="S5" s="524" t="s">
        <v>204</v>
      </c>
      <c r="T5" s="522" t="s">
        <v>205</v>
      </c>
      <c r="U5" s="522" t="s">
        <v>206</v>
      </c>
      <c r="V5" s="522" t="s">
        <v>207</v>
      </c>
      <c r="W5" s="522" t="s">
        <v>208</v>
      </c>
      <c r="X5" s="525"/>
    </row>
    <row r="6" s="364" customFormat="1" ht="99.95" customHeight="1" spans="2:24">
      <c r="B6" s="373"/>
      <c r="C6" s="457"/>
      <c r="D6" s="505" t="s">
        <v>209</v>
      </c>
      <c r="E6" s="506" t="s">
        <v>210</v>
      </c>
      <c r="F6" s="504">
        <f>'在庫情報（居家服）'!BN6</f>
        <v>0</v>
      </c>
      <c r="G6" s="452">
        <f>'在庫情報（居家服）'!BO6</f>
        <v>0</v>
      </c>
      <c r="H6" s="452">
        <f>'在庫情報（居家服）'!BP6</f>
        <v>0</v>
      </c>
      <c r="I6" s="452">
        <f>'在庫情報（居家服）'!BQ6</f>
        <v>0</v>
      </c>
      <c r="J6" s="452">
        <f>'在庫情報（居家服）'!BR6</f>
        <v>0</v>
      </c>
      <c r="K6" s="517">
        <f>'在庫情報（居家服）'!BS6</f>
        <v>0</v>
      </c>
      <c r="L6" s="504">
        <v>36</v>
      </c>
      <c r="M6" s="452">
        <v>36</v>
      </c>
      <c r="N6" s="452">
        <v>36</v>
      </c>
      <c r="O6" s="452">
        <v>36</v>
      </c>
      <c r="P6" s="452">
        <v>36</v>
      </c>
      <c r="Q6" s="517"/>
      <c r="R6" s="520">
        <f t="shared" si="0"/>
        <v>0</v>
      </c>
      <c r="S6" s="524" t="s">
        <v>211</v>
      </c>
      <c r="T6" s="522" t="s">
        <v>212</v>
      </c>
      <c r="U6" s="522" t="s">
        <v>213</v>
      </c>
      <c r="V6" s="522" t="s">
        <v>214</v>
      </c>
      <c r="W6" s="522" t="s">
        <v>215</v>
      </c>
      <c r="X6" s="525"/>
    </row>
    <row r="7" s="364" customFormat="1" ht="99.95" customHeight="1" spans="2:24">
      <c r="B7" s="507"/>
      <c r="C7" s="457"/>
      <c r="D7" s="508" t="s">
        <v>216</v>
      </c>
      <c r="E7" s="509" t="s">
        <v>216</v>
      </c>
      <c r="F7" s="504">
        <f>'在庫情報（居家服）'!BN7</f>
        <v>0</v>
      </c>
      <c r="G7" s="452">
        <f>'在庫情報（居家服）'!BO7</f>
        <v>0</v>
      </c>
      <c r="H7" s="452">
        <f>'在庫情報（居家服）'!BP7</f>
        <v>0</v>
      </c>
      <c r="I7" s="452">
        <f>'在庫情報（居家服）'!BQ7</f>
        <v>0</v>
      </c>
      <c r="J7" s="452">
        <f>'在庫情報（居家服）'!BR7</f>
        <v>0</v>
      </c>
      <c r="K7" s="517">
        <f>'在庫情報（居家服）'!BS7</f>
        <v>0</v>
      </c>
      <c r="L7" s="504">
        <v>36</v>
      </c>
      <c r="M7" s="452">
        <v>36</v>
      </c>
      <c r="N7" s="452">
        <v>36</v>
      </c>
      <c r="O7" s="452">
        <v>36</v>
      </c>
      <c r="P7" s="452">
        <v>36</v>
      </c>
      <c r="Q7" s="517"/>
      <c r="R7" s="520">
        <f t="shared" si="0"/>
        <v>0</v>
      </c>
      <c r="S7" s="524" t="s">
        <v>217</v>
      </c>
      <c r="T7" s="522" t="s">
        <v>218</v>
      </c>
      <c r="U7" s="522" t="s">
        <v>219</v>
      </c>
      <c r="V7" s="522" t="s">
        <v>220</v>
      </c>
      <c r="W7" s="522" t="s">
        <v>221</v>
      </c>
      <c r="X7" s="525"/>
    </row>
    <row r="8" s="364" customFormat="1" ht="99.95" customHeight="1" spans="2:24">
      <c r="B8" s="450" t="s">
        <v>222</v>
      </c>
      <c r="C8" s="457"/>
      <c r="D8" s="505" t="s">
        <v>223</v>
      </c>
      <c r="E8" s="503" t="s">
        <v>224</v>
      </c>
      <c r="F8" s="504">
        <f>'在庫情報（居家服）'!BN8</f>
        <v>0</v>
      </c>
      <c r="G8" s="452">
        <f>'在庫情報（居家服）'!BO8</f>
        <v>0</v>
      </c>
      <c r="H8" s="452">
        <f>'在庫情報（居家服）'!BP8</f>
        <v>0</v>
      </c>
      <c r="I8" s="452">
        <f>'在庫情報（居家服）'!BQ8</f>
        <v>0</v>
      </c>
      <c r="J8" s="452">
        <f>'在庫情報（居家服）'!BR8</f>
        <v>0</v>
      </c>
      <c r="K8" s="517">
        <f>'在庫情報（居家服）'!BS8</f>
        <v>0</v>
      </c>
      <c r="L8" s="504">
        <v>48</v>
      </c>
      <c r="M8" s="452">
        <v>48</v>
      </c>
      <c r="N8" s="452">
        <v>48</v>
      </c>
      <c r="O8" s="452">
        <v>48</v>
      </c>
      <c r="P8" s="452">
        <v>48</v>
      </c>
      <c r="Q8" s="517"/>
      <c r="R8" s="520">
        <f t="shared" si="0"/>
        <v>0</v>
      </c>
      <c r="S8" s="524" t="s">
        <v>225</v>
      </c>
      <c r="T8" s="522" t="s">
        <v>226</v>
      </c>
      <c r="U8" s="522" t="s">
        <v>227</v>
      </c>
      <c r="V8" s="522" t="s">
        <v>228</v>
      </c>
      <c r="W8" s="522" t="s">
        <v>229</v>
      </c>
      <c r="X8" s="525"/>
    </row>
    <row r="9" s="364" customFormat="1" ht="99.95" customHeight="1" spans="2:24">
      <c r="B9" s="510"/>
      <c r="C9" s="457"/>
      <c r="D9" s="505" t="s">
        <v>230</v>
      </c>
      <c r="E9" s="503" t="s">
        <v>231</v>
      </c>
      <c r="F9" s="504">
        <f>'在庫情報（居家服）'!BN9</f>
        <v>0</v>
      </c>
      <c r="G9" s="452">
        <f>'在庫情報（居家服）'!BO9</f>
        <v>0</v>
      </c>
      <c r="H9" s="452">
        <f>'在庫情報（居家服）'!BP9</f>
        <v>0</v>
      </c>
      <c r="I9" s="452">
        <f>'在庫情報（居家服）'!BQ9</f>
        <v>0</v>
      </c>
      <c r="J9" s="452">
        <f>'在庫情報（居家服）'!BR9</f>
        <v>0</v>
      </c>
      <c r="K9" s="517">
        <f>'在庫情報（居家服）'!BS9</f>
        <v>0</v>
      </c>
      <c r="L9" s="504">
        <v>48</v>
      </c>
      <c r="M9" s="452">
        <v>48</v>
      </c>
      <c r="N9" s="452">
        <v>48</v>
      </c>
      <c r="O9" s="452">
        <v>48</v>
      </c>
      <c r="P9" s="452">
        <v>48</v>
      </c>
      <c r="Q9" s="517"/>
      <c r="R9" s="520">
        <f t="shared" si="0"/>
        <v>0</v>
      </c>
      <c r="S9" s="524" t="s">
        <v>232</v>
      </c>
      <c r="T9" s="522" t="s">
        <v>233</v>
      </c>
      <c r="U9" s="522" t="s">
        <v>234</v>
      </c>
      <c r="V9" s="522" t="s">
        <v>235</v>
      </c>
      <c r="W9" s="522" t="s">
        <v>236</v>
      </c>
      <c r="X9" s="525"/>
    </row>
    <row r="10" s="364" customFormat="1" ht="99.95" customHeight="1" spans="2:24">
      <c r="B10" s="510"/>
      <c r="C10" s="457"/>
      <c r="D10" s="505" t="s">
        <v>237</v>
      </c>
      <c r="E10" s="503" t="s">
        <v>238</v>
      </c>
      <c r="F10" s="504">
        <f>'在庫情報（居家服）'!BN10</f>
        <v>0</v>
      </c>
      <c r="G10" s="452">
        <f>'在庫情報（居家服）'!BO10</f>
        <v>0</v>
      </c>
      <c r="H10" s="452">
        <f>'在庫情報（居家服）'!BP10</f>
        <v>0</v>
      </c>
      <c r="I10" s="452">
        <f>'在庫情報（居家服）'!BQ10</f>
        <v>0</v>
      </c>
      <c r="J10" s="452">
        <f>'在庫情報（居家服）'!BR10</f>
        <v>0</v>
      </c>
      <c r="K10" s="517">
        <f>'在庫情報（居家服）'!BS10</f>
        <v>0</v>
      </c>
      <c r="L10" s="504">
        <v>48</v>
      </c>
      <c r="M10" s="452">
        <v>48</v>
      </c>
      <c r="N10" s="452">
        <v>48</v>
      </c>
      <c r="O10" s="452">
        <v>48</v>
      </c>
      <c r="P10" s="452">
        <v>48</v>
      </c>
      <c r="Q10" s="517"/>
      <c r="R10" s="520">
        <f t="shared" si="0"/>
        <v>0</v>
      </c>
      <c r="S10" s="524" t="s">
        <v>239</v>
      </c>
      <c r="T10" s="522" t="s">
        <v>240</v>
      </c>
      <c r="U10" s="522" t="s">
        <v>241</v>
      </c>
      <c r="V10" s="522" t="s">
        <v>242</v>
      </c>
      <c r="W10" s="522" t="s">
        <v>243</v>
      </c>
      <c r="X10" s="525"/>
    </row>
    <row r="11" s="364" customFormat="1" ht="99.95" customHeight="1" spans="2:24">
      <c r="B11" s="511"/>
      <c r="C11" s="457"/>
      <c r="D11" s="505" t="s">
        <v>244</v>
      </c>
      <c r="E11" s="512" t="s">
        <v>245</v>
      </c>
      <c r="F11" s="513">
        <f>'在庫情報（居家服）'!BN11</f>
        <v>0</v>
      </c>
      <c r="G11" s="514">
        <f>'在庫情報（居家服）'!BO11</f>
        <v>0</v>
      </c>
      <c r="H11" s="514">
        <f>'在庫情報（居家服）'!BP11</f>
        <v>0</v>
      </c>
      <c r="I11" s="514">
        <f>'在庫情報（居家服）'!BQ11</f>
        <v>0</v>
      </c>
      <c r="J11" s="514">
        <f>'在庫情報（居家服）'!BR11</f>
        <v>0</v>
      </c>
      <c r="K11" s="518">
        <f>'在庫情報（居家服）'!BS11</f>
        <v>0</v>
      </c>
      <c r="L11" s="513">
        <v>48</v>
      </c>
      <c r="M11" s="514">
        <v>48</v>
      </c>
      <c r="N11" s="514">
        <v>48</v>
      </c>
      <c r="O11" s="514">
        <v>48</v>
      </c>
      <c r="P11" s="514">
        <v>48</v>
      </c>
      <c r="Q11" s="518"/>
      <c r="R11" s="526">
        <f t="shared" si="0"/>
        <v>0</v>
      </c>
      <c r="S11" s="527" t="s">
        <v>246</v>
      </c>
      <c r="T11" s="528" t="s">
        <v>247</v>
      </c>
      <c r="U11" s="528" t="s">
        <v>248</v>
      </c>
      <c r="V11" s="528" t="s">
        <v>249</v>
      </c>
      <c r="W11" s="528" t="s">
        <v>250</v>
      </c>
      <c r="X11" s="529"/>
    </row>
    <row r="12" s="364" customFormat="1" ht="99.95" customHeight="1" spans="2:24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530">
        <f>SUM(R4:R11)</f>
        <v>0</v>
      </c>
      <c r="S12"/>
      <c r="T12"/>
      <c r="U12"/>
      <c r="V12"/>
      <c r="W12"/>
      <c r="X12"/>
    </row>
  </sheetData>
  <mergeCells count="1">
    <mergeCell ref="R2:R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2:S14"/>
  <sheetViews>
    <sheetView showGridLines="0" zoomScale="55" zoomScaleNormal="55" workbookViewId="0">
      <pane xSplit="8" ySplit="3" topLeftCell="I4" activePane="bottomRight" state="frozen"/>
      <selection/>
      <selection pane="topRight"/>
      <selection pane="bottomLeft"/>
      <selection pane="bottomRight" activeCell="I4" sqref="I4"/>
    </sheetView>
  </sheetViews>
  <sheetFormatPr defaultColWidth="9" defaultRowHeight="25.5"/>
  <cols>
    <col min="2" max="2" width="10.625" customWidth="1"/>
    <col min="3" max="3" width="25.625" customWidth="1"/>
    <col min="4" max="4" width="19.75" style="364" customWidth="1"/>
    <col min="5" max="6" width="20.625" style="364" customWidth="1"/>
    <col min="7" max="8" width="25" style="364" customWidth="1"/>
    <col min="9" max="9" width="22.875" style="364" customWidth="1"/>
    <col min="10" max="10" width="25.875" customWidth="1"/>
    <col min="11" max="11" width="27.25" customWidth="1"/>
    <col min="12" max="12" width="22.25" customWidth="1"/>
    <col min="13" max="15" width="24.625" customWidth="1"/>
    <col min="16" max="16" width="24.5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2" ht="28.5" spans="17:17">
      <c r="Q2" s="431"/>
    </row>
    <row r="3" ht="60" customHeight="1" spans="3:18">
      <c r="C3" s="410" t="s">
        <v>14</v>
      </c>
      <c r="D3" s="410" t="s">
        <v>251</v>
      </c>
      <c r="E3" s="410" t="s">
        <v>251</v>
      </c>
      <c r="F3" s="410" t="s">
        <v>193</v>
      </c>
      <c r="G3" s="410" t="s">
        <v>0</v>
      </c>
      <c r="H3" s="411" t="s">
        <v>2</v>
      </c>
      <c r="I3" s="412" t="s">
        <v>3</v>
      </c>
      <c r="J3" s="413" t="s">
        <v>4</v>
      </c>
      <c r="K3" s="413" t="s">
        <v>5</v>
      </c>
      <c r="L3" s="413" t="s">
        <v>6</v>
      </c>
      <c r="M3" s="413" t="s">
        <v>7</v>
      </c>
      <c r="N3" s="413" t="s">
        <v>8</v>
      </c>
      <c r="O3" s="410" t="s">
        <v>9</v>
      </c>
      <c r="P3" s="410" t="s">
        <v>10</v>
      </c>
      <c r="Q3" s="410" t="s">
        <v>11</v>
      </c>
      <c r="R3" s="432" t="s">
        <v>12</v>
      </c>
    </row>
    <row r="4" s="444" customFormat="1" ht="99.95" customHeight="1" spans="2:19">
      <c r="B4" s="367" t="s">
        <v>252</v>
      </c>
      <c r="C4" s="471"/>
      <c r="D4" s="370" t="s">
        <v>253</v>
      </c>
      <c r="E4" s="370" t="s">
        <v>254</v>
      </c>
      <c r="F4" s="371" t="s">
        <v>255</v>
      </c>
      <c r="G4" s="414"/>
      <c r="H4" s="415"/>
      <c r="I4" s="415"/>
      <c r="J4" s="414"/>
      <c r="K4" s="414"/>
      <c r="L4" s="416"/>
      <c r="M4" s="416"/>
      <c r="N4" s="416"/>
      <c r="O4" s="433">
        <f>G4+H4+I4</f>
        <v>0</v>
      </c>
      <c r="P4" s="415"/>
      <c r="Q4" s="433">
        <f t="shared" ref="Q4:Q14" si="0">O4+P4</f>
        <v>0</v>
      </c>
      <c r="R4" s="434" t="str">
        <f t="shared" ref="R4:R14" si="1">IF(N4&lt;&gt;0,Q4/N4*7,"-")</f>
        <v>-</v>
      </c>
      <c r="S4"/>
    </row>
    <row r="5" ht="99.95" customHeight="1" spans="2:18">
      <c r="B5" s="472"/>
      <c r="C5" s="473"/>
      <c r="D5" s="474" t="s">
        <v>256</v>
      </c>
      <c r="E5" s="474" t="s">
        <v>257</v>
      </c>
      <c r="F5" s="475" t="s">
        <v>258</v>
      </c>
      <c r="G5" s="476"/>
      <c r="H5" s="477"/>
      <c r="I5" s="477"/>
      <c r="J5" s="476"/>
      <c r="K5" s="476"/>
      <c r="L5" s="492"/>
      <c r="M5" s="492"/>
      <c r="N5" s="492"/>
      <c r="O5" s="493">
        <f t="shared" ref="O5:O14" si="2">G5+H5+I5</f>
        <v>0</v>
      </c>
      <c r="P5" s="477"/>
      <c r="Q5" s="493">
        <f t="shared" si="0"/>
        <v>0</v>
      </c>
      <c r="R5" s="498" t="str">
        <f t="shared" si="1"/>
        <v>-</v>
      </c>
    </row>
    <row r="6" ht="99.95" customHeight="1" spans="2:18">
      <c r="B6" s="449" t="s">
        <v>259</v>
      </c>
      <c r="C6" s="459"/>
      <c r="D6" s="382" t="s">
        <v>260</v>
      </c>
      <c r="E6" s="382" t="s">
        <v>261</v>
      </c>
      <c r="F6" s="478" t="s">
        <v>262</v>
      </c>
      <c r="G6" s="479"/>
      <c r="H6" s="480"/>
      <c r="I6" s="480"/>
      <c r="J6" s="479"/>
      <c r="K6" s="479"/>
      <c r="L6" s="494"/>
      <c r="M6" s="494"/>
      <c r="N6" s="494"/>
      <c r="O6" s="495">
        <f t="shared" si="2"/>
        <v>0</v>
      </c>
      <c r="P6" s="480"/>
      <c r="Q6" s="495">
        <f t="shared" si="0"/>
        <v>0</v>
      </c>
      <c r="R6" s="499" t="str">
        <f t="shared" si="1"/>
        <v>-</v>
      </c>
    </row>
    <row r="7" ht="99.95" customHeight="1" spans="2:18">
      <c r="B7" s="481" t="s">
        <v>263</v>
      </c>
      <c r="C7" s="482"/>
      <c r="D7" s="383" t="s">
        <v>264</v>
      </c>
      <c r="E7" s="383" t="s">
        <v>148</v>
      </c>
      <c r="F7" s="384" t="s">
        <v>265</v>
      </c>
      <c r="G7" s="425"/>
      <c r="H7" s="426"/>
      <c r="I7" s="426"/>
      <c r="J7" s="425"/>
      <c r="K7" s="425"/>
      <c r="L7" s="427"/>
      <c r="M7" s="427"/>
      <c r="N7" s="427"/>
      <c r="O7" s="442">
        <f t="shared" si="2"/>
        <v>0</v>
      </c>
      <c r="P7" s="426"/>
      <c r="Q7" s="442">
        <f t="shared" si="0"/>
        <v>0</v>
      </c>
      <c r="R7" s="443" t="str">
        <f t="shared" si="1"/>
        <v>-</v>
      </c>
    </row>
    <row r="8" ht="99.95" customHeight="1" spans="2:18">
      <c r="B8" s="472"/>
      <c r="C8" s="483"/>
      <c r="D8" s="375" t="s">
        <v>256</v>
      </c>
      <c r="E8" s="375" t="s">
        <v>25</v>
      </c>
      <c r="F8" s="376" t="s">
        <v>266</v>
      </c>
      <c r="G8" s="417"/>
      <c r="H8" s="418"/>
      <c r="I8" s="418"/>
      <c r="J8" s="417"/>
      <c r="K8" s="417"/>
      <c r="L8" s="419"/>
      <c r="M8" s="419"/>
      <c r="N8" s="419"/>
      <c r="O8" s="435">
        <f t="shared" si="2"/>
        <v>0</v>
      </c>
      <c r="P8" s="418"/>
      <c r="Q8" s="435">
        <f t="shared" si="0"/>
        <v>0</v>
      </c>
      <c r="R8" s="436" t="str">
        <f t="shared" si="1"/>
        <v>-</v>
      </c>
    </row>
    <row r="9" ht="99.95" customHeight="1" spans="2:18">
      <c r="B9" s="472"/>
      <c r="C9" s="483"/>
      <c r="D9" s="375" t="s">
        <v>267</v>
      </c>
      <c r="E9" s="375" t="s">
        <v>125</v>
      </c>
      <c r="F9" s="376" t="s">
        <v>268</v>
      </c>
      <c r="G9" s="417"/>
      <c r="H9" s="418"/>
      <c r="I9" s="418"/>
      <c r="J9" s="417"/>
      <c r="K9" s="417"/>
      <c r="L9" s="419"/>
      <c r="M9" s="419"/>
      <c r="N9" s="419"/>
      <c r="O9" s="435">
        <f t="shared" si="2"/>
        <v>0</v>
      </c>
      <c r="P9" s="418"/>
      <c r="Q9" s="435">
        <f t="shared" si="0"/>
        <v>0</v>
      </c>
      <c r="R9" s="436" t="str">
        <f t="shared" si="1"/>
        <v>-</v>
      </c>
    </row>
    <row r="10" ht="99.95" customHeight="1" spans="2:18">
      <c r="B10" s="472"/>
      <c r="C10" s="473"/>
      <c r="D10" s="474" t="s">
        <v>253</v>
      </c>
      <c r="E10" s="474" t="s">
        <v>32</v>
      </c>
      <c r="F10" s="475" t="s">
        <v>269</v>
      </c>
      <c r="G10" s="476"/>
      <c r="H10" s="477"/>
      <c r="I10" s="477"/>
      <c r="J10" s="476"/>
      <c r="K10" s="476"/>
      <c r="L10" s="492"/>
      <c r="M10" s="492"/>
      <c r="N10" s="492"/>
      <c r="O10" s="493">
        <f t="shared" si="2"/>
        <v>0</v>
      </c>
      <c r="P10" s="477"/>
      <c r="Q10" s="493">
        <f t="shared" si="0"/>
        <v>0</v>
      </c>
      <c r="R10" s="498" t="str">
        <f t="shared" si="1"/>
        <v>-</v>
      </c>
    </row>
    <row r="11" ht="99.95" customHeight="1" spans="2:18">
      <c r="B11" s="481" t="s">
        <v>270</v>
      </c>
      <c r="C11" s="381"/>
      <c r="D11" s="382" t="s">
        <v>271</v>
      </c>
      <c r="E11" s="382" t="s">
        <v>39</v>
      </c>
      <c r="F11" s="484" t="s">
        <v>272</v>
      </c>
      <c r="G11" s="485"/>
      <c r="H11" s="486"/>
      <c r="I11" s="486"/>
      <c r="J11" s="485"/>
      <c r="K11" s="485"/>
      <c r="L11" s="496"/>
      <c r="M11" s="496"/>
      <c r="N11" s="496"/>
      <c r="O11" s="497">
        <f t="shared" si="2"/>
        <v>0</v>
      </c>
      <c r="P11" s="486"/>
      <c r="Q11" s="497">
        <f t="shared" si="0"/>
        <v>0</v>
      </c>
      <c r="R11" s="500" t="str">
        <f t="shared" si="1"/>
        <v>-</v>
      </c>
    </row>
    <row r="12" ht="99.95" customHeight="1" spans="2:18">
      <c r="B12" s="487"/>
      <c r="C12" s="473"/>
      <c r="D12" s="474" t="s">
        <v>273</v>
      </c>
      <c r="E12" s="488" t="s">
        <v>274</v>
      </c>
      <c r="F12" s="475" t="s">
        <v>275</v>
      </c>
      <c r="G12" s="476"/>
      <c r="H12" s="477"/>
      <c r="I12" s="477"/>
      <c r="J12" s="476"/>
      <c r="K12" s="476"/>
      <c r="L12" s="492"/>
      <c r="M12" s="492"/>
      <c r="N12" s="492"/>
      <c r="O12" s="493">
        <f t="shared" ref="O12" si="3">G12+H12+I12</f>
        <v>0</v>
      </c>
      <c r="P12" s="477"/>
      <c r="Q12" s="493">
        <f t="shared" ref="Q12" si="4">O12+P12</f>
        <v>0</v>
      </c>
      <c r="R12" s="498" t="str">
        <f t="shared" si="1"/>
        <v>-</v>
      </c>
    </row>
    <row r="13" ht="60" customHeight="1" spans="2:18">
      <c r="B13" s="481" t="s">
        <v>276</v>
      </c>
      <c r="C13" s="461"/>
      <c r="D13" s="383" t="s">
        <v>277</v>
      </c>
      <c r="E13" s="489" t="s">
        <v>278</v>
      </c>
      <c r="F13" s="384" t="s">
        <v>279</v>
      </c>
      <c r="G13" s="425"/>
      <c r="H13" s="426"/>
      <c r="I13" s="426"/>
      <c r="J13" s="425"/>
      <c r="K13" s="425"/>
      <c r="L13" s="427"/>
      <c r="M13" s="427"/>
      <c r="N13" s="427"/>
      <c r="O13" s="442">
        <f t="shared" si="2"/>
        <v>0</v>
      </c>
      <c r="P13" s="426"/>
      <c r="Q13" s="442">
        <f t="shared" si="0"/>
        <v>0</v>
      </c>
      <c r="R13" s="443" t="str">
        <f t="shared" si="1"/>
        <v>-</v>
      </c>
    </row>
    <row r="14" ht="60" customHeight="1" spans="2:18">
      <c r="B14" s="385"/>
      <c r="C14" s="490"/>
      <c r="D14" s="388" t="s">
        <v>280</v>
      </c>
      <c r="E14" s="491" t="s">
        <v>281</v>
      </c>
      <c r="F14" s="389" t="s">
        <v>282</v>
      </c>
      <c r="G14" s="428"/>
      <c r="H14" s="429"/>
      <c r="I14" s="429"/>
      <c r="J14" s="428"/>
      <c r="K14" s="428"/>
      <c r="L14" s="430"/>
      <c r="M14" s="430"/>
      <c r="N14" s="430"/>
      <c r="O14" s="438">
        <f t="shared" si="2"/>
        <v>0</v>
      </c>
      <c r="P14" s="429"/>
      <c r="Q14" s="438">
        <f t="shared" si="0"/>
        <v>0</v>
      </c>
      <c r="R14" s="439" t="str">
        <f t="shared" si="1"/>
        <v>-</v>
      </c>
    </row>
  </sheetData>
  <conditionalFormatting sqref="G4:G14">
    <cfRule type="expression" dxfId="0" priority="2">
      <formula>AND(G4&lt;5,H4&gt;0)</formula>
    </cfRule>
  </conditionalFormatting>
  <conditionalFormatting sqref="N4:N14">
    <cfRule type="expression" dxfId="2" priority="10">
      <formula>N4&gt;1</formula>
    </cfRule>
    <cfRule type="expression" dxfId="3" priority="11">
      <formula>N4&gt;0.5</formula>
    </cfRule>
    <cfRule type="expression" dxfId="4" priority="12">
      <formula>N4&gt;0</formula>
    </cfRule>
  </conditionalFormatting>
  <conditionalFormatting sqref="O4:O14">
    <cfRule type="expression" dxfId="5" priority="8">
      <formula>AND(O4&lt;&gt;"",O4/N4&lt;4)</formula>
    </cfRule>
    <cfRule type="expression" dxfId="6" priority="9">
      <formula>AND(O4&lt;&gt;"",O4=0)</formula>
    </cfRule>
  </conditionalFormatting>
  <conditionalFormatting sqref="Q4:Q14">
    <cfRule type="expression" dxfId="5" priority="6">
      <formula>AND(Q4&lt;&gt;"",Q4/N4&lt;4)</formula>
    </cfRule>
    <cfRule type="expression" dxfId="6" priority="7">
      <formula>AND(Q4&lt;&gt;"",Q4=0)</formula>
    </cfRule>
  </conditionalFormatting>
  <conditionalFormatting sqref="R4:R14">
    <cfRule type="expression" dxfId="7" priority="3">
      <formula>R4&lt;20</formula>
    </cfRule>
    <cfRule type="expression" dxfId="0" priority="4">
      <formula>R4&lt;50</formula>
    </cfRule>
    <cfRule type="expression" dxfId="8" priority="5">
      <formula>R4&lt;100</formula>
    </cfRule>
  </conditionalFormatting>
  <conditionalFormatting sqref="H4:I14">
    <cfRule type="expression" dxfId="1" priority="1">
      <formula>OR(H4=0,H4="0")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J15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35.625" customWidth="1"/>
    <col min="4" max="4" width="10.625" style="364" customWidth="1"/>
    <col min="5" max="5" width="18" style="364" customWidth="1"/>
    <col min="6" max="6" width="20.375" style="364" customWidth="1"/>
    <col min="7" max="7" width="20.75" customWidth="1"/>
    <col min="8" max="8" width="29" style="364" customWidth="1"/>
    <col min="9" max="9" width="25.625" customWidth="1"/>
  </cols>
  <sheetData>
    <row r="2" ht="26.25" spans="6:9">
      <c r="F2" s="445" t="s">
        <v>193</v>
      </c>
      <c r="G2" s="410" t="s">
        <v>190</v>
      </c>
      <c r="H2" s="410" t="s">
        <v>191</v>
      </c>
      <c r="I2" s="465" t="s">
        <v>192</v>
      </c>
    </row>
    <row r="3" s="364" customFormat="1" ht="26.25" spans="2:9">
      <c r="B3" s="446" t="s">
        <v>13</v>
      </c>
      <c r="C3" s="446" t="s">
        <v>14</v>
      </c>
      <c r="D3" s="446" t="s">
        <v>15</v>
      </c>
      <c r="E3" s="447" t="s">
        <v>16</v>
      </c>
      <c r="F3" s="448"/>
      <c r="G3" s="449"/>
      <c r="H3" s="449"/>
      <c r="I3" s="466"/>
    </row>
    <row r="4" s="444" customFormat="1" ht="99.95" customHeight="1" spans="2:10">
      <c r="B4" s="450" t="s">
        <v>252</v>
      </c>
      <c r="C4" s="451"/>
      <c r="D4" s="452" t="s">
        <v>253</v>
      </c>
      <c r="E4" s="453" t="s">
        <v>254</v>
      </c>
      <c r="F4" s="454" t="s">
        <v>255</v>
      </c>
      <c r="G4" s="455">
        <f>'在庫情報（雨伞等）'!P4</f>
        <v>0</v>
      </c>
      <c r="H4" s="456">
        <v>20</v>
      </c>
      <c r="I4" s="467">
        <f t="shared" ref="I4:I14" si="0">H4*G4</f>
        <v>0</v>
      </c>
      <c r="J4" s="468"/>
    </row>
    <row r="5" ht="99.95" customHeight="1" spans="2:10">
      <c r="B5" s="373"/>
      <c r="C5" s="457"/>
      <c r="D5" s="452" t="s">
        <v>256</v>
      </c>
      <c r="E5" s="453" t="s">
        <v>257</v>
      </c>
      <c r="F5" s="458" t="s">
        <v>258</v>
      </c>
      <c r="G5" s="455">
        <f>'在庫情報（雨伞等）'!P5</f>
        <v>0</v>
      </c>
      <c r="H5" s="456">
        <v>20</v>
      </c>
      <c r="I5" s="467">
        <f t="shared" si="0"/>
        <v>0</v>
      </c>
      <c r="J5" s="468"/>
    </row>
    <row r="6" ht="99.95" customHeight="1" spans="2:10">
      <c r="B6" s="446" t="s">
        <v>259</v>
      </c>
      <c r="C6" s="459"/>
      <c r="D6" s="382" t="s">
        <v>260</v>
      </c>
      <c r="E6" s="460" t="s">
        <v>261</v>
      </c>
      <c r="F6" s="454" t="s">
        <v>262</v>
      </c>
      <c r="G6" s="455">
        <f>'在庫情報（雨伞等）'!P6</f>
        <v>0</v>
      </c>
      <c r="H6" s="456">
        <v>24</v>
      </c>
      <c r="I6" s="467">
        <f t="shared" si="0"/>
        <v>0</v>
      </c>
      <c r="J6" s="468"/>
    </row>
    <row r="7" ht="99.95" customHeight="1" spans="2:10">
      <c r="B7" s="461" t="s">
        <v>263</v>
      </c>
      <c r="C7" s="457"/>
      <c r="D7" s="452" t="s">
        <v>264</v>
      </c>
      <c r="E7" s="453" t="s">
        <v>148</v>
      </c>
      <c r="F7" s="458" t="s">
        <v>265</v>
      </c>
      <c r="G7" s="455">
        <f>'在庫情報（雨伞等）'!P7</f>
        <v>0</v>
      </c>
      <c r="H7" s="456">
        <v>23</v>
      </c>
      <c r="I7" s="467">
        <f t="shared" si="0"/>
        <v>0</v>
      </c>
      <c r="J7" s="468"/>
    </row>
    <row r="8" ht="99.95" customHeight="1" spans="2:10">
      <c r="B8" s="373"/>
      <c r="C8" s="457"/>
      <c r="D8" s="452" t="s">
        <v>256</v>
      </c>
      <c r="E8" s="453" t="s">
        <v>25</v>
      </c>
      <c r="F8" s="458" t="s">
        <v>266</v>
      </c>
      <c r="G8" s="455">
        <f>'在庫情報（雨伞等）'!P8</f>
        <v>0</v>
      </c>
      <c r="H8" s="456">
        <v>23</v>
      </c>
      <c r="I8" s="467">
        <f t="shared" si="0"/>
        <v>0</v>
      </c>
      <c r="J8" s="468"/>
    </row>
    <row r="9" ht="99.95" customHeight="1" spans="2:10">
      <c r="B9" s="373"/>
      <c r="C9" s="457"/>
      <c r="D9" s="452" t="s">
        <v>267</v>
      </c>
      <c r="E9" s="453" t="s">
        <v>125</v>
      </c>
      <c r="F9" s="458" t="s">
        <v>268</v>
      </c>
      <c r="G9" s="455">
        <f>'在庫情報（雨伞等）'!P9</f>
        <v>0</v>
      </c>
      <c r="H9" s="456">
        <v>23</v>
      </c>
      <c r="I9" s="467">
        <f t="shared" si="0"/>
        <v>0</v>
      </c>
      <c r="J9" s="468"/>
    </row>
    <row r="10" ht="99.95" customHeight="1" spans="2:10">
      <c r="B10" s="373"/>
      <c r="C10" s="381"/>
      <c r="D10" s="382" t="s">
        <v>253</v>
      </c>
      <c r="E10" s="460" t="s">
        <v>32</v>
      </c>
      <c r="F10" s="454" t="s">
        <v>269</v>
      </c>
      <c r="G10" s="455">
        <f>'在庫情報（雨伞等）'!P10</f>
        <v>0</v>
      </c>
      <c r="H10" s="456">
        <v>23</v>
      </c>
      <c r="I10" s="467">
        <f t="shared" si="0"/>
        <v>0</v>
      </c>
      <c r="J10" s="468"/>
    </row>
    <row r="11" ht="99.95" customHeight="1" spans="2:10">
      <c r="B11" s="461" t="s">
        <v>270</v>
      </c>
      <c r="C11" s="381"/>
      <c r="D11" s="382" t="s">
        <v>271</v>
      </c>
      <c r="E11" s="460" t="s">
        <v>39</v>
      </c>
      <c r="F11" s="454" t="s">
        <v>272</v>
      </c>
      <c r="G11" s="462">
        <f>'在庫情報（雨伞等）'!P11</f>
        <v>0</v>
      </c>
      <c r="H11" s="463">
        <v>24</v>
      </c>
      <c r="I11" s="469">
        <f t="shared" si="0"/>
        <v>0</v>
      </c>
      <c r="J11" s="468"/>
    </row>
    <row r="12" ht="99.95" customHeight="1" spans="2:10">
      <c r="B12" s="464"/>
      <c r="C12" s="381"/>
      <c r="D12" s="382" t="s">
        <v>273</v>
      </c>
      <c r="E12" s="460" t="s">
        <v>274</v>
      </c>
      <c r="F12" s="454" t="s">
        <v>275</v>
      </c>
      <c r="G12" s="462">
        <f>'在庫情報（雨伞等）'!P12</f>
        <v>0</v>
      </c>
      <c r="H12" s="463">
        <v>25</v>
      </c>
      <c r="I12" s="469">
        <f t="shared" ref="I12" si="1">H12*G12</f>
        <v>0</v>
      </c>
      <c r="J12" s="468"/>
    </row>
    <row r="13" ht="99.95" customHeight="1" spans="2:10">
      <c r="B13" s="461" t="s">
        <v>276</v>
      </c>
      <c r="C13" s="461"/>
      <c r="D13" s="452" t="s">
        <v>277</v>
      </c>
      <c r="E13" s="453" t="s">
        <v>278</v>
      </c>
      <c r="F13" s="454" t="s">
        <v>279</v>
      </c>
      <c r="G13" s="462">
        <f>'在庫情報（雨伞等）'!P13</f>
        <v>0</v>
      </c>
      <c r="H13" s="463">
        <v>33</v>
      </c>
      <c r="I13" s="469">
        <f t="shared" si="0"/>
        <v>0</v>
      </c>
      <c r="J13" s="468"/>
    </row>
    <row r="14" ht="99.95" customHeight="1" spans="2:10">
      <c r="B14" s="464"/>
      <c r="C14" s="464"/>
      <c r="D14" s="452" t="s">
        <v>280</v>
      </c>
      <c r="E14" s="453" t="s">
        <v>281</v>
      </c>
      <c r="F14" s="458" t="s">
        <v>282</v>
      </c>
      <c r="G14" s="455">
        <f>'在庫情報（雨伞等）'!P14</f>
        <v>0</v>
      </c>
      <c r="H14" s="456">
        <v>33</v>
      </c>
      <c r="I14" s="467">
        <f t="shared" si="0"/>
        <v>0</v>
      </c>
      <c r="J14" s="468"/>
    </row>
    <row r="15" ht="115.5" customHeight="1" spans="9:9">
      <c r="I15" s="470">
        <f>SUM(I4:I11)</f>
        <v>0</v>
      </c>
    </row>
  </sheetData>
  <mergeCells count="1">
    <mergeCell ref="I2:I3"/>
  </mergeCells>
  <pageMargins left="0.7" right="0.7" top="0.75" bottom="0.75" header="0.3" footer="0.3"/>
  <pageSetup paperSize="9" orientation="portrait" verticalDpi="20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T142"/>
  <sheetViews>
    <sheetView showGridLines="0" zoomScale="55" zoomScaleNormal="55" workbookViewId="0">
      <pane xSplit="8" ySplit="2" topLeftCell="I3" activePane="bottomRight" state="frozen"/>
      <selection/>
      <selection pane="topRight"/>
      <selection pane="bottomLeft"/>
      <selection pane="bottomRight" activeCell="I3" sqref="I3"/>
    </sheetView>
  </sheetViews>
  <sheetFormatPr defaultColWidth="9" defaultRowHeight="25.5"/>
  <cols>
    <col min="2" max="2" width="10.625" customWidth="1"/>
    <col min="3" max="3" width="25.625" customWidth="1"/>
    <col min="4" max="4" width="19.75" style="364" customWidth="1"/>
    <col min="5" max="7" width="20.625" style="364" customWidth="1"/>
    <col min="8" max="8" width="22.875" style="364" customWidth="1"/>
    <col min="9" max="9" width="25.875" customWidth="1"/>
    <col min="10" max="11" width="27.25" customWidth="1"/>
    <col min="12" max="12" width="22.25" customWidth="1"/>
    <col min="13" max="15" width="24.625" customWidth="1"/>
    <col min="16" max="16" width="24.5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ht="28.5" spans="17:17">
      <c r="Q1" s="431"/>
    </row>
    <row r="2" ht="60" customHeight="1" spans="3:20">
      <c r="C2" s="410" t="s">
        <v>14</v>
      </c>
      <c r="D2" s="410" t="s">
        <v>251</v>
      </c>
      <c r="E2" s="410" t="s">
        <v>251</v>
      </c>
      <c r="F2" s="410" t="s">
        <v>283</v>
      </c>
      <c r="G2" s="410" t="s">
        <v>284</v>
      </c>
      <c r="H2" s="410" t="s">
        <v>193</v>
      </c>
      <c r="I2" s="410" t="s">
        <v>0</v>
      </c>
      <c r="J2" s="411" t="s">
        <v>2</v>
      </c>
      <c r="K2" s="412" t="s">
        <v>3</v>
      </c>
      <c r="L2" s="413" t="s">
        <v>4</v>
      </c>
      <c r="M2" s="413" t="s">
        <v>5</v>
      </c>
      <c r="N2" s="413" t="s">
        <v>6</v>
      </c>
      <c r="O2" s="413" t="s">
        <v>7</v>
      </c>
      <c r="P2" s="413" t="s">
        <v>8</v>
      </c>
      <c r="Q2" s="410" t="s">
        <v>9</v>
      </c>
      <c r="R2" s="410" t="s">
        <v>10</v>
      </c>
      <c r="S2" s="410" t="s">
        <v>11</v>
      </c>
      <c r="T2" s="432" t="s">
        <v>12</v>
      </c>
    </row>
    <row r="3" spans="2:20">
      <c r="B3" s="367" t="s">
        <v>285</v>
      </c>
      <c r="C3" s="368"/>
      <c r="D3" s="369" t="s">
        <v>256</v>
      </c>
      <c r="E3" s="369" t="s">
        <v>25</v>
      </c>
      <c r="F3" s="370">
        <v>23</v>
      </c>
      <c r="G3" s="370" t="s">
        <v>286</v>
      </c>
      <c r="H3" s="371"/>
      <c r="I3" s="414"/>
      <c r="J3" s="415"/>
      <c r="K3" s="415"/>
      <c r="L3" s="414"/>
      <c r="M3" s="414"/>
      <c r="N3" s="416"/>
      <c r="O3" s="416"/>
      <c r="P3" s="416"/>
      <c r="Q3" s="433">
        <f t="shared" ref="Q3:Q66" si="0">I3+J3</f>
        <v>0</v>
      </c>
      <c r="R3" s="415"/>
      <c r="S3" s="433">
        <f t="shared" ref="S3:S66" si="1">Q3+R3</f>
        <v>0</v>
      </c>
      <c r="T3" s="434" t="str">
        <f t="shared" ref="T3:T66" si="2">IF(P3&lt;&gt;0,S3/P3*7,"-")</f>
        <v>-</v>
      </c>
    </row>
    <row r="4" spans="2:20">
      <c r="B4" s="372"/>
      <c r="C4" s="373"/>
      <c r="D4" s="374"/>
      <c r="E4" s="374"/>
      <c r="F4" s="375">
        <v>24</v>
      </c>
      <c r="G4" s="375" t="s">
        <v>287</v>
      </c>
      <c r="H4" s="376"/>
      <c r="I4" s="417"/>
      <c r="J4" s="418"/>
      <c r="K4" s="418"/>
      <c r="L4" s="417"/>
      <c r="M4" s="417"/>
      <c r="N4" s="419"/>
      <c r="O4" s="419"/>
      <c r="P4" s="419"/>
      <c r="Q4" s="435">
        <f t="shared" si="0"/>
        <v>0</v>
      </c>
      <c r="R4" s="418"/>
      <c r="S4" s="435">
        <f t="shared" si="1"/>
        <v>0</v>
      </c>
      <c r="T4" s="436" t="str">
        <f t="shared" si="2"/>
        <v>-</v>
      </c>
    </row>
    <row r="5" spans="2:20">
      <c r="B5" s="372"/>
      <c r="C5" s="373"/>
      <c r="D5" s="374"/>
      <c r="E5" s="374"/>
      <c r="F5" s="377">
        <v>25</v>
      </c>
      <c r="G5" s="377" t="s">
        <v>288</v>
      </c>
      <c r="H5" s="378"/>
      <c r="I5" s="420"/>
      <c r="J5" s="421"/>
      <c r="K5" s="421"/>
      <c r="L5" s="420"/>
      <c r="M5" s="420"/>
      <c r="N5" s="421"/>
      <c r="O5" s="421"/>
      <c r="P5" s="421"/>
      <c r="Q5" s="421">
        <f t="shared" si="0"/>
        <v>0</v>
      </c>
      <c r="R5" s="421"/>
      <c r="S5" s="421">
        <f t="shared" si="1"/>
        <v>0</v>
      </c>
      <c r="T5" s="437" t="str">
        <f t="shared" si="2"/>
        <v>-</v>
      </c>
    </row>
    <row r="6" spans="2:20">
      <c r="B6" s="372"/>
      <c r="C6" s="373"/>
      <c r="D6" s="374"/>
      <c r="E6" s="374"/>
      <c r="F6" s="375">
        <v>26</v>
      </c>
      <c r="G6" s="375" t="s">
        <v>289</v>
      </c>
      <c r="H6" s="376"/>
      <c r="I6" s="417"/>
      <c r="J6" s="418"/>
      <c r="K6" s="418"/>
      <c r="L6" s="417"/>
      <c r="M6" s="417"/>
      <c r="N6" s="419"/>
      <c r="O6" s="419"/>
      <c r="P6" s="419"/>
      <c r="Q6" s="435">
        <f t="shared" si="0"/>
        <v>0</v>
      </c>
      <c r="R6" s="418"/>
      <c r="S6" s="435">
        <f t="shared" si="1"/>
        <v>0</v>
      </c>
      <c r="T6" s="436" t="str">
        <f t="shared" si="2"/>
        <v>-</v>
      </c>
    </row>
    <row r="7" spans="2:20">
      <c r="B7" s="372"/>
      <c r="C7" s="373"/>
      <c r="D7" s="374"/>
      <c r="E7" s="374"/>
      <c r="F7" s="377">
        <v>27</v>
      </c>
      <c r="G7" s="377" t="s">
        <v>290</v>
      </c>
      <c r="H7" s="378"/>
      <c r="I7" s="420"/>
      <c r="J7" s="421"/>
      <c r="K7" s="421"/>
      <c r="L7" s="420"/>
      <c r="M7" s="420"/>
      <c r="N7" s="421"/>
      <c r="O7" s="421"/>
      <c r="P7" s="421"/>
      <c r="Q7" s="421">
        <f t="shared" si="0"/>
        <v>0</v>
      </c>
      <c r="R7" s="421"/>
      <c r="S7" s="421">
        <f t="shared" si="1"/>
        <v>0</v>
      </c>
      <c r="T7" s="437" t="str">
        <f t="shared" si="2"/>
        <v>-</v>
      </c>
    </row>
    <row r="8" spans="2:20">
      <c r="B8" s="372"/>
      <c r="C8" s="373"/>
      <c r="D8" s="374"/>
      <c r="E8" s="374"/>
      <c r="F8" s="375">
        <v>28</v>
      </c>
      <c r="G8" s="375" t="s">
        <v>291</v>
      </c>
      <c r="H8" s="376"/>
      <c r="I8" s="417"/>
      <c r="J8" s="418"/>
      <c r="K8" s="418"/>
      <c r="L8" s="417"/>
      <c r="M8" s="417"/>
      <c r="N8" s="419"/>
      <c r="O8" s="419"/>
      <c r="P8" s="419"/>
      <c r="Q8" s="435">
        <f t="shared" si="0"/>
        <v>0</v>
      </c>
      <c r="R8" s="418"/>
      <c r="S8" s="435">
        <f t="shared" si="1"/>
        <v>0</v>
      </c>
      <c r="T8" s="436" t="str">
        <f t="shared" si="2"/>
        <v>-</v>
      </c>
    </row>
    <row r="9" spans="2:20">
      <c r="B9" s="372"/>
      <c r="C9" s="373"/>
      <c r="D9" s="374"/>
      <c r="E9" s="374"/>
      <c r="F9" s="375">
        <v>29</v>
      </c>
      <c r="G9" s="375" t="s">
        <v>292</v>
      </c>
      <c r="H9" s="376"/>
      <c r="I9" s="417"/>
      <c r="J9" s="418"/>
      <c r="K9" s="418"/>
      <c r="L9" s="417"/>
      <c r="M9" s="417"/>
      <c r="N9" s="419"/>
      <c r="O9" s="419"/>
      <c r="P9" s="419"/>
      <c r="Q9" s="435">
        <f t="shared" si="0"/>
        <v>0</v>
      </c>
      <c r="R9" s="418"/>
      <c r="S9" s="435">
        <f t="shared" si="1"/>
        <v>0</v>
      </c>
      <c r="T9" s="436" t="str">
        <f t="shared" si="2"/>
        <v>-</v>
      </c>
    </row>
    <row r="10" spans="2:20">
      <c r="B10" s="372"/>
      <c r="C10" s="373"/>
      <c r="D10" s="374"/>
      <c r="E10" s="374"/>
      <c r="F10" s="377">
        <v>30</v>
      </c>
      <c r="G10" s="377" t="s">
        <v>293</v>
      </c>
      <c r="H10" s="378"/>
      <c r="I10" s="420"/>
      <c r="J10" s="421"/>
      <c r="K10" s="421"/>
      <c r="L10" s="420"/>
      <c r="M10" s="420"/>
      <c r="N10" s="421"/>
      <c r="O10" s="421"/>
      <c r="P10" s="421"/>
      <c r="Q10" s="421">
        <f t="shared" si="0"/>
        <v>0</v>
      </c>
      <c r="R10" s="421"/>
      <c r="S10" s="421">
        <f t="shared" si="1"/>
        <v>0</v>
      </c>
      <c r="T10" s="437" t="str">
        <f t="shared" si="2"/>
        <v>-</v>
      </c>
    </row>
    <row r="11" spans="2:20">
      <c r="B11" s="372"/>
      <c r="C11" s="373"/>
      <c r="D11" s="374"/>
      <c r="E11" s="374"/>
      <c r="F11" s="375">
        <v>31</v>
      </c>
      <c r="G11" s="375" t="s">
        <v>294</v>
      </c>
      <c r="H11" s="376"/>
      <c r="I11" s="417"/>
      <c r="J11" s="418"/>
      <c r="K11" s="418"/>
      <c r="L11" s="417"/>
      <c r="M11" s="417"/>
      <c r="N11" s="419"/>
      <c r="O11" s="419"/>
      <c r="P11" s="419"/>
      <c r="Q11" s="435">
        <f t="shared" si="0"/>
        <v>0</v>
      </c>
      <c r="R11" s="418"/>
      <c r="S11" s="435">
        <f t="shared" si="1"/>
        <v>0</v>
      </c>
      <c r="T11" s="436" t="str">
        <f t="shared" si="2"/>
        <v>-</v>
      </c>
    </row>
    <row r="12" ht="26.25" spans="2:20">
      <c r="B12" s="372"/>
      <c r="C12" s="373"/>
      <c r="D12" s="374"/>
      <c r="E12" s="374"/>
      <c r="F12" s="379">
        <v>32</v>
      </c>
      <c r="G12" s="379" t="s">
        <v>295</v>
      </c>
      <c r="H12" s="380"/>
      <c r="I12" s="422"/>
      <c r="J12" s="423"/>
      <c r="K12" s="423"/>
      <c r="L12" s="422"/>
      <c r="M12" s="422"/>
      <c r="N12" s="424"/>
      <c r="O12" s="424"/>
      <c r="P12" s="424"/>
      <c r="Q12" s="438">
        <f t="shared" si="0"/>
        <v>0</v>
      </c>
      <c r="R12" s="429"/>
      <c r="S12" s="438">
        <f t="shared" si="1"/>
        <v>0</v>
      </c>
      <c r="T12" s="439" t="str">
        <f t="shared" si="2"/>
        <v>-</v>
      </c>
    </row>
    <row r="13" spans="2:20">
      <c r="B13" s="372"/>
      <c r="C13" s="381"/>
      <c r="D13" s="382" t="s">
        <v>253</v>
      </c>
      <c r="E13" s="382" t="s">
        <v>32</v>
      </c>
      <c r="F13" s="383">
        <v>23</v>
      </c>
      <c r="G13" s="383" t="s">
        <v>286</v>
      </c>
      <c r="H13" s="384"/>
      <c r="I13" s="425"/>
      <c r="J13" s="426"/>
      <c r="K13" s="426"/>
      <c r="L13" s="425"/>
      <c r="M13" s="425"/>
      <c r="N13" s="427"/>
      <c r="O13" s="427"/>
      <c r="P13" s="427"/>
      <c r="Q13" s="433">
        <f t="shared" si="0"/>
        <v>0</v>
      </c>
      <c r="R13" s="415"/>
      <c r="S13" s="433">
        <f t="shared" si="1"/>
        <v>0</v>
      </c>
      <c r="T13" s="434" t="str">
        <f t="shared" si="2"/>
        <v>-</v>
      </c>
    </row>
    <row r="14" spans="2:20">
      <c r="B14" s="372"/>
      <c r="C14" s="373"/>
      <c r="D14" s="374"/>
      <c r="E14" s="374"/>
      <c r="F14" s="375">
        <v>24</v>
      </c>
      <c r="G14" s="375" t="s">
        <v>287</v>
      </c>
      <c r="H14" s="376"/>
      <c r="I14" s="417"/>
      <c r="J14" s="418"/>
      <c r="K14" s="418"/>
      <c r="L14" s="417"/>
      <c r="M14" s="417"/>
      <c r="N14" s="419"/>
      <c r="O14" s="419"/>
      <c r="P14" s="419"/>
      <c r="Q14" s="435">
        <f t="shared" si="0"/>
        <v>0</v>
      </c>
      <c r="R14" s="418"/>
      <c r="S14" s="435">
        <f t="shared" si="1"/>
        <v>0</v>
      </c>
      <c r="T14" s="436" t="str">
        <f t="shared" si="2"/>
        <v>-</v>
      </c>
    </row>
    <row r="15" spans="2:20">
      <c r="B15" s="372"/>
      <c r="C15" s="373"/>
      <c r="D15" s="374"/>
      <c r="E15" s="374"/>
      <c r="F15" s="377">
        <v>25</v>
      </c>
      <c r="G15" s="377" t="s">
        <v>288</v>
      </c>
      <c r="H15" s="378"/>
      <c r="I15" s="420"/>
      <c r="J15" s="421"/>
      <c r="K15" s="421"/>
      <c r="L15" s="420"/>
      <c r="M15" s="420"/>
      <c r="N15" s="421"/>
      <c r="O15" s="421"/>
      <c r="P15" s="421"/>
      <c r="Q15" s="421">
        <f t="shared" si="0"/>
        <v>0</v>
      </c>
      <c r="R15" s="421"/>
      <c r="S15" s="421">
        <f t="shared" si="1"/>
        <v>0</v>
      </c>
      <c r="T15" s="437" t="str">
        <f t="shared" si="2"/>
        <v>-</v>
      </c>
    </row>
    <row r="16" spans="2:20">
      <c r="B16" s="372"/>
      <c r="C16" s="373"/>
      <c r="D16" s="374"/>
      <c r="E16" s="374"/>
      <c r="F16" s="375">
        <v>26</v>
      </c>
      <c r="G16" s="375" t="s">
        <v>289</v>
      </c>
      <c r="H16" s="376"/>
      <c r="I16" s="417"/>
      <c r="J16" s="418"/>
      <c r="K16" s="418"/>
      <c r="L16" s="417"/>
      <c r="M16" s="417"/>
      <c r="N16" s="419"/>
      <c r="O16" s="419"/>
      <c r="P16" s="419"/>
      <c r="Q16" s="435">
        <f t="shared" si="0"/>
        <v>0</v>
      </c>
      <c r="R16" s="418"/>
      <c r="S16" s="435">
        <f t="shared" si="1"/>
        <v>0</v>
      </c>
      <c r="T16" s="436" t="str">
        <f t="shared" si="2"/>
        <v>-</v>
      </c>
    </row>
    <row r="17" spans="2:20">
      <c r="B17" s="372"/>
      <c r="C17" s="373"/>
      <c r="D17" s="374"/>
      <c r="E17" s="374"/>
      <c r="F17" s="377">
        <v>27</v>
      </c>
      <c r="G17" s="377" t="s">
        <v>290</v>
      </c>
      <c r="H17" s="378"/>
      <c r="I17" s="420"/>
      <c r="J17" s="421"/>
      <c r="K17" s="421"/>
      <c r="L17" s="420"/>
      <c r="M17" s="420"/>
      <c r="N17" s="421"/>
      <c r="O17" s="421"/>
      <c r="P17" s="421"/>
      <c r="Q17" s="421">
        <f t="shared" si="0"/>
        <v>0</v>
      </c>
      <c r="R17" s="421"/>
      <c r="S17" s="421">
        <f t="shared" si="1"/>
        <v>0</v>
      </c>
      <c r="T17" s="437" t="str">
        <f t="shared" si="2"/>
        <v>-</v>
      </c>
    </row>
    <row r="18" spans="2:20">
      <c r="B18" s="372"/>
      <c r="C18" s="373"/>
      <c r="D18" s="374"/>
      <c r="E18" s="374"/>
      <c r="F18" s="375">
        <v>28</v>
      </c>
      <c r="G18" s="375" t="s">
        <v>291</v>
      </c>
      <c r="H18" s="376"/>
      <c r="I18" s="417"/>
      <c r="J18" s="418"/>
      <c r="K18" s="418"/>
      <c r="L18" s="417"/>
      <c r="M18" s="417"/>
      <c r="N18" s="419"/>
      <c r="O18" s="419"/>
      <c r="P18" s="419"/>
      <c r="Q18" s="435">
        <f t="shared" si="0"/>
        <v>0</v>
      </c>
      <c r="R18" s="418"/>
      <c r="S18" s="435">
        <f t="shared" si="1"/>
        <v>0</v>
      </c>
      <c r="T18" s="436" t="str">
        <f t="shared" si="2"/>
        <v>-</v>
      </c>
    </row>
    <row r="19" spans="2:20">
      <c r="B19" s="372"/>
      <c r="C19" s="373"/>
      <c r="D19" s="374"/>
      <c r="E19" s="374"/>
      <c r="F19" s="375">
        <v>29</v>
      </c>
      <c r="G19" s="375" t="s">
        <v>292</v>
      </c>
      <c r="H19" s="376"/>
      <c r="I19" s="417"/>
      <c r="J19" s="418"/>
      <c r="K19" s="418"/>
      <c r="L19" s="417"/>
      <c r="M19" s="417"/>
      <c r="N19" s="419"/>
      <c r="O19" s="419"/>
      <c r="P19" s="419"/>
      <c r="Q19" s="435">
        <f t="shared" si="0"/>
        <v>0</v>
      </c>
      <c r="R19" s="418"/>
      <c r="S19" s="435">
        <f t="shared" si="1"/>
        <v>0</v>
      </c>
      <c r="T19" s="436" t="str">
        <f t="shared" si="2"/>
        <v>-</v>
      </c>
    </row>
    <row r="20" spans="2:20">
      <c r="B20" s="372"/>
      <c r="C20" s="373"/>
      <c r="D20" s="374"/>
      <c r="E20" s="374"/>
      <c r="F20" s="377">
        <v>30</v>
      </c>
      <c r="G20" s="377" t="s">
        <v>293</v>
      </c>
      <c r="H20" s="378"/>
      <c r="I20" s="420"/>
      <c r="J20" s="421"/>
      <c r="K20" s="421"/>
      <c r="L20" s="420"/>
      <c r="M20" s="420"/>
      <c r="N20" s="421"/>
      <c r="O20" s="421"/>
      <c r="P20" s="421"/>
      <c r="Q20" s="421">
        <f t="shared" si="0"/>
        <v>0</v>
      </c>
      <c r="R20" s="421"/>
      <c r="S20" s="421">
        <f t="shared" si="1"/>
        <v>0</v>
      </c>
      <c r="T20" s="437" t="str">
        <f t="shared" si="2"/>
        <v>-</v>
      </c>
    </row>
    <row r="21" spans="2:20">
      <c r="B21" s="372"/>
      <c r="C21" s="373"/>
      <c r="D21" s="374"/>
      <c r="E21" s="374"/>
      <c r="F21" s="375">
        <v>31</v>
      </c>
      <c r="G21" s="375" t="s">
        <v>294</v>
      </c>
      <c r="H21" s="376"/>
      <c r="I21" s="417"/>
      <c r="J21" s="418"/>
      <c r="K21" s="418"/>
      <c r="L21" s="417"/>
      <c r="M21" s="417"/>
      <c r="N21" s="419"/>
      <c r="O21" s="419"/>
      <c r="P21" s="419"/>
      <c r="Q21" s="435">
        <f t="shared" si="0"/>
        <v>0</v>
      </c>
      <c r="R21" s="418"/>
      <c r="S21" s="435">
        <f t="shared" si="1"/>
        <v>0</v>
      </c>
      <c r="T21" s="436" t="str">
        <f t="shared" si="2"/>
        <v>-</v>
      </c>
    </row>
    <row r="22" ht="26.25" spans="2:20">
      <c r="B22" s="385"/>
      <c r="C22" s="386"/>
      <c r="D22" s="387"/>
      <c r="E22" s="387"/>
      <c r="F22" s="388">
        <v>32</v>
      </c>
      <c r="G22" s="388" t="s">
        <v>295</v>
      </c>
      <c r="H22" s="389"/>
      <c r="I22" s="428"/>
      <c r="J22" s="429"/>
      <c r="K22" s="429"/>
      <c r="L22" s="428"/>
      <c r="M22" s="428"/>
      <c r="N22" s="430"/>
      <c r="O22" s="430"/>
      <c r="P22" s="430"/>
      <c r="Q22" s="438">
        <f t="shared" si="0"/>
        <v>0</v>
      </c>
      <c r="R22" s="429"/>
      <c r="S22" s="438">
        <f t="shared" si="1"/>
        <v>0</v>
      </c>
      <c r="T22" s="439" t="str">
        <f t="shared" si="2"/>
        <v>-</v>
      </c>
    </row>
    <row r="23" spans="2:20">
      <c r="B23" s="367" t="s">
        <v>296</v>
      </c>
      <c r="C23" s="368"/>
      <c r="D23" s="369" t="s">
        <v>53</v>
      </c>
      <c r="E23" s="369"/>
      <c r="F23" s="370">
        <v>23</v>
      </c>
      <c r="G23" s="370" t="s">
        <v>286</v>
      </c>
      <c r="H23" s="371"/>
      <c r="I23" s="414"/>
      <c r="J23" s="415"/>
      <c r="K23" s="415"/>
      <c r="L23" s="414"/>
      <c r="M23" s="414"/>
      <c r="N23" s="416"/>
      <c r="O23" s="416"/>
      <c r="P23" s="416"/>
      <c r="Q23" s="433">
        <f t="shared" si="0"/>
        <v>0</v>
      </c>
      <c r="R23" s="415"/>
      <c r="S23" s="433">
        <f t="shared" si="1"/>
        <v>0</v>
      </c>
      <c r="T23" s="434" t="str">
        <f t="shared" si="2"/>
        <v>-</v>
      </c>
    </row>
    <row r="24" spans="2:20">
      <c r="B24" s="372"/>
      <c r="C24" s="373"/>
      <c r="D24" s="374"/>
      <c r="E24" s="374"/>
      <c r="F24" s="375">
        <v>24</v>
      </c>
      <c r="G24" s="375" t="s">
        <v>287</v>
      </c>
      <c r="H24" s="376"/>
      <c r="I24" s="417"/>
      <c r="J24" s="418"/>
      <c r="K24" s="418"/>
      <c r="L24" s="417"/>
      <c r="M24" s="417"/>
      <c r="N24" s="419"/>
      <c r="O24" s="419"/>
      <c r="P24" s="419"/>
      <c r="Q24" s="435">
        <f t="shared" si="0"/>
        <v>0</v>
      </c>
      <c r="R24" s="418"/>
      <c r="S24" s="435">
        <f t="shared" si="1"/>
        <v>0</v>
      </c>
      <c r="T24" s="436" t="str">
        <f t="shared" si="2"/>
        <v>-</v>
      </c>
    </row>
    <row r="25" spans="2:20">
      <c r="B25" s="372"/>
      <c r="C25" s="373"/>
      <c r="D25" s="374"/>
      <c r="E25" s="374"/>
      <c r="F25" s="377">
        <v>25</v>
      </c>
      <c r="G25" s="377" t="s">
        <v>288</v>
      </c>
      <c r="H25" s="378"/>
      <c r="I25" s="420"/>
      <c r="J25" s="421"/>
      <c r="K25" s="421"/>
      <c r="L25" s="420"/>
      <c r="M25" s="420"/>
      <c r="N25" s="421"/>
      <c r="O25" s="421"/>
      <c r="P25" s="421"/>
      <c r="Q25" s="421">
        <f t="shared" si="0"/>
        <v>0</v>
      </c>
      <c r="R25" s="421"/>
      <c r="S25" s="421">
        <f t="shared" si="1"/>
        <v>0</v>
      </c>
      <c r="T25" s="437" t="str">
        <f t="shared" si="2"/>
        <v>-</v>
      </c>
    </row>
    <row r="26" spans="2:20">
      <c r="B26" s="372"/>
      <c r="C26" s="373"/>
      <c r="D26" s="374"/>
      <c r="E26" s="374"/>
      <c r="F26" s="375">
        <v>26</v>
      </c>
      <c r="G26" s="375" t="s">
        <v>289</v>
      </c>
      <c r="H26" s="376"/>
      <c r="I26" s="417"/>
      <c r="J26" s="418"/>
      <c r="K26" s="418"/>
      <c r="L26" s="417"/>
      <c r="M26" s="417"/>
      <c r="N26" s="419"/>
      <c r="O26" s="419"/>
      <c r="P26" s="419"/>
      <c r="Q26" s="435">
        <f t="shared" si="0"/>
        <v>0</v>
      </c>
      <c r="R26" s="418"/>
      <c r="S26" s="435">
        <f t="shared" si="1"/>
        <v>0</v>
      </c>
      <c r="T26" s="436" t="str">
        <f t="shared" si="2"/>
        <v>-</v>
      </c>
    </row>
    <row r="27" spans="2:20">
      <c r="B27" s="372"/>
      <c r="C27" s="373"/>
      <c r="D27" s="374"/>
      <c r="E27" s="374"/>
      <c r="F27" s="377">
        <v>27</v>
      </c>
      <c r="G27" s="377" t="s">
        <v>290</v>
      </c>
      <c r="H27" s="378"/>
      <c r="I27" s="420"/>
      <c r="J27" s="421"/>
      <c r="K27" s="421"/>
      <c r="L27" s="420"/>
      <c r="M27" s="420"/>
      <c r="N27" s="421"/>
      <c r="O27" s="421"/>
      <c r="P27" s="421"/>
      <c r="Q27" s="421">
        <f t="shared" si="0"/>
        <v>0</v>
      </c>
      <c r="R27" s="421"/>
      <c r="S27" s="421">
        <f t="shared" si="1"/>
        <v>0</v>
      </c>
      <c r="T27" s="437" t="str">
        <f t="shared" si="2"/>
        <v>-</v>
      </c>
    </row>
    <row r="28" spans="2:20">
      <c r="B28" s="372"/>
      <c r="C28" s="373"/>
      <c r="D28" s="374"/>
      <c r="E28" s="374"/>
      <c r="F28" s="375">
        <v>28</v>
      </c>
      <c r="G28" s="375" t="s">
        <v>291</v>
      </c>
      <c r="H28" s="376"/>
      <c r="I28" s="417"/>
      <c r="J28" s="418"/>
      <c r="K28" s="418"/>
      <c r="L28" s="417"/>
      <c r="M28" s="417"/>
      <c r="N28" s="419"/>
      <c r="O28" s="419"/>
      <c r="P28" s="419"/>
      <c r="Q28" s="435">
        <f t="shared" si="0"/>
        <v>0</v>
      </c>
      <c r="R28" s="418"/>
      <c r="S28" s="435">
        <f t="shared" si="1"/>
        <v>0</v>
      </c>
      <c r="T28" s="436" t="str">
        <f t="shared" si="2"/>
        <v>-</v>
      </c>
    </row>
    <row r="29" spans="2:20">
      <c r="B29" s="372"/>
      <c r="C29" s="373"/>
      <c r="D29" s="374"/>
      <c r="E29" s="374"/>
      <c r="F29" s="375">
        <v>29</v>
      </c>
      <c r="G29" s="375" t="s">
        <v>292</v>
      </c>
      <c r="H29" s="376"/>
      <c r="I29" s="417"/>
      <c r="J29" s="418"/>
      <c r="K29" s="418"/>
      <c r="L29" s="417"/>
      <c r="M29" s="417"/>
      <c r="N29" s="419"/>
      <c r="O29" s="419"/>
      <c r="P29" s="419"/>
      <c r="Q29" s="435">
        <f t="shared" si="0"/>
        <v>0</v>
      </c>
      <c r="R29" s="418"/>
      <c r="S29" s="435">
        <f t="shared" si="1"/>
        <v>0</v>
      </c>
      <c r="T29" s="436" t="str">
        <f t="shared" si="2"/>
        <v>-</v>
      </c>
    </row>
    <row r="30" spans="2:20">
      <c r="B30" s="372"/>
      <c r="C30" s="373"/>
      <c r="D30" s="374"/>
      <c r="E30" s="374"/>
      <c r="F30" s="377">
        <v>30</v>
      </c>
      <c r="G30" s="377" t="s">
        <v>293</v>
      </c>
      <c r="H30" s="378"/>
      <c r="I30" s="420"/>
      <c r="J30" s="421"/>
      <c r="K30" s="421"/>
      <c r="L30" s="420"/>
      <c r="M30" s="420"/>
      <c r="N30" s="421"/>
      <c r="O30" s="421"/>
      <c r="P30" s="421"/>
      <c r="Q30" s="421">
        <f t="shared" si="0"/>
        <v>0</v>
      </c>
      <c r="R30" s="421"/>
      <c r="S30" s="421">
        <f t="shared" si="1"/>
        <v>0</v>
      </c>
      <c r="T30" s="437" t="str">
        <f t="shared" si="2"/>
        <v>-</v>
      </c>
    </row>
    <row r="31" spans="2:20">
      <c r="B31" s="372"/>
      <c r="C31" s="373"/>
      <c r="D31" s="374"/>
      <c r="E31" s="374"/>
      <c r="F31" s="375">
        <v>31</v>
      </c>
      <c r="G31" s="375" t="s">
        <v>294</v>
      </c>
      <c r="H31" s="376"/>
      <c r="I31" s="417"/>
      <c r="J31" s="418"/>
      <c r="K31" s="418"/>
      <c r="L31" s="417"/>
      <c r="M31" s="417"/>
      <c r="N31" s="419"/>
      <c r="O31" s="419"/>
      <c r="P31" s="419"/>
      <c r="Q31" s="435">
        <f t="shared" si="0"/>
        <v>0</v>
      </c>
      <c r="R31" s="418"/>
      <c r="S31" s="435">
        <f t="shared" si="1"/>
        <v>0</v>
      </c>
      <c r="T31" s="436" t="str">
        <f t="shared" si="2"/>
        <v>-</v>
      </c>
    </row>
    <row r="32" spans="2:20">
      <c r="B32" s="372"/>
      <c r="C32" s="373"/>
      <c r="D32" s="374"/>
      <c r="E32" s="374"/>
      <c r="F32" s="379">
        <v>32</v>
      </c>
      <c r="G32" s="379" t="s">
        <v>295</v>
      </c>
      <c r="H32" s="380"/>
      <c r="I32" s="422"/>
      <c r="J32" s="423"/>
      <c r="K32" s="423"/>
      <c r="L32" s="422"/>
      <c r="M32" s="422"/>
      <c r="N32" s="424"/>
      <c r="O32" s="424"/>
      <c r="P32" s="424"/>
      <c r="Q32" s="440">
        <f t="shared" si="0"/>
        <v>0</v>
      </c>
      <c r="R32" s="423"/>
      <c r="S32" s="440">
        <f t="shared" si="1"/>
        <v>0</v>
      </c>
      <c r="T32" s="441" t="str">
        <f t="shared" si="2"/>
        <v>-</v>
      </c>
    </row>
    <row r="33" spans="2:20">
      <c r="B33" s="372"/>
      <c r="C33" s="381"/>
      <c r="D33" s="382" t="s">
        <v>60</v>
      </c>
      <c r="E33" s="382"/>
      <c r="F33" s="383">
        <v>23</v>
      </c>
      <c r="G33" s="383" t="s">
        <v>286</v>
      </c>
      <c r="H33" s="384"/>
      <c r="I33" s="425"/>
      <c r="J33" s="426"/>
      <c r="K33" s="426"/>
      <c r="L33" s="425"/>
      <c r="M33" s="425"/>
      <c r="N33" s="427"/>
      <c r="O33" s="427"/>
      <c r="P33" s="427"/>
      <c r="Q33" s="442">
        <f t="shared" si="0"/>
        <v>0</v>
      </c>
      <c r="R33" s="426"/>
      <c r="S33" s="442">
        <f t="shared" si="1"/>
        <v>0</v>
      </c>
      <c r="T33" s="443" t="str">
        <f t="shared" si="2"/>
        <v>-</v>
      </c>
    </row>
    <row r="34" spans="2:20">
      <c r="B34" s="372"/>
      <c r="C34" s="373"/>
      <c r="D34" s="374"/>
      <c r="E34" s="374"/>
      <c r="F34" s="375">
        <v>24</v>
      </c>
      <c r="G34" s="375" t="s">
        <v>287</v>
      </c>
      <c r="H34" s="376"/>
      <c r="I34" s="417"/>
      <c r="J34" s="418"/>
      <c r="K34" s="418"/>
      <c r="L34" s="417"/>
      <c r="M34" s="417"/>
      <c r="N34" s="419"/>
      <c r="O34" s="419"/>
      <c r="P34" s="419"/>
      <c r="Q34" s="435">
        <f t="shared" si="0"/>
        <v>0</v>
      </c>
      <c r="R34" s="418"/>
      <c r="S34" s="435">
        <f t="shared" si="1"/>
        <v>0</v>
      </c>
      <c r="T34" s="436" t="str">
        <f t="shared" si="2"/>
        <v>-</v>
      </c>
    </row>
    <row r="35" spans="2:20">
      <c r="B35" s="372"/>
      <c r="C35" s="373"/>
      <c r="D35" s="374"/>
      <c r="E35" s="374"/>
      <c r="F35" s="377">
        <v>25</v>
      </c>
      <c r="G35" s="377" t="s">
        <v>288</v>
      </c>
      <c r="H35" s="378"/>
      <c r="I35" s="420"/>
      <c r="J35" s="421"/>
      <c r="K35" s="421"/>
      <c r="L35" s="420"/>
      <c r="M35" s="420"/>
      <c r="N35" s="421"/>
      <c r="O35" s="421"/>
      <c r="P35" s="421"/>
      <c r="Q35" s="421">
        <f t="shared" si="0"/>
        <v>0</v>
      </c>
      <c r="R35" s="421"/>
      <c r="S35" s="421">
        <f t="shared" si="1"/>
        <v>0</v>
      </c>
      <c r="T35" s="437" t="str">
        <f t="shared" si="2"/>
        <v>-</v>
      </c>
    </row>
    <row r="36" spans="2:20">
      <c r="B36" s="372"/>
      <c r="C36" s="373"/>
      <c r="D36" s="374"/>
      <c r="E36" s="374"/>
      <c r="F36" s="375">
        <v>26</v>
      </c>
      <c r="G36" s="375" t="s">
        <v>289</v>
      </c>
      <c r="H36" s="376"/>
      <c r="I36" s="417"/>
      <c r="J36" s="418"/>
      <c r="K36" s="418"/>
      <c r="L36" s="417"/>
      <c r="M36" s="417"/>
      <c r="N36" s="419"/>
      <c r="O36" s="419"/>
      <c r="P36" s="419"/>
      <c r="Q36" s="435">
        <f t="shared" si="0"/>
        <v>0</v>
      </c>
      <c r="R36" s="418"/>
      <c r="S36" s="435">
        <f t="shared" si="1"/>
        <v>0</v>
      </c>
      <c r="T36" s="436" t="str">
        <f t="shared" si="2"/>
        <v>-</v>
      </c>
    </row>
    <row r="37" spans="2:20">
      <c r="B37" s="372"/>
      <c r="C37" s="373"/>
      <c r="D37" s="374"/>
      <c r="E37" s="374"/>
      <c r="F37" s="377">
        <v>27</v>
      </c>
      <c r="G37" s="377" t="s">
        <v>290</v>
      </c>
      <c r="H37" s="378"/>
      <c r="I37" s="420"/>
      <c r="J37" s="421"/>
      <c r="K37" s="421"/>
      <c r="L37" s="420"/>
      <c r="M37" s="420"/>
      <c r="N37" s="421"/>
      <c r="O37" s="421"/>
      <c r="P37" s="421"/>
      <c r="Q37" s="421">
        <f t="shared" si="0"/>
        <v>0</v>
      </c>
      <c r="R37" s="421"/>
      <c r="S37" s="421">
        <f t="shared" si="1"/>
        <v>0</v>
      </c>
      <c r="T37" s="437" t="str">
        <f t="shared" si="2"/>
        <v>-</v>
      </c>
    </row>
    <row r="38" spans="2:20">
      <c r="B38" s="372"/>
      <c r="C38" s="373"/>
      <c r="D38" s="374"/>
      <c r="E38" s="374"/>
      <c r="F38" s="375">
        <v>28</v>
      </c>
      <c r="G38" s="375" t="s">
        <v>291</v>
      </c>
      <c r="H38" s="376"/>
      <c r="I38" s="417"/>
      <c r="J38" s="418"/>
      <c r="K38" s="418"/>
      <c r="L38" s="417"/>
      <c r="M38" s="417"/>
      <c r="N38" s="419"/>
      <c r="O38" s="419"/>
      <c r="P38" s="419"/>
      <c r="Q38" s="435">
        <f t="shared" si="0"/>
        <v>0</v>
      </c>
      <c r="R38" s="418"/>
      <c r="S38" s="435">
        <f t="shared" si="1"/>
        <v>0</v>
      </c>
      <c r="T38" s="436" t="str">
        <f t="shared" si="2"/>
        <v>-</v>
      </c>
    </row>
    <row r="39" spans="2:20">
      <c r="B39" s="372"/>
      <c r="C39" s="373"/>
      <c r="D39" s="374"/>
      <c r="E39" s="374"/>
      <c r="F39" s="375">
        <v>29</v>
      </c>
      <c r="G39" s="375" t="s">
        <v>292</v>
      </c>
      <c r="H39" s="376"/>
      <c r="I39" s="417"/>
      <c r="J39" s="418"/>
      <c r="K39" s="418"/>
      <c r="L39" s="417"/>
      <c r="M39" s="417"/>
      <c r="N39" s="419"/>
      <c r="O39" s="419"/>
      <c r="P39" s="419"/>
      <c r="Q39" s="435">
        <f t="shared" si="0"/>
        <v>0</v>
      </c>
      <c r="R39" s="418"/>
      <c r="S39" s="435">
        <f t="shared" si="1"/>
        <v>0</v>
      </c>
      <c r="T39" s="436" t="str">
        <f t="shared" si="2"/>
        <v>-</v>
      </c>
    </row>
    <row r="40" spans="2:20">
      <c r="B40" s="372"/>
      <c r="C40" s="373"/>
      <c r="D40" s="374"/>
      <c r="E40" s="374"/>
      <c r="F40" s="377">
        <v>30</v>
      </c>
      <c r="G40" s="377" t="s">
        <v>293</v>
      </c>
      <c r="H40" s="378"/>
      <c r="I40" s="420"/>
      <c r="J40" s="421"/>
      <c r="K40" s="421"/>
      <c r="L40" s="420"/>
      <c r="M40" s="420"/>
      <c r="N40" s="421"/>
      <c r="O40" s="421"/>
      <c r="P40" s="421"/>
      <c r="Q40" s="421">
        <f t="shared" si="0"/>
        <v>0</v>
      </c>
      <c r="R40" s="421"/>
      <c r="S40" s="421">
        <f t="shared" si="1"/>
        <v>0</v>
      </c>
      <c r="T40" s="437" t="str">
        <f t="shared" si="2"/>
        <v>-</v>
      </c>
    </row>
    <row r="41" spans="2:20">
      <c r="B41" s="372"/>
      <c r="C41" s="373"/>
      <c r="D41" s="374"/>
      <c r="E41" s="374"/>
      <c r="F41" s="375">
        <v>31</v>
      </c>
      <c r="G41" s="375" t="s">
        <v>294</v>
      </c>
      <c r="H41" s="376"/>
      <c r="I41" s="417"/>
      <c r="J41" s="418"/>
      <c r="K41" s="418"/>
      <c r="L41" s="417"/>
      <c r="M41" s="417"/>
      <c r="N41" s="419"/>
      <c r="O41" s="419"/>
      <c r="P41" s="419"/>
      <c r="Q41" s="435">
        <f t="shared" si="0"/>
        <v>0</v>
      </c>
      <c r="R41" s="418"/>
      <c r="S41" s="435">
        <f t="shared" si="1"/>
        <v>0</v>
      </c>
      <c r="T41" s="436" t="str">
        <f t="shared" si="2"/>
        <v>-</v>
      </c>
    </row>
    <row r="42" spans="2:20">
      <c r="B42" s="372"/>
      <c r="C42" s="373"/>
      <c r="D42" s="374"/>
      <c r="E42" s="374"/>
      <c r="F42" s="379">
        <v>32</v>
      </c>
      <c r="G42" s="379" t="s">
        <v>295</v>
      </c>
      <c r="H42" s="380"/>
      <c r="I42" s="422"/>
      <c r="J42" s="423"/>
      <c r="K42" s="423"/>
      <c r="L42" s="422"/>
      <c r="M42" s="422"/>
      <c r="N42" s="424"/>
      <c r="O42" s="424"/>
      <c r="P42" s="424"/>
      <c r="Q42" s="440">
        <f t="shared" si="0"/>
        <v>0</v>
      </c>
      <c r="R42" s="423"/>
      <c r="S42" s="440">
        <f t="shared" si="1"/>
        <v>0</v>
      </c>
      <c r="T42" s="441" t="str">
        <f t="shared" si="2"/>
        <v>-</v>
      </c>
    </row>
    <row r="43" spans="2:20">
      <c r="B43" s="372"/>
      <c r="C43" s="381"/>
      <c r="D43" s="382" t="s">
        <v>297</v>
      </c>
      <c r="E43" s="382"/>
      <c r="F43" s="383">
        <v>23</v>
      </c>
      <c r="G43" s="383" t="s">
        <v>286</v>
      </c>
      <c r="H43" s="384"/>
      <c r="I43" s="425"/>
      <c r="J43" s="426"/>
      <c r="K43" s="426"/>
      <c r="L43" s="425"/>
      <c r="M43" s="425"/>
      <c r="N43" s="427"/>
      <c r="O43" s="427"/>
      <c r="P43" s="427"/>
      <c r="Q43" s="442">
        <f t="shared" si="0"/>
        <v>0</v>
      </c>
      <c r="R43" s="426"/>
      <c r="S43" s="442">
        <f t="shared" si="1"/>
        <v>0</v>
      </c>
      <c r="T43" s="443" t="str">
        <f t="shared" si="2"/>
        <v>-</v>
      </c>
    </row>
    <row r="44" spans="2:20">
      <c r="B44" s="372"/>
      <c r="C44" s="373"/>
      <c r="D44" s="374"/>
      <c r="E44" s="374"/>
      <c r="F44" s="375">
        <v>24</v>
      </c>
      <c r="G44" s="375" t="s">
        <v>287</v>
      </c>
      <c r="H44" s="376"/>
      <c r="I44" s="417"/>
      <c r="J44" s="418"/>
      <c r="K44" s="418"/>
      <c r="L44" s="417"/>
      <c r="M44" s="417"/>
      <c r="N44" s="419"/>
      <c r="O44" s="419"/>
      <c r="P44" s="419"/>
      <c r="Q44" s="435">
        <f t="shared" si="0"/>
        <v>0</v>
      </c>
      <c r="R44" s="418"/>
      <c r="S44" s="435">
        <f t="shared" si="1"/>
        <v>0</v>
      </c>
      <c r="T44" s="436" t="str">
        <f t="shared" si="2"/>
        <v>-</v>
      </c>
    </row>
    <row r="45" spans="2:20">
      <c r="B45" s="372"/>
      <c r="C45" s="373"/>
      <c r="D45" s="374"/>
      <c r="E45" s="374"/>
      <c r="F45" s="377">
        <v>25</v>
      </c>
      <c r="G45" s="377" t="s">
        <v>288</v>
      </c>
      <c r="H45" s="378"/>
      <c r="I45" s="420"/>
      <c r="J45" s="421"/>
      <c r="K45" s="421"/>
      <c r="L45" s="420"/>
      <c r="M45" s="420"/>
      <c r="N45" s="421"/>
      <c r="O45" s="421"/>
      <c r="P45" s="421"/>
      <c r="Q45" s="421">
        <f t="shared" si="0"/>
        <v>0</v>
      </c>
      <c r="R45" s="421"/>
      <c r="S45" s="421">
        <f t="shared" si="1"/>
        <v>0</v>
      </c>
      <c r="T45" s="437" t="str">
        <f t="shared" si="2"/>
        <v>-</v>
      </c>
    </row>
    <row r="46" spans="2:20">
      <c r="B46" s="372"/>
      <c r="C46" s="373"/>
      <c r="D46" s="374"/>
      <c r="E46" s="374"/>
      <c r="F46" s="375">
        <v>26</v>
      </c>
      <c r="G46" s="375" t="s">
        <v>289</v>
      </c>
      <c r="H46" s="376"/>
      <c r="I46" s="417"/>
      <c r="J46" s="418"/>
      <c r="K46" s="418"/>
      <c r="L46" s="417"/>
      <c r="M46" s="417"/>
      <c r="N46" s="419"/>
      <c r="O46" s="419"/>
      <c r="P46" s="419"/>
      <c r="Q46" s="435">
        <f t="shared" si="0"/>
        <v>0</v>
      </c>
      <c r="R46" s="418"/>
      <c r="S46" s="435">
        <f t="shared" si="1"/>
        <v>0</v>
      </c>
      <c r="T46" s="436" t="str">
        <f t="shared" si="2"/>
        <v>-</v>
      </c>
    </row>
    <row r="47" spans="2:20">
      <c r="B47" s="372"/>
      <c r="C47" s="373"/>
      <c r="D47" s="374"/>
      <c r="E47" s="374"/>
      <c r="F47" s="377">
        <v>27</v>
      </c>
      <c r="G47" s="377" t="s">
        <v>290</v>
      </c>
      <c r="H47" s="378"/>
      <c r="I47" s="420"/>
      <c r="J47" s="421"/>
      <c r="K47" s="421"/>
      <c r="L47" s="420"/>
      <c r="M47" s="420"/>
      <c r="N47" s="421"/>
      <c r="O47" s="421"/>
      <c r="P47" s="421"/>
      <c r="Q47" s="421">
        <f t="shared" si="0"/>
        <v>0</v>
      </c>
      <c r="R47" s="421"/>
      <c r="S47" s="421">
        <f t="shared" si="1"/>
        <v>0</v>
      </c>
      <c r="T47" s="437" t="str">
        <f t="shared" si="2"/>
        <v>-</v>
      </c>
    </row>
    <row r="48" spans="2:20">
      <c r="B48" s="372"/>
      <c r="C48" s="373"/>
      <c r="D48" s="374"/>
      <c r="E48" s="374"/>
      <c r="F48" s="375">
        <v>28</v>
      </c>
      <c r="G48" s="375" t="s">
        <v>291</v>
      </c>
      <c r="H48" s="376"/>
      <c r="I48" s="417"/>
      <c r="J48" s="418"/>
      <c r="K48" s="418"/>
      <c r="L48" s="417"/>
      <c r="M48" s="417"/>
      <c r="N48" s="419"/>
      <c r="O48" s="419"/>
      <c r="P48" s="419"/>
      <c r="Q48" s="435">
        <f t="shared" si="0"/>
        <v>0</v>
      </c>
      <c r="R48" s="418"/>
      <c r="S48" s="435">
        <f t="shared" si="1"/>
        <v>0</v>
      </c>
      <c r="T48" s="436" t="str">
        <f t="shared" si="2"/>
        <v>-</v>
      </c>
    </row>
    <row r="49" spans="2:20">
      <c r="B49" s="372"/>
      <c r="C49" s="373"/>
      <c r="D49" s="374"/>
      <c r="E49" s="374"/>
      <c r="F49" s="375">
        <v>29</v>
      </c>
      <c r="G49" s="375" t="s">
        <v>292</v>
      </c>
      <c r="H49" s="376"/>
      <c r="I49" s="417"/>
      <c r="J49" s="418"/>
      <c r="K49" s="418"/>
      <c r="L49" s="417"/>
      <c r="M49" s="417"/>
      <c r="N49" s="419"/>
      <c r="O49" s="419"/>
      <c r="P49" s="419"/>
      <c r="Q49" s="435">
        <f t="shared" si="0"/>
        <v>0</v>
      </c>
      <c r="R49" s="418"/>
      <c r="S49" s="435">
        <f t="shared" si="1"/>
        <v>0</v>
      </c>
      <c r="T49" s="436" t="str">
        <f t="shared" si="2"/>
        <v>-</v>
      </c>
    </row>
    <row r="50" spans="2:20">
      <c r="B50" s="372"/>
      <c r="C50" s="373"/>
      <c r="D50" s="374"/>
      <c r="E50" s="374"/>
      <c r="F50" s="377">
        <v>30</v>
      </c>
      <c r="G50" s="377" t="s">
        <v>293</v>
      </c>
      <c r="H50" s="378"/>
      <c r="I50" s="420"/>
      <c r="J50" s="421"/>
      <c r="K50" s="421"/>
      <c r="L50" s="420"/>
      <c r="M50" s="420"/>
      <c r="N50" s="421"/>
      <c r="O50" s="421"/>
      <c r="P50" s="421"/>
      <c r="Q50" s="421">
        <f t="shared" si="0"/>
        <v>0</v>
      </c>
      <c r="R50" s="421"/>
      <c r="S50" s="421">
        <f t="shared" si="1"/>
        <v>0</v>
      </c>
      <c r="T50" s="437" t="str">
        <f t="shared" si="2"/>
        <v>-</v>
      </c>
    </row>
    <row r="51" spans="2:20">
      <c r="B51" s="372"/>
      <c r="C51" s="373"/>
      <c r="D51" s="374"/>
      <c r="E51" s="374"/>
      <c r="F51" s="375">
        <v>31</v>
      </c>
      <c r="G51" s="375" t="s">
        <v>294</v>
      </c>
      <c r="H51" s="376"/>
      <c r="I51" s="417"/>
      <c r="J51" s="418"/>
      <c r="K51" s="418"/>
      <c r="L51" s="417"/>
      <c r="M51" s="417"/>
      <c r="N51" s="419"/>
      <c r="O51" s="419"/>
      <c r="P51" s="419"/>
      <c r="Q51" s="435">
        <f t="shared" si="0"/>
        <v>0</v>
      </c>
      <c r="R51" s="418"/>
      <c r="S51" s="435">
        <f t="shared" si="1"/>
        <v>0</v>
      </c>
      <c r="T51" s="436" t="str">
        <f t="shared" si="2"/>
        <v>-</v>
      </c>
    </row>
    <row r="52" ht="26.25" spans="2:20">
      <c r="B52" s="385"/>
      <c r="C52" s="386"/>
      <c r="D52" s="387"/>
      <c r="E52" s="387"/>
      <c r="F52" s="388">
        <v>32</v>
      </c>
      <c r="G52" s="388" t="s">
        <v>295</v>
      </c>
      <c r="H52" s="389"/>
      <c r="I52" s="428"/>
      <c r="J52" s="429"/>
      <c r="K52" s="429"/>
      <c r="L52" s="428"/>
      <c r="M52" s="428"/>
      <c r="N52" s="430"/>
      <c r="O52" s="430"/>
      <c r="P52" s="430"/>
      <c r="Q52" s="438">
        <f t="shared" si="0"/>
        <v>0</v>
      </c>
      <c r="R52" s="429"/>
      <c r="S52" s="438">
        <f t="shared" si="1"/>
        <v>0</v>
      </c>
      <c r="T52" s="439" t="str">
        <f t="shared" si="2"/>
        <v>-</v>
      </c>
    </row>
    <row r="53" spans="2:20">
      <c r="B53" s="367" t="s">
        <v>298</v>
      </c>
      <c r="C53" s="368"/>
      <c r="D53" s="369" t="s">
        <v>271</v>
      </c>
      <c r="E53" s="369" t="s">
        <v>25</v>
      </c>
      <c r="F53" s="370">
        <v>23</v>
      </c>
      <c r="G53" s="370" t="s">
        <v>286</v>
      </c>
      <c r="H53" s="371" t="s">
        <v>299</v>
      </c>
      <c r="I53" s="414"/>
      <c r="J53" s="415"/>
      <c r="K53" s="415"/>
      <c r="L53" s="414"/>
      <c r="M53" s="414"/>
      <c r="N53" s="416"/>
      <c r="O53" s="416"/>
      <c r="P53" s="416"/>
      <c r="Q53" s="433">
        <f t="shared" si="0"/>
        <v>0</v>
      </c>
      <c r="R53" s="415"/>
      <c r="S53" s="433">
        <f t="shared" si="1"/>
        <v>0</v>
      </c>
      <c r="T53" s="434" t="str">
        <f t="shared" si="2"/>
        <v>-</v>
      </c>
    </row>
    <row r="54" spans="2:20">
      <c r="B54" s="372"/>
      <c r="C54" s="373"/>
      <c r="D54" s="374"/>
      <c r="E54" s="374"/>
      <c r="F54" s="375">
        <v>24</v>
      </c>
      <c r="G54" s="375" t="s">
        <v>287</v>
      </c>
      <c r="H54" s="376" t="s">
        <v>300</v>
      </c>
      <c r="I54" s="417"/>
      <c r="J54" s="418"/>
      <c r="K54" s="418"/>
      <c r="L54" s="417"/>
      <c r="M54" s="417"/>
      <c r="N54" s="419"/>
      <c r="O54" s="419"/>
      <c r="P54" s="419"/>
      <c r="Q54" s="435">
        <f t="shared" si="0"/>
        <v>0</v>
      </c>
      <c r="R54" s="418"/>
      <c r="S54" s="435">
        <f t="shared" si="1"/>
        <v>0</v>
      </c>
      <c r="T54" s="436" t="str">
        <f t="shared" si="2"/>
        <v>-</v>
      </c>
    </row>
    <row r="55" spans="2:20">
      <c r="B55" s="372"/>
      <c r="C55" s="373"/>
      <c r="D55" s="374"/>
      <c r="E55" s="374"/>
      <c r="F55" s="377">
        <v>25</v>
      </c>
      <c r="G55" s="377" t="s">
        <v>288</v>
      </c>
      <c r="H55" s="378"/>
      <c r="I55" s="420"/>
      <c r="J55" s="421"/>
      <c r="K55" s="421"/>
      <c r="L55" s="420"/>
      <c r="M55" s="420"/>
      <c r="N55" s="421"/>
      <c r="O55" s="421"/>
      <c r="P55" s="421"/>
      <c r="Q55" s="421">
        <f t="shared" si="0"/>
        <v>0</v>
      </c>
      <c r="R55" s="421"/>
      <c r="S55" s="421">
        <f t="shared" si="1"/>
        <v>0</v>
      </c>
      <c r="T55" s="437" t="str">
        <f t="shared" si="2"/>
        <v>-</v>
      </c>
    </row>
    <row r="56" spans="2:20">
      <c r="B56" s="372"/>
      <c r="C56" s="373"/>
      <c r="D56" s="374"/>
      <c r="E56" s="374"/>
      <c r="F56" s="375">
        <v>26</v>
      </c>
      <c r="G56" s="375" t="s">
        <v>289</v>
      </c>
      <c r="H56" s="376" t="s">
        <v>301</v>
      </c>
      <c r="I56" s="417"/>
      <c r="J56" s="418"/>
      <c r="K56" s="418"/>
      <c r="L56" s="417"/>
      <c r="M56" s="417"/>
      <c r="N56" s="419"/>
      <c r="O56" s="419"/>
      <c r="P56" s="419"/>
      <c r="Q56" s="435">
        <f t="shared" si="0"/>
        <v>0</v>
      </c>
      <c r="R56" s="418"/>
      <c r="S56" s="435">
        <f t="shared" si="1"/>
        <v>0</v>
      </c>
      <c r="T56" s="436" t="str">
        <f t="shared" si="2"/>
        <v>-</v>
      </c>
    </row>
    <row r="57" spans="2:20">
      <c r="B57" s="372"/>
      <c r="C57" s="373"/>
      <c r="D57" s="374"/>
      <c r="E57" s="374"/>
      <c r="F57" s="377">
        <v>27</v>
      </c>
      <c r="G57" s="377" t="s">
        <v>290</v>
      </c>
      <c r="H57" s="378"/>
      <c r="I57" s="420"/>
      <c r="J57" s="421"/>
      <c r="K57" s="421"/>
      <c r="L57" s="420"/>
      <c r="M57" s="420"/>
      <c r="N57" s="421"/>
      <c r="O57" s="421"/>
      <c r="P57" s="421"/>
      <c r="Q57" s="421">
        <f t="shared" si="0"/>
        <v>0</v>
      </c>
      <c r="R57" s="421"/>
      <c r="S57" s="421">
        <f t="shared" si="1"/>
        <v>0</v>
      </c>
      <c r="T57" s="437" t="str">
        <f t="shared" si="2"/>
        <v>-</v>
      </c>
    </row>
    <row r="58" spans="2:20">
      <c r="B58" s="372"/>
      <c r="C58" s="373"/>
      <c r="D58" s="374"/>
      <c r="E58" s="374"/>
      <c r="F58" s="375">
        <v>28</v>
      </c>
      <c r="G58" s="375" t="s">
        <v>291</v>
      </c>
      <c r="H58" s="376" t="s">
        <v>302</v>
      </c>
      <c r="I58" s="417"/>
      <c r="J58" s="418"/>
      <c r="K58" s="418"/>
      <c r="L58" s="417"/>
      <c r="M58" s="417"/>
      <c r="N58" s="419"/>
      <c r="O58" s="419"/>
      <c r="P58" s="419"/>
      <c r="Q58" s="435">
        <f t="shared" si="0"/>
        <v>0</v>
      </c>
      <c r="R58" s="418"/>
      <c r="S58" s="435">
        <f t="shared" si="1"/>
        <v>0</v>
      </c>
      <c r="T58" s="436" t="str">
        <f t="shared" si="2"/>
        <v>-</v>
      </c>
    </row>
    <row r="59" spans="2:20">
      <c r="B59" s="372"/>
      <c r="C59" s="373"/>
      <c r="D59" s="374"/>
      <c r="E59" s="374"/>
      <c r="F59" s="375">
        <v>29</v>
      </c>
      <c r="G59" s="375" t="s">
        <v>292</v>
      </c>
      <c r="H59" s="376" t="s">
        <v>303</v>
      </c>
      <c r="I59" s="417"/>
      <c r="J59" s="418"/>
      <c r="K59" s="418"/>
      <c r="L59" s="417"/>
      <c r="M59" s="417"/>
      <c r="N59" s="419"/>
      <c r="O59" s="419"/>
      <c r="P59" s="419"/>
      <c r="Q59" s="435">
        <f t="shared" si="0"/>
        <v>0</v>
      </c>
      <c r="R59" s="418"/>
      <c r="S59" s="435">
        <f t="shared" si="1"/>
        <v>0</v>
      </c>
      <c r="T59" s="436" t="str">
        <f t="shared" si="2"/>
        <v>-</v>
      </c>
    </row>
    <row r="60" spans="2:20">
      <c r="B60" s="372"/>
      <c r="C60" s="373"/>
      <c r="D60" s="374"/>
      <c r="E60" s="374"/>
      <c r="F60" s="377">
        <v>30</v>
      </c>
      <c r="G60" s="377" t="s">
        <v>293</v>
      </c>
      <c r="H60" s="378"/>
      <c r="I60" s="420"/>
      <c r="J60" s="421"/>
      <c r="K60" s="421"/>
      <c r="L60" s="420"/>
      <c r="M60" s="420"/>
      <c r="N60" s="421"/>
      <c r="O60" s="421"/>
      <c r="P60" s="421"/>
      <c r="Q60" s="421">
        <f t="shared" si="0"/>
        <v>0</v>
      </c>
      <c r="R60" s="421"/>
      <c r="S60" s="421">
        <f t="shared" si="1"/>
        <v>0</v>
      </c>
      <c r="T60" s="437" t="str">
        <f t="shared" si="2"/>
        <v>-</v>
      </c>
    </row>
    <row r="61" spans="2:20">
      <c r="B61" s="372"/>
      <c r="C61" s="373"/>
      <c r="D61" s="374"/>
      <c r="E61" s="374"/>
      <c r="F61" s="375">
        <v>31</v>
      </c>
      <c r="G61" s="375" t="s">
        <v>294</v>
      </c>
      <c r="H61" s="376" t="s">
        <v>304</v>
      </c>
      <c r="I61" s="417"/>
      <c r="J61" s="418"/>
      <c r="K61" s="418"/>
      <c r="L61" s="417"/>
      <c r="M61" s="417"/>
      <c r="N61" s="419"/>
      <c r="O61" s="419"/>
      <c r="P61" s="419"/>
      <c r="Q61" s="435">
        <f t="shared" si="0"/>
        <v>0</v>
      </c>
      <c r="R61" s="418"/>
      <c r="S61" s="435">
        <f t="shared" si="1"/>
        <v>0</v>
      </c>
      <c r="T61" s="436" t="str">
        <f t="shared" si="2"/>
        <v>-</v>
      </c>
    </row>
    <row r="62" ht="26.25" spans="2:20">
      <c r="B62" s="372"/>
      <c r="C62" s="373"/>
      <c r="D62" s="374"/>
      <c r="E62" s="374"/>
      <c r="F62" s="379">
        <v>32</v>
      </c>
      <c r="G62" s="379" t="s">
        <v>295</v>
      </c>
      <c r="H62" s="380" t="s">
        <v>305</v>
      </c>
      <c r="I62" s="422"/>
      <c r="J62" s="423"/>
      <c r="K62" s="423"/>
      <c r="L62" s="422"/>
      <c r="M62" s="422"/>
      <c r="N62" s="424"/>
      <c r="O62" s="424"/>
      <c r="P62" s="424"/>
      <c r="Q62" s="438">
        <f t="shared" si="0"/>
        <v>0</v>
      </c>
      <c r="R62" s="429"/>
      <c r="S62" s="438">
        <f t="shared" si="1"/>
        <v>0</v>
      </c>
      <c r="T62" s="439" t="str">
        <f t="shared" si="2"/>
        <v>-</v>
      </c>
    </row>
    <row r="63" spans="2:20">
      <c r="B63" s="372"/>
      <c r="C63" s="381"/>
      <c r="D63" s="382" t="s">
        <v>256</v>
      </c>
      <c r="E63" s="382" t="s">
        <v>32</v>
      </c>
      <c r="F63" s="383">
        <v>23</v>
      </c>
      <c r="G63" s="383" t="s">
        <v>286</v>
      </c>
      <c r="H63" s="384" t="s">
        <v>306</v>
      </c>
      <c r="I63" s="425"/>
      <c r="J63" s="426"/>
      <c r="K63" s="426"/>
      <c r="L63" s="425"/>
      <c r="M63" s="425"/>
      <c r="N63" s="427"/>
      <c r="O63" s="427"/>
      <c r="P63" s="427"/>
      <c r="Q63" s="433">
        <f t="shared" si="0"/>
        <v>0</v>
      </c>
      <c r="R63" s="415"/>
      <c r="S63" s="433">
        <f t="shared" si="1"/>
        <v>0</v>
      </c>
      <c r="T63" s="434" t="str">
        <f t="shared" si="2"/>
        <v>-</v>
      </c>
    </row>
    <row r="64" spans="2:20">
      <c r="B64" s="372"/>
      <c r="C64" s="373"/>
      <c r="D64" s="374"/>
      <c r="E64" s="374"/>
      <c r="F64" s="375">
        <v>24</v>
      </c>
      <c r="G64" s="375" t="s">
        <v>287</v>
      </c>
      <c r="H64" s="376" t="s">
        <v>307</v>
      </c>
      <c r="I64" s="417"/>
      <c r="J64" s="418"/>
      <c r="K64" s="418"/>
      <c r="L64" s="417"/>
      <c r="M64" s="417"/>
      <c r="N64" s="419"/>
      <c r="O64" s="419"/>
      <c r="P64" s="419"/>
      <c r="Q64" s="435">
        <f t="shared" si="0"/>
        <v>0</v>
      </c>
      <c r="R64" s="418"/>
      <c r="S64" s="435">
        <f t="shared" si="1"/>
        <v>0</v>
      </c>
      <c r="T64" s="436" t="str">
        <f t="shared" si="2"/>
        <v>-</v>
      </c>
    </row>
    <row r="65" spans="2:20">
      <c r="B65" s="372"/>
      <c r="C65" s="373"/>
      <c r="D65" s="374"/>
      <c r="E65" s="374"/>
      <c r="F65" s="377">
        <v>25</v>
      </c>
      <c r="G65" s="377" t="s">
        <v>288</v>
      </c>
      <c r="H65" s="378"/>
      <c r="I65" s="420"/>
      <c r="J65" s="421"/>
      <c r="K65" s="421"/>
      <c r="L65" s="420"/>
      <c r="M65" s="420"/>
      <c r="N65" s="421"/>
      <c r="O65" s="421"/>
      <c r="P65" s="421"/>
      <c r="Q65" s="421">
        <f t="shared" si="0"/>
        <v>0</v>
      </c>
      <c r="R65" s="421"/>
      <c r="S65" s="421">
        <f t="shared" si="1"/>
        <v>0</v>
      </c>
      <c r="T65" s="437" t="str">
        <f t="shared" si="2"/>
        <v>-</v>
      </c>
    </row>
    <row r="66" spans="2:20">
      <c r="B66" s="372"/>
      <c r="C66" s="373"/>
      <c r="D66" s="374"/>
      <c r="E66" s="374"/>
      <c r="F66" s="375">
        <v>26</v>
      </c>
      <c r="G66" s="375" t="s">
        <v>289</v>
      </c>
      <c r="H66" s="376" t="s">
        <v>308</v>
      </c>
      <c r="I66" s="417"/>
      <c r="J66" s="418"/>
      <c r="K66" s="418"/>
      <c r="L66" s="417"/>
      <c r="M66" s="417"/>
      <c r="N66" s="419"/>
      <c r="O66" s="419"/>
      <c r="P66" s="419"/>
      <c r="Q66" s="435">
        <f t="shared" si="0"/>
        <v>0</v>
      </c>
      <c r="R66" s="418"/>
      <c r="S66" s="435">
        <f t="shared" si="1"/>
        <v>0</v>
      </c>
      <c r="T66" s="436" t="str">
        <f t="shared" si="2"/>
        <v>-</v>
      </c>
    </row>
    <row r="67" spans="2:20">
      <c r="B67" s="372"/>
      <c r="C67" s="373"/>
      <c r="D67" s="374"/>
      <c r="E67" s="374"/>
      <c r="F67" s="377">
        <v>27</v>
      </c>
      <c r="G67" s="377" t="s">
        <v>290</v>
      </c>
      <c r="H67" s="378"/>
      <c r="I67" s="420"/>
      <c r="J67" s="421"/>
      <c r="K67" s="421"/>
      <c r="L67" s="420"/>
      <c r="M67" s="420"/>
      <c r="N67" s="421"/>
      <c r="O67" s="421"/>
      <c r="P67" s="421"/>
      <c r="Q67" s="421">
        <f t="shared" ref="Q67:Q142" si="3">I67+J67</f>
        <v>0</v>
      </c>
      <c r="R67" s="421"/>
      <c r="S67" s="421">
        <f t="shared" ref="S67:S142" si="4">Q67+R67</f>
        <v>0</v>
      </c>
      <c r="T67" s="437" t="str">
        <f t="shared" ref="T67:T142" si="5">IF(P67&lt;&gt;0,S67/P67*7,"-")</f>
        <v>-</v>
      </c>
    </row>
    <row r="68" spans="2:20">
      <c r="B68" s="372"/>
      <c r="C68" s="373"/>
      <c r="D68" s="374"/>
      <c r="E68" s="374"/>
      <c r="F68" s="375">
        <v>28</v>
      </c>
      <c r="G68" s="375" t="s">
        <v>291</v>
      </c>
      <c r="H68" s="376" t="s">
        <v>309</v>
      </c>
      <c r="I68" s="417"/>
      <c r="J68" s="418"/>
      <c r="K68" s="418"/>
      <c r="L68" s="417"/>
      <c r="M68" s="417"/>
      <c r="N68" s="419"/>
      <c r="O68" s="419"/>
      <c r="P68" s="419"/>
      <c r="Q68" s="435">
        <f t="shared" si="3"/>
        <v>0</v>
      </c>
      <c r="R68" s="418"/>
      <c r="S68" s="435">
        <f t="shared" si="4"/>
        <v>0</v>
      </c>
      <c r="T68" s="436" t="str">
        <f t="shared" si="5"/>
        <v>-</v>
      </c>
    </row>
    <row r="69" spans="2:20">
      <c r="B69" s="372"/>
      <c r="C69" s="373"/>
      <c r="D69" s="374"/>
      <c r="E69" s="374"/>
      <c r="F69" s="375">
        <v>29</v>
      </c>
      <c r="G69" s="375" t="s">
        <v>292</v>
      </c>
      <c r="H69" s="376" t="s">
        <v>310</v>
      </c>
      <c r="I69" s="417"/>
      <c r="J69" s="418"/>
      <c r="K69" s="418"/>
      <c r="L69" s="417"/>
      <c r="M69" s="417"/>
      <c r="N69" s="419"/>
      <c r="O69" s="419"/>
      <c r="P69" s="419"/>
      <c r="Q69" s="435">
        <f t="shared" si="3"/>
        <v>0</v>
      </c>
      <c r="R69" s="418"/>
      <c r="S69" s="435">
        <f t="shared" si="4"/>
        <v>0</v>
      </c>
      <c r="T69" s="436" t="str">
        <f t="shared" si="5"/>
        <v>-</v>
      </c>
    </row>
    <row r="70" spans="2:20">
      <c r="B70" s="372"/>
      <c r="C70" s="373"/>
      <c r="D70" s="374"/>
      <c r="E70" s="374"/>
      <c r="F70" s="377">
        <v>30</v>
      </c>
      <c r="G70" s="377" t="s">
        <v>293</v>
      </c>
      <c r="H70" s="378"/>
      <c r="I70" s="420"/>
      <c r="J70" s="421"/>
      <c r="K70" s="421"/>
      <c r="L70" s="420"/>
      <c r="M70" s="420"/>
      <c r="N70" s="421"/>
      <c r="O70" s="421"/>
      <c r="P70" s="421"/>
      <c r="Q70" s="421">
        <f t="shared" si="3"/>
        <v>0</v>
      </c>
      <c r="R70" s="421"/>
      <c r="S70" s="421">
        <f t="shared" si="4"/>
        <v>0</v>
      </c>
      <c r="T70" s="437" t="str">
        <f t="shared" si="5"/>
        <v>-</v>
      </c>
    </row>
    <row r="71" spans="2:20">
      <c r="B71" s="372"/>
      <c r="C71" s="373"/>
      <c r="D71" s="374"/>
      <c r="E71" s="374"/>
      <c r="F71" s="375">
        <v>31</v>
      </c>
      <c r="G71" s="375" t="s">
        <v>294</v>
      </c>
      <c r="H71" s="376" t="s">
        <v>311</v>
      </c>
      <c r="I71" s="417"/>
      <c r="J71" s="418"/>
      <c r="K71" s="418"/>
      <c r="L71" s="417"/>
      <c r="M71" s="417"/>
      <c r="N71" s="419"/>
      <c r="O71" s="419"/>
      <c r="P71" s="419"/>
      <c r="Q71" s="435">
        <f t="shared" si="3"/>
        <v>0</v>
      </c>
      <c r="R71" s="418"/>
      <c r="S71" s="435">
        <f t="shared" si="4"/>
        <v>0</v>
      </c>
      <c r="T71" s="436" t="str">
        <f t="shared" si="5"/>
        <v>-</v>
      </c>
    </row>
    <row r="72" ht="26.25" spans="2:20">
      <c r="B72" s="385"/>
      <c r="C72" s="386"/>
      <c r="D72" s="387"/>
      <c r="E72" s="387"/>
      <c r="F72" s="388">
        <v>32</v>
      </c>
      <c r="G72" s="388" t="s">
        <v>295</v>
      </c>
      <c r="H72" s="389" t="s">
        <v>312</v>
      </c>
      <c r="I72" s="428"/>
      <c r="J72" s="429"/>
      <c r="K72" s="429"/>
      <c r="L72" s="428"/>
      <c r="M72" s="428"/>
      <c r="N72" s="430"/>
      <c r="O72" s="430"/>
      <c r="P72" s="430"/>
      <c r="Q72" s="438">
        <f t="shared" si="3"/>
        <v>0</v>
      </c>
      <c r="R72" s="429"/>
      <c r="S72" s="438">
        <f t="shared" si="4"/>
        <v>0</v>
      </c>
      <c r="T72" s="439" t="str">
        <f t="shared" si="5"/>
        <v>-</v>
      </c>
    </row>
    <row r="73" spans="2:20">
      <c r="B73" s="372" t="s">
        <v>313</v>
      </c>
      <c r="C73" s="381"/>
      <c r="D73" s="382" t="s">
        <v>314</v>
      </c>
      <c r="E73" s="382" t="s">
        <v>32</v>
      </c>
      <c r="F73" s="383">
        <v>23</v>
      </c>
      <c r="G73" s="383" t="s">
        <v>286</v>
      </c>
      <c r="H73" s="384" t="s">
        <v>315</v>
      </c>
      <c r="I73" s="425"/>
      <c r="J73" s="426"/>
      <c r="K73" s="426"/>
      <c r="L73" s="425"/>
      <c r="M73" s="425"/>
      <c r="N73" s="427"/>
      <c r="O73" s="427"/>
      <c r="P73" s="427"/>
      <c r="Q73" s="433">
        <f t="shared" si="3"/>
        <v>0</v>
      </c>
      <c r="R73" s="415"/>
      <c r="S73" s="433">
        <f t="shared" si="4"/>
        <v>0</v>
      </c>
      <c r="T73" s="434" t="str">
        <f t="shared" si="5"/>
        <v>-</v>
      </c>
    </row>
    <row r="74" spans="2:20">
      <c r="B74" s="372"/>
      <c r="C74" s="373"/>
      <c r="D74" s="374"/>
      <c r="E74" s="374"/>
      <c r="F74" s="375">
        <v>24</v>
      </c>
      <c r="G74" s="375" t="s">
        <v>287</v>
      </c>
      <c r="H74" s="376" t="s">
        <v>316</v>
      </c>
      <c r="I74" s="417"/>
      <c r="J74" s="418"/>
      <c r="K74" s="418"/>
      <c r="L74" s="417"/>
      <c r="M74" s="417"/>
      <c r="N74" s="419"/>
      <c r="O74" s="419"/>
      <c r="P74" s="419"/>
      <c r="Q74" s="435">
        <f t="shared" si="3"/>
        <v>0</v>
      </c>
      <c r="R74" s="418"/>
      <c r="S74" s="435">
        <f t="shared" si="4"/>
        <v>0</v>
      </c>
      <c r="T74" s="436" t="str">
        <f t="shared" si="5"/>
        <v>-</v>
      </c>
    </row>
    <row r="75" spans="2:20">
      <c r="B75" s="372"/>
      <c r="C75" s="373"/>
      <c r="D75" s="374"/>
      <c r="E75" s="374"/>
      <c r="F75" s="377">
        <v>25</v>
      </c>
      <c r="G75" s="377" t="s">
        <v>288</v>
      </c>
      <c r="H75" s="378"/>
      <c r="I75" s="420"/>
      <c r="J75" s="421"/>
      <c r="K75" s="421"/>
      <c r="L75" s="420"/>
      <c r="M75" s="420"/>
      <c r="N75" s="421"/>
      <c r="O75" s="421"/>
      <c r="P75" s="421"/>
      <c r="Q75" s="421">
        <f t="shared" si="3"/>
        <v>0</v>
      </c>
      <c r="R75" s="421"/>
      <c r="S75" s="421">
        <f t="shared" si="4"/>
        <v>0</v>
      </c>
      <c r="T75" s="437" t="str">
        <f t="shared" si="5"/>
        <v>-</v>
      </c>
    </row>
    <row r="76" spans="2:20">
      <c r="B76" s="372"/>
      <c r="C76" s="373"/>
      <c r="D76" s="374"/>
      <c r="E76" s="374"/>
      <c r="F76" s="375">
        <v>26</v>
      </c>
      <c r="G76" s="375" t="s">
        <v>289</v>
      </c>
      <c r="H76" s="376" t="s">
        <v>317</v>
      </c>
      <c r="I76" s="417"/>
      <c r="J76" s="418"/>
      <c r="K76" s="418"/>
      <c r="L76" s="417"/>
      <c r="M76" s="417"/>
      <c r="N76" s="419"/>
      <c r="O76" s="419"/>
      <c r="P76" s="419"/>
      <c r="Q76" s="435">
        <f t="shared" si="3"/>
        <v>0</v>
      </c>
      <c r="R76" s="418"/>
      <c r="S76" s="435">
        <f t="shared" si="4"/>
        <v>0</v>
      </c>
      <c r="T76" s="436" t="str">
        <f t="shared" si="5"/>
        <v>-</v>
      </c>
    </row>
    <row r="77" spans="2:20">
      <c r="B77" s="372"/>
      <c r="C77" s="373"/>
      <c r="D77" s="374"/>
      <c r="E77" s="374"/>
      <c r="F77" s="377">
        <v>27</v>
      </c>
      <c r="G77" s="377" t="s">
        <v>290</v>
      </c>
      <c r="H77" s="378"/>
      <c r="I77" s="420"/>
      <c r="J77" s="421"/>
      <c r="K77" s="421"/>
      <c r="L77" s="420"/>
      <c r="M77" s="420"/>
      <c r="N77" s="421"/>
      <c r="O77" s="421"/>
      <c r="P77" s="421"/>
      <c r="Q77" s="421">
        <f t="shared" si="3"/>
        <v>0</v>
      </c>
      <c r="R77" s="421"/>
      <c r="S77" s="421">
        <f t="shared" si="4"/>
        <v>0</v>
      </c>
      <c r="T77" s="437" t="str">
        <f t="shared" si="5"/>
        <v>-</v>
      </c>
    </row>
    <row r="78" spans="2:20">
      <c r="B78" s="372"/>
      <c r="C78" s="373"/>
      <c r="D78" s="374"/>
      <c r="E78" s="374"/>
      <c r="F78" s="375">
        <v>28</v>
      </c>
      <c r="G78" s="375" t="s">
        <v>291</v>
      </c>
      <c r="H78" s="376" t="s">
        <v>318</v>
      </c>
      <c r="I78" s="417"/>
      <c r="J78" s="418"/>
      <c r="K78" s="418"/>
      <c r="L78" s="417"/>
      <c r="M78" s="417"/>
      <c r="N78" s="419"/>
      <c r="O78" s="419"/>
      <c r="P78" s="419"/>
      <c r="Q78" s="435">
        <f t="shared" si="3"/>
        <v>0</v>
      </c>
      <c r="R78" s="418"/>
      <c r="S78" s="435">
        <f t="shared" si="4"/>
        <v>0</v>
      </c>
      <c r="T78" s="436" t="str">
        <f t="shared" si="5"/>
        <v>-</v>
      </c>
    </row>
    <row r="79" spans="2:20">
      <c r="B79" s="372"/>
      <c r="C79" s="373"/>
      <c r="D79" s="374"/>
      <c r="E79" s="374"/>
      <c r="F79" s="375">
        <v>29</v>
      </c>
      <c r="G79" s="375" t="s">
        <v>292</v>
      </c>
      <c r="H79" s="376" t="s">
        <v>319</v>
      </c>
      <c r="I79" s="417"/>
      <c r="J79" s="418"/>
      <c r="K79" s="418"/>
      <c r="L79" s="417"/>
      <c r="M79" s="417"/>
      <c r="N79" s="419"/>
      <c r="O79" s="419"/>
      <c r="P79" s="419"/>
      <c r="Q79" s="435">
        <f t="shared" si="3"/>
        <v>0</v>
      </c>
      <c r="R79" s="418"/>
      <c r="S79" s="435">
        <f t="shared" si="4"/>
        <v>0</v>
      </c>
      <c r="T79" s="436" t="str">
        <f t="shared" si="5"/>
        <v>-</v>
      </c>
    </row>
    <row r="80" spans="2:20">
      <c r="B80" s="372"/>
      <c r="C80" s="373"/>
      <c r="D80" s="374"/>
      <c r="E80" s="374"/>
      <c r="F80" s="377">
        <v>30</v>
      </c>
      <c r="G80" s="377" t="s">
        <v>293</v>
      </c>
      <c r="H80" s="378"/>
      <c r="I80" s="420"/>
      <c r="J80" s="421"/>
      <c r="K80" s="421"/>
      <c r="L80" s="420"/>
      <c r="M80" s="420"/>
      <c r="N80" s="421"/>
      <c r="O80" s="421"/>
      <c r="P80" s="421"/>
      <c r="Q80" s="421">
        <f t="shared" si="3"/>
        <v>0</v>
      </c>
      <c r="R80" s="421"/>
      <c r="S80" s="421">
        <f t="shared" si="4"/>
        <v>0</v>
      </c>
      <c r="T80" s="437" t="str">
        <f t="shared" si="5"/>
        <v>-</v>
      </c>
    </row>
    <row r="81" spans="2:20">
      <c r="B81" s="372"/>
      <c r="C81" s="373"/>
      <c r="D81" s="374"/>
      <c r="E81" s="374"/>
      <c r="F81" s="375">
        <v>31</v>
      </c>
      <c r="G81" s="375" t="s">
        <v>294</v>
      </c>
      <c r="H81" s="376" t="s">
        <v>320</v>
      </c>
      <c r="I81" s="417"/>
      <c r="J81" s="418"/>
      <c r="K81" s="418"/>
      <c r="L81" s="417"/>
      <c r="M81" s="417"/>
      <c r="N81" s="419"/>
      <c r="O81" s="419"/>
      <c r="P81" s="419"/>
      <c r="Q81" s="435">
        <f t="shared" si="3"/>
        <v>0</v>
      </c>
      <c r="R81" s="418"/>
      <c r="S81" s="435">
        <f t="shared" si="4"/>
        <v>0</v>
      </c>
      <c r="T81" s="436" t="str">
        <f t="shared" si="5"/>
        <v>-</v>
      </c>
    </row>
    <row r="82" spans="2:20">
      <c r="B82" s="372"/>
      <c r="C82" s="373"/>
      <c r="D82" s="374"/>
      <c r="E82" s="374"/>
      <c r="F82" s="379">
        <v>32</v>
      </c>
      <c r="G82" s="379" t="s">
        <v>295</v>
      </c>
      <c r="H82" s="380" t="s">
        <v>321</v>
      </c>
      <c r="I82" s="422"/>
      <c r="J82" s="423"/>
      <c r="K82" s="423"/>
      <c r="L82" s="422"/>
      <c r="M82" s="422"/>
      <c r="N82" s="424"/>
      <c r="O82" s="424"/>
      <c r="P82" s="424"/>
      <c r="Q82" s="440">
        <f t="shared" si="3"/>
        <v>0</v>
      </c>
      <c r="R82" s="423"/>
      <c r="S82" s="440">
        <f t="shared" si="4"/>
        <v>0</v>
      </c>
      <c r="T82" s="441" t="str">
        <f t="shared" si="5"/>
        <v>-</v>
      </c>
    </row>
    <row r="83" spans="2:20">
      <c r="B83" s="372"/>
      <c r="C83" s="381"/>
      <c r="D83" s="382" t="s">
        <v>273</v>
      </c>
      <c r="E83" s="382" t="s">
        <v>274</v>
      </c>
      <c r="F83" s="383">
        <v>23</v>
      </c>
      <c r="G83" s="383" t="s">
        <v>286</v>
      </c>
      <c r="H83" s="384" t="s">
        <v>322</v>
      </c>
      <c r="I83" s="425"/>
      <c r="J83" s="426"/>
      <c r="K83" s="426"/>
      <c r="L83" s="425"/>
      <c r="M83" s="425"/>
      <c r="N83" s="427"/>
      <c r="O83" s="427"/>
      <c r="P83" s="427"/>
      <c r="Q83" s="442">
        <f t="shared" ref="Q83:Q92" si="6">I83+J83</f>
        <v>0</v>
      </c>
      <c r="R83" s="426"/>
      <c r="S83" s="442">
        <f t="shared" ref="S83:S92" si="7">Q83+R83</f>
        <v>0</v>
      </c>
      <c r="T83" s="443" t="str">
        <f t="shared" ref="T83:T92" si="8">IF(P83&lt;&gt;0,S83/P83*7,"-")</f>
        <v>-</v>
      </c>
    </row>
    <row r="84" spans="2:20">
      <c r="B84" s="372"/>
      <c r="C84" s="373"/>
      <c r="D84" s="374"/>
      <c r="E84" s="374"/>
      <c r="F84" s="375">
        <v>24</v>
      </c>
      <c r="G84" s="375" t="s">
        <v>287</v>
      </c>
      <c r="H84" s="376" t="s">
        <v>323</v>
      </c>
      <c r="I84" s="417"/>
      <c r="J84" s="418"/>
      <c r="K84" s="418"/>
      <c r="L84" s="417"/>
      <c r="M84" s="417"/>
      <c r="N84" s="419"/>
      <c r="O84" s="419"/>
      <c r="P84" s="419"/>
      <c r="Q84" s="435">
        <f t="shared" si="6"/>
        <v>0</v>
      </c>
      <c r="R84" s="418"/>
      <c r="S84" s="435">
        <f t="shared" si="7"/>
        <v>0</v>
      </c>
      <c r="T84" s="436" t="str">
        <f t="shared" si="8"/>
        <v>-</v>
      </c>
    </row>
    <row r="85" spans="2:20">
      <c r="B85" s="372"/>
      <c r="C85" s="373"/>
      <c r="D85" s="374"/>
      <c r="E85" s="374"/>
      <c r="F85" s="377">
        <v>25</v>
      </c>
      <c r="G85" s="377" t="s">
        <v>288</v>
      </c>
      <c r="H85" s="378"/>
      <c r="I85" s="420"/>
      <c r="J85" s="421"/>
      <c r="K85" s="421"/>
      <c r="L85" s="420"/>
      <c r="M85" s="420"/>
      <c r="N85" s="421"/>
      <c r="O85" s="421"/>
      <c r="P85" s="421"/>
      <c r="Q85" s="421">
        <f t="shared" si="6"/>
        <v>0</v>
      </c>
      <c r="R85" s="421"/>
      <c r="S85" s="421">
        <f t="shared" si="7"/>
        <v>0</v>
      </c>
      <c r="T85" s="437" t="str">
        <f t="shared" si="8"/>
        <v>-</v>
      </c>
    </row>
    <row r="86" spans="2:20">
      <c r="B86" s="372"/>
      <c r="C86" s="373"/>
      <c r="D86" s="374"/>
      <c r="E86" s="374"/>
      <c r="F86" s="375">
        <v>26</v>
      </c>
      <c r="G86" s="375" t="s">
        <v>289</v>
      </c>
      <c r="H86" s="376" t="s">
        <v>324</v>
      </c>
      <c r="I86" s="417"/>
      <c r="J86" s="418"/>
      <c r="K86" s="418"/>
      <c r="L86" s="417"/>
      <c r="M86" s="417"/>
      <c r="N86" s="419"/>
      <c r="O86" s="419"/>
      <c r="P86" s="419"/>
      <c r="Q86" s="435">
        <f t="shared" si="6"/>
        <v>0</v>
      </c>
      <c r="R86" s="418"/>
      <c r="S86" s="435">
        <f t="shared" si="7"/>
        <v>0</v>
      </c>
      <c r="T86" s="436" t="str">
        <f t="shared" si="8"/>
        <v>-</v>
      </c>
    </row>
    <row r="87" spans="2:20">
      <c r="B87" s="372"/>
      <c r="C87" s="373"/>
      <c r="D87" s="374"/>
      <c r="E87" s="374"/>
      <c r="F87" s="377">
        <v>27</v>
      </c>
      <c r="G87" s="377" t="s">
        <v>290</v>
      </c>
      <c r="H87" s="378"/>
      <c r="I87" s="420"/>
      <c r="J87" s="421"/>
      <c r="K87" s="421"/>
      <c r="L87" s="420"/>
      <c r="M87" s="420"/>
      <c r="N87" s="421"/>
      <c r="O87" s="421"/>
      <c r="P87" s="421"/>
      <c r="Q87" s="421">
        <f t="shared" si="6"/>
        <v>0</v>
      </c>
      <c r="R87" s="421"/>
      <c r="S87" s="421">
        <f t="shared" si="7"/>
        <v>0</v>
      </c>
      <c r="T87" s="437" t="str">
        <f t="shared" si="8"/>
        <v>-</v>
      </c>
    </row>
    <row r="88" spans="2:20">
      <c r="B88" s="372"/>
      <c r="C88" s="373"/>
      <c r="D88" s="374"/>
      <c r="E88" s="374"/>
      <c r="F88" s="375">
        <v>28</v>
      </c>
      <c r="G88" s="375" t="s">
        <v>291</v>
      </c>
      <c r="H88" s="376" t="s">
        <v>325</v>
      </c>
      <c r="I88" s="417"/>
      <c r="J88" s="418"/>
      <c r="K88" s="418"/>
      <c r="L88" s="417"/>
      <c r="M88" s="417"/>
      <c r="N88" s="419"/>
      <c r="O88" s="419"/>
      <c r="P88" s="419"/>
      <c r="Q88" s="435">
        <f t="shared" si="6"/>
        <v>0</v>
      </c>
      <c r="R88" s="418"/>
      <c r="S88" s="435">
        <f t="shared" si="7"/>
        <v>0</v>
      </c>
      <c r="T88" s="436" t="str">
        <f t="shared" si="8"/>
        <v>-</v>
      </c>
    </row>
    <row r="89" spans="2:20">
      <c r="B89" s="372"/>
      <c r="C89" s="373"/>
      <c r="D89" s="374"/>
      <c r="E89" s="374"/>
      <c r="F89" s="375">
        <v>29</v>
      </c>
      <c r="G89" s="375" t="s">
        <v>292</v>
      </c>
      <c r="H89" s="376" t="s">
        <v>326</v>
      </c>
      <c r="I89" s="417"/>
      <c r="J89" s="418"/>
      <c r="K89" s="418"/>
      <c r="L89" s="417"/>
      <c r="M89" s="417"/>
      <c r="N89" s="419"/>
      <c r="O89" s="419"/>
      <c r="P89" s="419"/>
      <c r="Q89" s="435">
        <f t="shared" si="6"/>
        <v>0</v>
      </c>
      <c r="R89" s="418"/>
      <c r="S89" s="435">
        <f t="shared" si="7"/>
        <v>0</v>
      </c>
      <c r="T89" s="436" t="str">
        <f t="shared" si="8"/>
        <v>-</v>
      </c>
    </row>
    <row r="90" spans="2:20">
      <c r="B90" s="372"/>
      <c r="C90" s="373"/>
      <c r="D90" s="374"/>
      <c r="E90" s="374"/>
      <c r="F90" s="377">
        <v>30</v>
      </c>
      <c r="G90" s="377" t="s">
        <v>293</v>
      </c>
      <c r="H90" s="378"/>
      <c r="I90" s="420"/>
      <c r="J90" s="421"/>
      <c r="K90" s="421"/>
      <c r="L90" s="420"/>
      <c r="M90" s="420"/>
      <c r="N90" s="421"/>
      <c r="O90" s="421"/>
      <c r="P90" s="421"/>
      <c r="Q90" s="421">
        <f t="shared" si="6"/>
        <v>0</v>
      </c>
      <c r="R90" s="421"/>
      <c r="S90" s="421">
        <f t="shared" si="7"/>
        <v>0</v>
      </c>
      <c r="T90" s="437" t="str">
        <f t="shared" si="8"/>
        <v>-</v>
      </c>
    </row>
    <row r="91" spans="2:20">
      <c r="B91" s="372"/>
      <c r="C91" s="373"/>
      <c r="D91" s="374"/>
      <c r="E91" s="374"/>
      <c r="F91" s="375">
        <v>31</v>
      </c>
      <c r="G91" s="375" t="s">
        <v>294</v>
      </c>
      <c r="H91" s="376" t="s">
        <v>327</v>
      </c>
      <c r="I91" s="417"/>
      <c r="J91" s="418"/>
      <c r="K91" s="418"/>
      <c r="L91" s="417"/>
      <c r="M91" s="417"/>
      <c r="N91" s="419"/>
      <c r="O91" s="419"/>
      <c r="P91" s="419"/>
      <c r="Q91" s="435">
        <f t="shared" si="6"/>
        <v>0</v>
      </c>
      <c r="R91" s="418"/>
      <c r="S91" s="435">
        <f t="shared" si="7"/>
        <v>0</v>
      </c>
      <c r="T91" s="436" t="str">
        <f t="shared" si="8"/>
        <v>-</v>
      </c>
    </row>
    <row r="92" ht="26.25" spans="2:20">
      <c r="B92" s="372"/>
      <c r="C92" s="373"/>
      <c r="D92" s="374"/>
      <c r="E92" s="374"/>
      <c r="F92" s="379">
        <v>32</v>
      </c>
      <c r="G92" s="379" t="s">
        <v>295</v>
      </c>
      <c r="H92" s="380" t="s">
        <v>328</v>
      </c>
      <c r="I92" s="422"/>
      <c r="J92" s="423"/>
      <c r="K92" s="423"/>
      <c r="L92" s="422"/>
      <c r="M92" s="422"/>
      <c r="N92" s="424"/>
      <c r="O92" s="424"/>
      <c r="P92" s="424"/>
      <c r="Q92" s="440">
        <f t="shared" si="6"/>
        <v>0</v>
      </c>
      <c r="R92" s="423"/>
      <c r="S92" s="440">
        <f t="shared" si="7"/>
        <v>0</v>
      </c>
      <c r="T92" s="441" t="str">
        <f t="shared" si="8"/>
        <v>-</v>
      </c>
    </row>
    <row r="93" spans="2:20">
      <c r="B93" s="372"/>
      <c r="C93" s="381"/>
      <c r="D93" s="382" t="s">
        <v>329</v>
      </c>
      <c r="E93" s="382" t="s">
        <v>330</v>
      </c>
      <c r="F93" s="383">
        <v>23</v>
      </c>
      <c r="G93" s="383" t="s">
        <v>286</v>
      </c>
      <c r="H93" s="384" t="s">
        <v>331</v>
      </c>
      <c r="I93" s="425"/>
      <c r="J93" s="426"/>
      <c r="K93" s="426"/>
      <c r="L93" s="425"/>
      <c r="M93" s="425"/>
      <c r="N93" s="427"/>
      <c r="O93" s="427"/>
      <c r="P93" s="427"/>
      <c r="Q93" s="433">
        <f t="shared" ref="Q93:Q100" si="9">I93+J93</f>
        <v>0</v>
      </c>
      <c r="R93" s="415"/>
      <c r="S93" s="433">
        <f t="shared" ref="S93:S100" si="10">Q93+R93</f>
        <v>0</v>
      </c>
      <c r="T93" s="434" t="str">
        <f t="shared" ref="T93:T100" si="11">IF(P93&lt;&gt;0,S93/P93*7,"-")</f>
        <v>-</v>
      </c>
    </row>
    <row r="94" spans="2:20">
      <c r="B94" s="372"/>
      <c r="C94" s="373"/>
      <c r="D94" s="374"/>
      <c r="E94" s="374"/>
      <c r="F94" s="375">
        <v>24</v>
      </c>
      <c r="G94" s="375" t="s">
        <v>287</v>
      </c>
      <c r="H94" s="376" t="s">
        <v>332</v>
      </c>
      <c r="I94" s="417"/>
      <c r="J94" s="418"/>
      <c r="K94" s="418"/>
      <c r="L94" s="417"/>
      <c r="M94" s="417"/>
      <c r="N94" s="419"/>
      <c r="O94" s="419"/>
      <c r="P94" s="419"/>
      <c r="Q94" s="435">
        <f t="shared" si="9"/>
        <v>0</v>
      </c>
      <c r="R94" s="418"/>
      <c r="S94" s="435">
        <f t="shared" si="10"/>
        <v>0</v>
      </c>
      <c r="T94" s="436" t="str">
        <f t="shared" si="11"/>
        <v>-</v>
      </c>
    </row>
    <row r="95" spans="2:20">
      <c r="B95" s="372"/>
      <c r="C95" s="373"/>
      <c r="D95" s="374"/>
      <c r="E95" s="374"/>
      <c r="F95" s="377">
        <v>25</v>
      </c>
      <c r="G95" s="377" t="s">
        <v>288</v>
      </c>
      <c r="H95" s="378"/>
      <c r="I95" s="420"/>
      <c r="J95" s="421"/>
      <c r="K95" s="421"/>
      <c r="L95" s="420"/>
      <c r="M95" s="420"/>
      <c r="N95" s="421"/>
      <c r="O95" s="421"/>
      <c r="P95" s="421"/>
      <c r="Q95" s="421">
        <f t="shared" si="9"/>
        <v>0</v>
      </c>
      <c r="R95" s="421"/>
      <c r="S95" s="421">
        <f t="shared" si="10"/>
        <v>0</v>
      </c>
      <c r="T95" s="437" t="str">
        <f t="shared" si="11"/>
        <v>-</v>
      </c>
    </row>
    <row r="96" spans="2:20">
      <c r="B96" s="372"/>
      <c r="C96" s="373"/>
      <c r="D96" s="374"/>
      <c r="E96" s="374"/>
      <c r="F96" s="375">
        <v>26</v>
      </c>
      <c r="G96" s="375" t="s">
        <v>289</v>
      </c>
      <c r="H96" s="376" t="s">
        <v>333</v>
      </c>
      <c r="I96" s="417"/>
      <c r="J96" s="418"/>
      <c r="K96" s="418"/>
      <c r="L96" s="417"/>
      <c r="M96" s="417"/>
      <c r="N96" s="419"/>
      <c r="O96" s="419"/>
      <c r="P96" s="419"/>
      <c r="Q96" s="435">
        <f t="shared" si="9"/>
        <v>0</v>
      </c>
      <c r="R96" s="418"/>
      <c r="S96" s="435">
        <f t="shared" si="10"/>
        <v>0</v>
      </c>
      <c r="T96" s="436" t="str">
        <f t="shared" si="11"/>
        <v>-</v>
      </c>
    </row>
    <row r="97" spans="2:20">
      <c r="B97" s="372"/>
      <c r="C97" s="373"/>
      <c r="D97" s="374"/>
      <c r="E97" s="374"/>
      <c r="F97" s="377">
        <v>27</v>
      </c>
      <c r="G97" s="377" t="s">
        <v>290</v>
      </c>
      <c r="H97" s="378"/>
      <c r="I97" s="420"/>
      <c r="J97" s="421"/>
      <c r="K97" s="421"/>
      <c r="L97" s="420"/>
      <c r="M97" s="420"/>
      <c r="N97" s="421"/>
      <c r="O97" s="421"/>
      <c r="P97" s="421"/>
      <c r="Q97" s="421">
        <f t="shared" si="9"/>
        <v>0</v>
      </c>
      <c r="R97" s="421"/>
      <c r="S97" s="421">
        <f t="shared" si="10"/>
        <v>0</v>
      </c>
      <c r="T97" s="437" t="str">
        <f t="shared" si="11"/>
        <v>-</v>
      </c>
    </row>
    <row r="98" spans="2:20">
      <c r="B98" s="372"/>
      <c r="C98" s="373"/>
      <c r="D98" s="374"/>
      <c r="E98" s="374"/>
      <c r="F98" s="375">
        <v>28</v>
      </c>
      <c r="G98" s="375" t="s">
        <v>291</v>
      </c>
      <c r="H98" s="376" t="s">
        <v>334</v>
      </c>
      <c r="I98" s="417"/>
      <c r="J98" s="418"/>
      <c r="K98" s="418"/>
      <c r="L98" s="417"/>
      <c r="M98" s="417"/>
      <c r="N98" s="419"/>
      <c r="O98" s="419"/>
      <c r="P98" s="419"/>
      <c r="Q98" s="435">
        <f t="shared" si="9"/>
        <v>0</v>
      </c>
      <c r="R98" s="418"/>
      <c r="S98" s="435">
        <f t="shared" si="10"/>
        <v>0</v>
      </c>
      <c r="T98" s="436" t="str">
        <f t="shared" si="11"/>
        <v>-</v>
      </c>
    </row>
    <row r="99" spans="2:20">
      <c r="B99" s="372"/>
      <c r="C99" s="373"/>
      <c r="D99" s="374"/>
      <c r="E99" s="374"/>
      <c r="F99" s="375">
        <v>29</v>
      </c>
      <c r="G99" s="375" t="s">
        <v>292</v>
      </c>
      <c r="H99" s="376" t="s">
        <v>335</v>
      </c>
      <c r="I99" s="417"/>
      <c r="J99" s="418"/>
      <c r="K99" s="418"/>
      <c r="L99" s="417"/>
      <c r="M99" s="417"/>
      <c r="N99" s="419"/>
      <c r="O99" s="419"/>
      <c r="P99" s="419"/>
      <c r="Q99" s="435">
        <f t="shared" si="9"/>
        <v>0</v>
      </c>
      <c r="R99" s="418"/>
      <c r="S99" s="435">
        <f t="shared" si="10"/>
        <v>0</v>
      </c>
      <c r="T99" s="436" t="str">
        <f t="shared" si="11"/>
        <v>-</v>
      </c>
    </row>
    <row r="100" spans="2:20">
      <c r="B100" s="372"/>
      <c r="C100" s="373"/>
      <c r="D100" s="374"/>
      <c r="E100" s="374"/>
      <c r="F100" s="377">
        <v>30</v>
      </c>
      <c r="G100" s="377" t="s">
        <v>293</v>
      </c>
      <c r="H100" s="378"/>
      <c r="I100" s="420"/>
      <c r="J100" s="421"/>
      <c r="K100" s="421"/>
      <c r="L100" s="420"/>
      <c r="M100" s="420"/>
      <c r="N100" s="421"/>
      <c r="O100" s="421"/>
      <c r="P100" s="421"/>
      <c r="Q100" s="421">
        <f t="shared" si="9"/>
        <v>0</v>
      </c>
      <c r="R100" s="421"/>
      <c r="S100" s="421">
        <f t="shared" si="10"/>
        <v>0</v>
      </c>
      <c r="T100" s="437" t="str">
        <f t="shared" si="11"/>
        <v>-</v>
      </c>
    </row>
    <row r="101" spans="2:20">
      <c r="B101" s="372"/>
      <c r="C101" s="373"/>
      <c r="D101" s="374"/>
      <c r="E101" s="374"/>
      <c r="F101" s="375">
        <v>31</v>
      </c>
      <c r="G101" s="375" t="s">
        <v>294</v>
      </c>
      <c r="H101" s="376" t="s">
        <v>336</v>
      </c>
      <c r="I101" s="417"/>
      <c r="J101" s="418"/>
      <c r="K101" s="418"/>
      <c r="L101" s="417"/>
      <c r="M101" s="417"/>
      <c r="N101" s="419"/>
      <c r="O101" s="419"/>
      <c r="P101" s="419"/>
      <c r="Q101" s="435">
        <f t="shared" ref="Q101:Q102" si="12">I101+J101</f>
        <v>0</v>
      </c>
      <c r="R101" s="418"/>
      <c r="S101" s="435">
        <f t="shared" ref="S101:S102" si="13">Q101+R101</f>
        <v>0</v>
      </c>
      <c r="T101" s="436" t="str">
        <f t="shared" ref="T101:T102" si="14">IF(P101&lt;&gt;0,S101/P101*7,"-")</f>
        <v>-</v>
      </c>
    </row>
    <row r="102" ht="26.25" spans="2:20">
      <c r="B102" s="385"/>
      <c r="C102" s="386"/>
      <c r="D102" s="387"/>
      <c r="E102" s="387"/>
      <c r="F102" s="388">
        <v>32</v>
      </c>
      <c r="G102" s="388" t="s">
        <v>295</v>
      </c>
      <c r="H102" s="389" t="s">
        <v>337</v>
      </c>
      <c r="I102" s="428"/>
      <c r="J102" s="429"/>
      <c r="K102" s="429"/>
      <c r="L102" s="428"/>
      <c r="M102" s="428"/>
      <c r="N102" s="430"/>
      <c r="O102" s="430"/>
      <c r="P102" s="430"/>
      <c r="Q102" s="438">
        <f t="shared" si="12"/>
        <v>0</v>
      </c>
      <c r="R102" s="429"/>
      <c r="S102" s="438">
        <f t="shared" si="13"/>
        <v>0</v>
      </c>
      <c r="T102" s="439" t="str">
        <f t="shared" si="14"/>
        <v>-</v>
      </c>
    </row>
    <row r="103" spans="2:20">
      <c r="B103" s="367" t="s">
        <v>338</v>
      </c>
      <c r="C103" s="368"/>
      <c r="D103" s="369" t="s">
        <v>264</v>
      </c>
      <c r="E103" s="369"/>
      <c r="F103" s="370">
        <v>23</v>
      </c>
      <c r="G103" s="370" t="s">
        <v>286</v>
      </c>
      <c r="H103" s="371" t="s">
        <v>339</v>
      </c>
      <c r="I103" s="414"/>
      <c r="J103" s="415"/>
      <c r="K103" s="415"/>
      <c r="L103" s="414"/>
      <c r="M103" s="414"/>
      <c r="N103" s="416"/>
      <c r="O103" s="416"/>
      <c r="P103" s="416"/>
      <c r="Q103" s="433">
        <f t="shared" si="3"/>
        <v>0</v>
      </c>
      <c r="R103" s="415"/>
      <c r="S103" s="433">
        <f t="shared" si="4"/>
        <v>0</v>
      </c>
      <c r="T103" s="434" t="str">
        <f t="shared" si="5"/>
        <v>-</v>
      </c>
    </row>
    <row r="104" spans="2:20">
      <c r="B104" s="372"/>
      <c r="C104" s="373"/>
      <c r="D104" s="374"/>
      <c r="E104" s="374"/>
      <c r="F104" s="375">
        <v>24</v>
      </c>
      <c r="G104" s="375" t="s">
        <v>287</v>
      </c>
      <c r="H104" s="376" t="s">
        <v>340</v>
      </c>
      <c r="I104" s="417"/>
      <c r="J104" s="418"/>
      <c r="K104" s="418"/>
      <c r="L104" s="417"/>
      <c r="M104" s="417"/>
      <c r="N104" s="419"/>
      <c r="O104" s="419"/>
      <c r="P104" s="419"/>
      <c r="Q104" s="435">
        <f t="shared" si="3"/>
        <v>0</v>
      </c>
      <c r="R104" s="418"/>
      <c r="S104" s="435">
        <f t="shared" si="4"/>
        <v>0</v>
      </c>
      <c r="T104" s="436" t="str">
        <f t="shared" si="5"/>
        <v>-</v>
      </c>
    </row>
    <row r="105" spans="2:20">
      <c r="B105" s="372"/>
      <c r="C105" s="373"/>
      <c r="D105" s="374"/>
      <c r="E105" s="374"/>
      <c r="F105" s="377">
        <v>25</v>
      </c>
      <c r="G105" s="377" t="s">
        <v>288</v>
      </c>
      <c r="H105" s="378"/>
      <c r="I105" s="420"/>
      <c r="J105" s="421"/>
      <c r="K105" s="421"/>
      <c r="L105" s="420"/>
      <c r="M105" s="420"/>
      <c r="N105" s="421"/>
      <c r="O105" s="421"/>
      <c r="P105" s="421"/>
      <c r="Q105" s="421">
        <f t="shared" si="3"/>
        <v>0</v>
      </c>
      <c r="R105" s="421"/>
      <c r="S105" s="421">
        <f t="shared" si="4"/>
        <v>0</v>
      </c>
      <c r="T105" s="437" t="str">
        <f t="shared" si="5"/>
        <v>-</v>
      </c>
    </row>
    <row r="106" spans="2:20">
      <c r="B106" s="372"/>
      <c r="C106" s="373"/>
      <c r="D106" s="374"/>
      <c r="E106" s="374"/>
      <c r="F106" s="375">
        <v>26</v>
      </c>
      <c r="G106" s="375" t="s">
        <v>289</v>
      </c>
      <c r="H106" s="376" t="s">
        <v>341</v>
      </c>
      <c r="I106" s="417"/>
      <c r="J106" s="418"/>
      <c r="K106" s="418"/>
      <c r="L106" s="417"/>
      <c r="M106" s="417"/>
      <c r="N106" s="419"/>
      <c r="O106" s="419"/>
      <c r="P106" s="419"/>
      <c r="Q106" s="435">
        <f t="shared" si="3"/>
        <v>0</v>
      </c>
      <c r="R106" s="418"/>
      <c r="S106" s="435">
        <f t="shared" si="4"/>
        <v>0</v>
      </c>
      <c r="T106" s="436" t="str">
        <f t="shared" si="5"/>
        <v>-</v>
      </c>
    </row>
    <row r="107" spans="2:20">
      <c r="B107" s="372"/>
      <c r="C107" s="373"/>
      <c r="D107" s="374"/>
      <c r="E107" s="374"/>
      <c r="F107" s="377">
        <v>27</v>
      </c>
      <c r="G107" s="377" t="s">
        <v>290</v>
      </c>
      <c r="H107" s="378"/>
      <c r="I107" s="420"/>
      <c r="J107" s="421"/>
      <c r="K107" s="421"/>
      <c r="L107" s="420"/>
      <c r="M107" s="420"/>
      <c r="N107" s="421"/>
      <c r="O107" s="421"/>
      <c r="P107" s="421"/>
      <c r="Q107" s="421">
        <f t="shared" si="3"/>
        <v>0</v>
      </c>
      <c r="R107" s="421"/>
      <c r="S107" s="421">
        <f t="shared" si="4"/>
        <v>0</v>
      </c>
      <c r="T107" s="437" t="str">
        <f t="shared" si="5"/>
        <v>-</v>
      </c>
    </row>
    <row r="108" spans="2:20">
      <c r="B108" s="372"/>
      <c r="C108" s="373"/>
      <c r="D108" s="374"/>
      <c r="E108" s="374"/>
      <c r="F108" s="375">
        <v>28</v>
      </c>
      <c r="G108" s="375" t="s">
        <v>291</v>
      </c>
      <c r="H108" s="376" t="s">
        <v>342</v>
      </c>
      <c r="I108" s="417"/>
      <c r="J108" s="418"/>
      <c r="K108" s="418"/>
      <c r="L108" s="417"/>
      <c r="M108" s="417"/>
      <c r="N108" s="419"/>
      <c r="O108" s="419"/>
      <c r="P108" s="419"/>
      <c r="Q108" s="435">
        <f t="shared" si="3"/>
        <v>0</v>
      </c>
      <c r="R108" s="418"/>
      <c r="S108" s="435">
        <f t="shared" si="4"/>
        <v>0</v>
      </c>
      <c r="T108" s="436" t="str">
        <f t="shared" si="5"/>
        <v>-</v>
      </c>
    </row>
    <row r="109" spans="2:20">
      <c r="B109" s="372"/>
      <c r="C109" s="373"/>
      <c r="D109" s="374"/>
      <c r="E109" s="374"/>
      <c r="F109" s="375">
        <v>29</v>
      </c>
      <c r="G109" s="375" t="s">
        <v>292</v>
      </c>
      <c r="H109" s="376" t="s">
        <v>343</v>
      </c>
      <c r="I109" s="417"/>
      <c r="J109" s="418"/>
      <c r="K109" s="418"/>
      <c r="L109" s="417"/>
      <c r="M109" s="417"/>
      <c r="N109" s="419"/>
      <c r="O109" s="419"/>
      <c r="P109" s="419"/>
      <c r="Q109" s="435">
        <f t="shared" si="3"/>
        <v>0</v>
      </c>
      <c r="R109" s="418"/>
      <c r="S109" s="435">
        <f t="shared" si="4"/>
        <v>0</v>
      </c>
      <c r="T109" s="436" t="str">
        <f t="shared" si="5"/>
        <v>-</v>
      </c>
    </row>
    <row r="110" spans="2:20">
      <c r="B110" s="372"/>
      <c r="C110" s="373"/>
      <c r="D110" s="374"/>
      <c r="E110" s="374"/>
      <c r="F110" s="377">
        <v>30</v>
      </c>
      <c r="G110" s="377" t="s">
        <v>293</v>
      </c>
      <c r="H110" s="378"/>
      <c r="I110" s="420"/>
      <c r="J110" s="421"/>
      <c r="K110" s="421"/>
      <c r="L110" s="420"/>
      <c r="M110" s="420"/>
      <c r="N110" s="421"/>
      <c r="O110" s="421"/>
      <c r="P110" s="421"/>
      <c r="Q110" s="421">
        <f t="shared" si="3"/>
        <v>0</v>
      </c>
      <c r="R110" s="421"/>
      <c r="S110" s="421">
        <f t="shared" si="4"/>
        <v>0</v>
      </c>
      <c r="T110" s="437" t="str">
        <f t="shared" si="5"/>
        <v>-</v>
      </c>
    </row>
    <row r="111" spans="2:20">
      <c r="B111" s="372"/>
      <c r="C111" s="373"/>
      <c r="D111" s="374"/>
      <c r="E111" s="374"/>
      <c r="F111" s="375">
        <v>31</v>
      </c>
      <c r="G111" s="375" t="s">
        <v>294</v>
      </c>
      <c r="H111" s="376" t="s">
        <v>344</v>
      </c>
      <c r="I111" s="417"/>
      <c r="J111" s="418"/>
      <c r="K111" s="418"/>
      <c r="L111" s="417"/>
      <c r="M111" s="417"/>
      <c r="N111" s="419"/>
      <c r="O111" s="419"/>
      <c r="P111" s="419"/>
      <c r="Q111" s="435">
        <f t="shared" si="3"/>
        <v>0</v>
      </c>
      <c r="R111" s="418"/>
      <c r="S111" s="435">
        <f t="shared" si="4"/>
        <v>0</v>
      </c>
      <c r="T111" s="436" t="str">
        <f t="shared" si="5"/>
        <v>-</v>
      </c>
    </row>
    <row r="112" spans="2:20">
      <c r="B112" s="372"/>
      <c r="C112" s="373"/>
      <c r="D112" s="374"/>
      <c r="E112" s="374"/>
      <c r="F112" s="379">
        <v>32</v>
      </c>
      <c r="G112" s="379" t="s">
        <v>295</v>
      </c>
      <c r="H112" s="380" t="s">
        <v>345</v>
      </c>
      <c r="I112" s="422"/>
      <c r="J112" s="423"/>
      <c r="K112" s="423"/>
      <c r="L112" s="422"/>
      <c r="M112" s="422"/>
      <c r="N112" s="424"/>
      <c r="O112" s="424"/>
      <c r="P112" s="424"/>
      <c r="Q112" s="440">
        <f t="shared" si="3"/>
        <v>0</v>
      </c>
      <c r="R112" s="423"/>
      <c r="S112" s="440">
        <f t="shared" si="4"/>
        <v>0</v>
      </c>
      <c r="T112" s="441" t="str">
        <f t="shared" si="5"/>
        <v>-</v>
      </c>
    </row>
    <row r="113" spans="2:20">
      <c r="B113" s="372"/>
      <c r="C113" s="381"/>
      <c r="D113" s="382" t="s">
        <v>256</v>
      </c>
      <c r="E113" s="382"/>
      <c r="F113" s="383">
        <v>23</v>
      </c>
      <c r="G113" s="383" t="s">
        <v>286</v>
      </c>
      <c r="H113" s="384" t="s">
        <v>346</v>
      </c>
      <c r="I113" s="425"/>
      <c r="J113" s="426"/>
      <c r="K113" s="426"/>
      <c r="L113" s="425"/>
      <c r="M113" s="425"/>
      <c r="N113" s="427"/>
      <c r="O113" s="427"/>
      <c r="P113" s="427"/>
      <c r="Q113" s="442">
        <f t="shared" si="3"/>
        <v>0</v>
      </c>
      <c r="R113" s="426"/>
      <c r="S113" s="442">
        <f t="shared" si="4"/>
        <v>0</v>
      </c>
      <c r="T113" s="443" t="str">
        <f t="shared" si="5"/>
        <v>-</v>
      </c>
    </row>
    <row r="114" spans="2:20">
      <c r="B114" s="372"/>
      <c r="C114" s="373"/>
      <c r="D114" s="374"/>
      <c r="E114" s="374"/>
      <c r="F114" s="375">
        <v>24</v>
      </c>
      <c r="G114" s="375" t="s">
        <v>287</v>
      </c>
      <c r="H114" s="376" t="s">
        <v>347</v>
      </c>
      <c r="I114" s="417"/>
      <c r="J114" s="418"/>
      <c r="K114" s="418"/>
      <c r="L114" s="417"/>
      <c r="M114" s="417"/>
      <c r="N114" s="419"/>
      <c r="O114" s="419"/>
      <c r="P114" s="419"/>
      <c r="Q114" s="435">
        <f t="shared" si="3"/>
        <v>0</v>
      </c>
      <c r="R114" s="418"/>
      <c r="S114" s="435">
        <f t="shared" si="4"/>
        <v>0</v>
      </c>
      <c r="T114" s="436" t="str">
        <f t="shared" si="5"/>
        <v>-</v>
      </c>
    </row>
    <row r="115" spans="2:20">
      <c r="B115" s="372"/>
      <c r="C115" s="373"/>
      <c r="D115" s="374"/>
      <c r="E115" s="374"/>
      <c r="F115" s="377">
        <v>25</v>
      </c>
      <c r="G115" s="377" t="s">
        <v>288</v>
      </c>
      <c r="H115" s="378"/>
      <c r="I115" s="420"/>
      <c r="J115" s="421"/>
      <c r="K115" s="421"/>
      <c r="L115" s="420"/>
      <c r="M115" s="420"/>
      <c r="N115" s="421"/>
      <c r="O115" s="421"/>
      <c r="P115" s="421"/>
      <c r="Q115" s="421">
        <f t="shared" si="3"/>
        <v>0</v>
      </c>
      <c r="R115" s="421"/>
      <c r="S115" s="421">
        <f t="shared" si="4"/>
        <v>0</v>
      </c>
      <c r="T115" s="437" t="str">
        <f t="shared" si="5"/>
        <v>-</v>
      </c>
    </row>
    <row r="116" spans="2:20">
      <c r="B116" s="372"/>
      <c r="C116" s="373"/>
      <c r="D116" s="374"/>
      <c r="E116" s="374"/>
      <c r="F116" s="375">
        <v>26</v>
      </c>
      <c r="G116" s="375" t="s">
        <v>289</v>
      </c>
      <c r="H116" s="376" t="s">
        <v>348</v>
      </c>
      <c r="I116" s="417"/>
      <c r="J116" s="418"/>
      <c r="K116" s="418"/>
      <c r="L116" s="417"/>
      <c r="M116" s="417"/>
      <c r="N116" s="419"/>
      <c r="O116" s="419"/>
      <c r="P116" s="419"/>
      <c r="Q116" s="435">
        <f t="shared" si="3"/>
        <v>0</v>
      </c>
      <c r="R116" s="418"/>
      <c r="S116" s="435">
        <f t="shared" si="4"/>
        <v>0</v>
      </c>
      <c r="T116" s="436" t="str">
        <f t="shared" si="5"/>
        <v>-</v>
      </c>
    </row>
    <row r="117" spans="2:20">
      <c r="B117" s="372"/>
      <c r="C117" s="373"/>
      <c r="D117" s="374"/>
      <c r="E117" s="374"/>
      <c r="F117" s="377">
        <v>27</v>
      </c>
      <c r="G117" s="377" t="s">
        <v>290</v>
      </c>
      <c r="H117" s="378"/>
      <c r="I117" s="420"/>
      <c r="J117" s="421"/>
      <c r="K117" s="421"/>
      <c r="L117" s="420"/>
      <c r="M117" s="420"/>
      <c r="N117" s="421"/>
      <c r="O117" s="421"/>
      <c r="P117" s="421"/>
      <c r="Q117" s="421">
        <f t="shared" si="3"/>
        <v>0</v>
      </c>
      <c r="R117" s="421"/>
      <c r="S117" s="421">
        <f t="shared" si="4"/>
        <v>0</v>
      </c>
      <c r="T117" s="437" t="str">
        <f t="shared" si="5"/>
        <v>-</v>
      </c>
    </row>
    <row r="118" spans="2:20">
      <c r="B118" s="372"/>
      <c r="C118" s="373"/>
      <c r="D118" s="374"/>
      <c r="E118" s="374"/>
      <c r="F118" s="375">
        <v>28</v>
      </c>
      <c r="G118" s="375" t="s">
        <v>291</v>
      </c>
      <c r="H118" s="376" t="s">
        <v>349</v>
      </c>
      <c r="I118" s="417"/>
      <c r="J118" s="418"/>
      <c r="K118" s="418"/>
      <c r="L118" s="417"/>
      <c r="M118" s="417"/>
      <c r="N118" s="419"/>
      <c r="O118" s="419"/>
      <c r="P118" s="419"/>
      <c r="Q118" s="435">
        <f t="shared" si="3"/>
        <v>0</v>
      </c>
      <c r="R118" s="418"/>
      <c r="S118" s="435">
        <f t="shared" si="4"/>
        <v>0</v>
      </c>
      <c r="T118" s="436" t="str">
        <f t="shared" si="5"/>
        <v>-</v>
      </c>
    </row>
    <row r="119" spans="2:20">
      <c r="B119" s="372"/>
      <c r="C119" s="373"/>
      <c r="D119" s="374"/>
      <c r="E119" s="374"/>
      <c r="F119" s="375">
        <v>29</v>
      </c>
      <c r="G119" s="375" t="s">
        <v>292</v>
      </c>
      <c r="H119" s="376" t="s">
        <v>350</v>
      </c>
      <c r="I119" s="417"/>
      <c r="J119" s="418"/>
      <c r="K119" s="418"/>
      <c r="L119" s="417"/>
      <c r="M119" s="417"/>
      <c r="N119" s="419"/>
      <c r="O119" s="419"/>
      <c r="P119" s="419"/>
      <c r="Q119" s="435">
        <f t="shared" si="3"/>
        <v>0</v>
      </c>
      <c r="R119" s="418"/>
      <c r="S119" s="435">
        <f t="shared" si="4"/>
        <v>0</v>
      </c>
      <c r="T119" s="436" t="str">
        <f t="shared" si="5"/>
        <v>-</v>
      </c>
    </row>
    <row r="120" spans="2:20">
      <c r="B120" s="372"/>
      <c r="C120" s="373"/>
      <c r="D120" s="374"/>
      <c r="E120" s="374"/>
      <c r="F120" s="377">
        <v>30</v>
      </c>
      <c r="G120" s="377" t="s">
        <v>293</v>
      </c>
      <c r="H120" s="378"/>
      <c r="I120" s="420"/>
      <c r="J120" s="421"/>
      <c r="K120" s="421"/>
      <c r="L120" s="420"/>
      <c r="M120" s="420"/>
      <c r="N120" s="421"/>
      <c r="O120" s="421"/>
      <c r="P120" s="421"/>
      <c r="Q120" s="421">
        <f t="shared" si="3"/>
        <v>0</v>
      </c>
      <c r="R120" s="421"/>
      <c r="S120" s="421">
        <f t="shared" si="4"/>
        <v>0</v>
      </c>
      <c r="T120" s="437" t="str">
        <f t="shared" si="5"/>
        <v>-</v>
      </c>
    </row>
    <row r="121" spans="2:20">
      <c r="B121" s="372"/>
      <c r="C121" s="373"/>
      <c r="D121" s="374"/>
      <c r="E121" s="374"/>
      <c r="F121" s="375">
        <v>31</v>
      </c>
      <c r="G121" s="375" t="s">
        <v>294</v>
      </c>
      <c r="H121" s="376" t="s">
        <v>351</v>
      </c>
      <c r="I121" s="417"/>
      <c r="J121" s="418"/>
      <c r="K121" s="418"/>
      <c r="L121" s="417"/>
      <c r="M121" s="417"/>
      <c r="N121" s="419"/>
      <c r="O121" s="419"/>
      <c r="P121" s="419"/>
      <c r="Q121" s="435">
        <f t="shared" si="3"/>
        <v>0</v>
      </c>
      <c r="R121" s="418"/>
      <c r="S121" s="435">
        <f t="shared" si="4"/>
        <v>0</v>
      </c>
      <c r="T121" s="436" t="str">
        <f t="shared" si="5"/>
        <v>-</v>
      </c>
    </row>
    <row r="122" spans="2:20">
      <c r="B122" s="372"/>
      <c r="C122" s="373"/>
      <c r="D122" s="374"/>
      <c r="E122" s="374"/>
      <c r="F122" s="379">
        <v>32</v>
      </c>
      <c r="G122" s="379" t="s">
        <v>295</v>
      </c>
      <c r="H122" s="380" t="s">
        <v>352</v>
      </c>
      <c r="I122" s="422"/>
      <c r="J122" s="423"/>
      <c r="K122" s="423"/>
      <c r="L122" s="422"/>
      <c r="M122" s="422"/>
      <c r="N122" s="424"/>
      <c r="O122" s="424"/>
      <c r="P122" s="424"/>
      <c r="Q122" s="440">
        <f t="shared" si="3"/>
        <v>0</v>
      </c>
      <c r="R122" s="423"/>
      <c r="S122" s="440">
        <f t="shared" si="4"/>
        <v>0</v>
      </c>
      <c r="T122" s="441" t="str">
        <f t="shared" si="5"/>
        <v>-</v>
      </c>
    </row>
    <row r="123" spans="2:20">
      <c r="B123" s="372"/>
      <c r="C123" s="381"/>
      <c r="D123" s="382" t="s">
        <v>353</v>
      </c>
      <c r="E123" s="382"/>
      <c r="F123" s="383">
        <v>23</v>
      </c>
      <c r="G123" s="383" t="s">
        <v>286</v>
      </c>
      <c r="H123" s="384" t="s">
        <v>354</v>
      </c>
      <c r="I123" s="425"/>
      <c r="J123" s="426"/>
      <c r="K123" s="426"/>
      <c r="L123" s="425"/>
      <c r="M123" s="425"/>
      <c r="N123" s="427"/>
      <c r="O123" s="427"/>
      <c r="P123" s="427"/>
      <c r="Q123" s="442">
        <f t="shared" si="3"/>
        <v>0</v>
      </c>
      <c r="R123" s="426"/>
      <c r="S123" s="442">
        <f t="shared" si="4"/>
        <v>0</v>
      </c>
      <c r="T123" s="443" t="str">
        <f t="shared" si="5"/>
        <v>-</v>
      </c>
    </row>
    <row r="124" spans="2:20">
      <c r="B124" s="372"/>
      <c r="C124" s="373"/>
      <c r="D124" s="374"/>
      <c r="E124" s="374"/>
      <c r="F124" s="375">
        <v>24</v>
      </c>
      <c r="G124" s="375" t="s">
        <v>287</v>
      </c>
      <c r="H124" s="376" t="s">
        <v>355</v>
      </c>
      <c r="I124" s="417"/>
      <c r="J124" s="418"/>
      <c r="K124" s="418"/>
      <c r="L124" s="417"/>
      <c r="M124" s="417"/>
      <c r="N124" s="419"/>
      <c r="O124" s="419"/>
      <c r="P124" s="419"/>
      <c r="Q124" s="435">
        <f t="shared" si="3"/>
        <v>0</v>
      </c>
      <c r="R124" s="418"/>
      <c r="S124" s="435">
        <f t="shared" si="4"/>
        <v>0</v>
      </c>
      <c r="T124" s="436" t="str">
        <f t="shared" si="5"/>
        <v>-</v>
      </c>
    </row>
    <row r="125" spans="2:20">
      <c r="B125" s="372"/>
      <c r="C125" s="373"/>
      <c r="D125" s="374"/>
      <c r="E125" s="374"/>
      <c r="F125" s="377">
        <v>25</v>
      </c>
      <c r="G125" s="377" t="s">
        <v>288</v>
      </c>
      <c r="H125" s="378"/>
      <c r="I125" s="420"/>
      <c r="J125" s="421"/>
      <c r="K125" s="421"/>
      <c r="L125" s="420"/>
      <c r="M125" s="420"/>
      <c r="N125" s="421"/>
      <c r="O125" s="421"/>
      <c r="P125" s="421"/>
      <c r="Q125" s="421">
        <f t="shared" si="3"/>
        <v>0</v>
      </c>
      <c r="R125" s="421"/>
      <c r="S125" s="421">
        <f t="shared" si="4"/>
        <v>0</v>
      </c>
      <c r="T125" s="437" t="str">
        <f t="shared" si="5"/>
        <v>-</v>
      </c>
    </row>
    <row r="126" spans="2:20">
      <c r="B126" s="372"/>
      <c r="C126" s="373"/>
      <c r="D126" s="374"/>
      <c r="E126" s="374"/>
      <c r="F126" s="375">
        <v>26</v>
      </c>
      <c r="G126" s="375" t="s">
        <v>289</v>
      </c>
      <c r="H126" s="376" t="s">
        <v>356</v>
      </c>
      <c r="I126" s="417"/>
      <c r="J126" s="418"/>
      <c r="K126" s="418"/>
      <c r="L126" s="417"/>
      <c r="M126" s="417"/>
      <c r="N126" s="419"/>
      <c r="O126" s="419"/>
      <c r="P126" s="419"/>
      <c r="Q126" s="435">
        <f t="shared" si="3"/>
        <v>0</v>
      </c>
      <c r="R126" s="418"/>
      <c r="S126" s="435">
        <f t="shared" si="4"/>
        <v>0</v>
      </c>
      <c r="T126" s="436" t="str">
        <f t="shared" si="5"/>
        <v>-</v>
      </c>
    </row>
    <row r="127" spans="2:20">
      <c r="B127" s="372"/>
      <c r="C127" s="373"/>
      <c r="D127" s="374"/>
      <c r="E127" s="374"/>
      <c r="F127" s="377">
        <v>27</v>
      </c>
      <c r="G127" s="377" t="s">
        <v>290</v>
      </c>
      <c r="H127" s="378"/>
      <c r="I127" s="420"/>
      <c r="J127" s="421"/>
      <c r="K127" s="421"/>
      <c r="L127" s="420"/>
      <c r="M127" s="420"/>
      <c r="N127" s="421"/>
      <c r="O127" s="421"/>
      <c r="P127" s="421"/>
      <c r="Q127" s="421">
        <f t="shared" si="3"/>
        <v>0</v>
      </c>
      <c r="R127" s="421"/>
      <c r="S127" s="421">
        <f t="shared" si="4"/>
        <v>0</v>
      </c>
      <c r="T127" s="437" t="str">
        <f t="shared" si="5"/>
        <v>-</v>
      </c>
    </row>
    <row r="128" spans="2:20">
      <c r="B128" s="372"/>
      <c r="C128" s="373"/>
      <c r="D128" s="374"/>
      <c r="E128" s="374"/>
      <c r="F128" s="375">
        <v>28</v>
      </c>
      <c r="G128" s="375" t="s">
        <v>291</v>
      </c>
      <c r="H128" s="376" t="s">
        <v>357</v>
      </c>
      <c r="I128" s="417"/>
      <c r="J128" s="418"/>
      <c r="K128" s="418"/>
      <c r="L128" s="417"/>
      <c r="M128" s="417"/>
      <c r="N128" s="419"/>
      <c r="O128" s="419"/>
      <c r="P128" s="419"/>
      <c r="Q128" s="435">
        <f t="shared" si="3"/>
        <v>0</v>
      </c>
      <c r="R128" s="418"/>
      <c r="S128" s="435">
        <f t="shared" si="4"/>
        <v>0</v>
      </c>
      <c r="T128" s="436" t="str">
        <f t="shared" si="5"/>
        <v>-</v>
      </c>
    </row>
    <row r="129" spans="2:20">
      <c r="B129" s="372"/>
      <c r="C129" s="373"/>
      <c r="D129" s="374"/>
      <c r="E129" s="374"/>
      <c r="F129" s="375">
        <v>29</v>
      </c>
      <c r="G129" s="375" t="s">
        <v>292</v>
      </c>
      <c r="H129" s="376" t="s">
        <v>358</v>
      </c>
      <c r="I129" s="417"/>
      <c r="J129" s="418"/>
      <c r="K129" s="418"/>
      <c r="L129" s="417"/>
      <c r="M129" s="417"/>
      <c r="N129" s="419"/>
      <c r="O129" s="419"/>
      <c r="P129" s="419"/>
      <c r="Q129" s="435">
        <f t="shared" si="3"/>
        <v>0</v>
      </c>
      <c r="R129" s="418"/>
      <c r="S129" s="435">
        <f t="shared" si="4"/>
        <v>0</v>
      </c>
      <c r="T129" s="436" t="str">
        <f t="shared" si="5"/>
        <v>-</v>
      </c>
    </row>
    <row r="130" spans="2:20">
      <c r="B130" s="372"/>
      <c r="C130" s="373"/>
      <c r="D130" s="374"/>
      <c r="E130" s="374"/>
      <c r="F130" s="377">
        <v>30</v>
      </c>
      <c r="G130" s="377" t="s">
        <v>293</v>
      </c>
      <c r="H130" s="378"/>
      <c r="I130" s="420"/>
      <c r="J130" s="421"/>
      <c r="K130" s="421"/>
      <c r="L130" s="420"/>
      <c r="M130" s="420"/>
      <c r="N130" s="421"/>
      <c r="O130" s="421"/>
      <c r="P130" s="421"/>
      <c r="Q130" s="421">
        <f t="shared" si="3"/>
        <v>0</v>
      </c>
      <c r="R130" s="421"/>
      <c r="S130" s="421">
        <f t="shared" si="4"/>
        <v>0</v>
      </c>
      <c r="T130" s="437" t="str">
        <f t="shared" si="5"/>
        <v>-</v>
      </c>
    </row>
    <row r="131" spans="2:20">
      <c r="B131" s="372"/>
      <c r="C131" s="373"/>
      <c r="D131" s="374"/>
      <c r="E131" s="374"/>
      <c r="F131" s="375">
        <v>31</v>
      </c>
      <c r="G131" s="375" t="s">
        <v>294</v>
      </c>
      <c r="H131" s="376" t="s">
        <v>359</v>
      </c>
      <c r="I131" s="417"/>
      <c r="J131" s="418"/>
      <c r="K131" s="418"/>
      <c r="L131" s="417"/>
      <c r="M131" s="417"/>
      <c r="N131" s="419"/>
      <c r="O131" s="419"/>
      <c r="P131" s="419"/>
      <c r="Q131" s="435">
        <f t="shared" si="3"/>
        <v>0</v>
      </c>
      <c r="R131" s="418"/>
      <c r="S131" s="435">
        <f t="shared" si="4"/>
        <v>0</v>
      </c>
      <c r="T131" s="436" t="str">
        <f t="shared" si="5"/>
        <v>-</v>
      </c>
    </row>
    <row r="132" spans="2:20">
      <c r="B132" s="372"/>
      <c r="C132" s="373"/>
      <c r="D132" s="374"/>
      <c r="E132" s="374"/>
      <c r="F132" s="379">
        <v>32</v>
      </c>
      <c r="G132" s="379" t="s">
        <v>295</v>
      </c>
      <c r="H132" s="380" t="s">
        <v>360</v>
      </c>
      <c r="I132" s="422"/>
      <c r="J132" s="423"/>
      <c r="K132" s="423"/>
      <c r="L132" s="422"/>
      <c r="M132" s="422"/>
      <c r="N132" s="424"/>
      <c r="O132" s="424"/>
      <c r="P132" s="424"/>
      <c r="Q132" s="440">
        <f t="shared" si="3"/>
        <v>0</v>
      </c>
      <c r="R132" s="423"/>
      <c r="S132" s="440">
        <f t="shared" si="4"/>
        <v>0</v>
      </c>
      <c r="T132" s="441" t="str">
        <f t="shared" si="5"/>
        <v>-</v>
      </c>
    </row>
    <row r="133" spans="2:20">
      <c r="B133" s="372"/>
      <c r="C133" s="381"/>
      <c r="D133" s="382" t="s">
        <v>253</v>
      </c>
      <c r="E133" s="382"/>
      <c r="F133" s="383">
        <v>23</v>
      </c>
      <c r="G133" s="383" t="s">
        <v>286</v>
      </c>
      <c r="H133" s="384" t="s">
        <v>361</v>
      </c>
      <c r="I133" s="425"/>
      <c r="J133" s="426"/>
      <c r="K133" s="426"/>
      <c r="L133" s="425"/>
      <c r="M133" s="425"/>
      <c r="N133" s="427"/>
      <c r="O133" s="427"/>
      <c r="P133" s="427"/>
      <c r="Q133" s="442">
        <f t="shared" si="3"/>
        <v>0</v>
      </c>
      <c r="R133" s="426"/>
      <c r="S133" s="442">
        <f t="shared" si="4"/>
        <v>0</v>
      </c>
      <c r="T133" s="443" t="str">
        <f t="shared" si="5"/>
        <v>-</v>
      </c>
    </row>
    <row r="134" spans="2:20">
      <c r="B134" s="372"/>
      <c r="C134" s="373"/>
      <c r="D134" s="374"/>
      <c r="E134" s="374"/>
      <c r="F134" s="375">
        <v>24</v>
      </c>
      <c r="G134" s="375" t="s">
        <v>287</v>
      </c>
      <c r="H134" s="376" t="s">
        <v>362</v>
      </c>
      <c r="I134" s="417"/>
      <c r="J134" s="418"/>
      <c r="K134" s="418"/>
      <c r="L134" s="417"/>
      <c r="M134" s="417"/>
      <c r="N134" s="419"/>
      <c r="O134" s="419"/>
      <c r="P134" s="419"/>
      <c r="Q134" s="435">
        <f t="shared" si="3"/>
        <v>0</v>
      </c>
      <c r="R134" s="418"/>
      <c r="S134" s="435">
        <f t="shared" si="4"/>
        <v>0</v>
      </c>
      <c r="T134" s="436" t="str">
        <f t="shared" si="5"/>
        <v>-</v>
      </c>
    </row>
    <row r="135" spans="2:20">
      <c r="B135" s="372"/>
      <c r="C135" s="373"/>
      <c r="D135" s="374"/>
      <c r="E135" s="374"/>
      <c r="F135" s="377">
        <v>25</v>
      </c>
      <c r="G135" s="377" t="s">
        <v>288</v>
      </c>
      <c r="H135" s="378"/>
      <c r="I135" s="420"/>
      <c r="J135" s="421"/>
      <c r="K135" s="421"/>
      <c r="L135" s="420"/>
      <c r="M135" s="420"/>
      <c r="N135" s="421"/>
      <c r="O135" s="421"/>
      <c r="P135" s="421"/>
      <c r="Q135" s="421">
        <f t="shared" si="3"/>
        <v>0</v>
      </c>
      <c r="R135" s="421"/>
      <c r="S135" s="421">
        <f t="shared" si="4"/>
        <v>0</v>
      </c>
      <c r="T135" s="437" t="str">
        <f t="shared" si="5"/>
        <v>-</v>
      </c>
    </row>
    <row r="136" spans="2:20">
      <c r="B136" s="372"/>
      <c r="C136" s="373"/>
      <c r="D136" s="374"/>
      <c r="E136" s="374"/>
      <c r="F136" s="375">
        <v>26</v>
      </c>
      <c r="G136" s="375" t="s">
        <v>289</v>
      </c>
      <c r="H136" s="376" t="s">
        <v>363</v>
      </c>
      <c r="I136" s="417"/>
      <c r="J136" s="418"/>
      <c r="K136" s="418"/>
      <c r="L136" s="417"/>
      <c r="M136" s="417"/>
      <c r="N136" s="419"/>
      <c r="O136" s="419"/>
      <c r="P136" s="419"/>
      <c r="Q136" s="435">
        <f t="shared" si="3"/>
        <v>0</v>
      </c>
      <c r="R136" s="418"/>
      <c r="S136" s="435">
        <f t="shared" si="4"/>
        <v>0</v>
      </c>
      <c r="T136" s="436" t="str">
        <f t="shared" si="5"/>
        <v>-</v>
      </c>
    </row>
    <row r="137" spans="2:20">
      <c r="B137" s="372"/>
      <c r="C137" s="373"/>
      <c r="D137" s="374"/>
      <c r="E137" s="374"/>
      <c r="F137" s="377">
        <v>27</v>
      </c>
      <c r="G137" s="377" t="s">
        <v>290</v>
      </c>
      <c r="H137" s="378"/>
      <c r="I137" s="420"/>
      <c r="J137" s="421"/>
      <c r="K137" s="421"/>
      <c r="L137" s="420"/>
      <c r="M137" s="420"/>
      <c r="N137" s="421"/>
      <c r="O137" s="421"/>
      <c r="P137" s="421"/>
      <c r="Q137" s="421">
        <f t="shared" si="3"/>
        <v>0</v>
      </c>
      <c r="R137" s="421"/>
      <c r="S137" s="421">
        <f t="shared" si="4"/>
        <v>0</v>
      </c>
      <c r="T137" s="437" t="str">
        <f t="shared" si="5"/>
        <v>-</v>
      </c>
    </row>
    <row r="138" spans="2:20">
      <c r="B138" s="372"/>
      <c r="C138" s="373"/>
      <c r="D138" s="374"/>
      <c r="E138" s="374"/>
      <c r="F138" s="375">
        <v>28</v>
      </c>
      <c r="G138" s="375" t="s">
        <v>291</v>
      </c>
      <c r="H138" s="376" t="s">
        <v>364</v>
      </c>
      <c r="I138" s="417"/>
      <c r="J138" s="418"/>
      <c r="K138" s="418"/>
      <c r="L138" s="417"/>
      <c r="M138" s="417"/>
      <c r="N138" s="419"/>
      <c r="O138" s="419"/>
      <c r="P138" s="419"/>
      <c r="Q138" s="435">
        <f t="shared" si="3"/>
        <v>0</v>
      </c>
      <c r="R138" s="418"/>
      <c r="S138" s="435">
        <f t="shared" si="4"/>
        <v>0</v>
      </c>
      <c r="T138" s="436" t="str">
        <f t="shared" si="5"/>
        <v>-</v>
      </c>
    </row>
    <row r="139" spans="2:20">
      <c r="B139" s="372"/>
      <c r="C139" s="373"/>
      <c r="D139" s="374"/>
      <c r="E139" s="374"/>
      <c r="F139" s="375">
        <v>29</v>
      </c>
      <c r="G139" s="375" t="s">
        <v>292</v>
      </c>
      <c r="H139" s="376" t="s">
        <v>365</v>
      </c>
      <c r="I139" s="417"/>
      <c r="J139" s="418"/>
      <c r="K139" s="418"/>
      <c r="L139" s="417"/>
      <c r="M139" s="417"/>
      <c r="N139" s="419"/>
      <c r="O139" s="419"/>
      <c r="P139" s="419"/>
      <c r="Q139" s="435">
        <f t="shared" si="3"/>
        <v>0</v>
      </c>
      <c r="R139" s="418"/>
      <c r="S139" s="435">
        <f t="shared" si="4"/>
        <v>0</v>
      </c>
      <c r="T139" s="436" t="str">
        <f t="shared" si="5"/>
        <v>-</v>
      </c>
    </row>
    <row r="140" spans="2:20">
      <c r="B140" s="372"/>
      <c r="C140" s="373"/>
      <c r="D140" s="374"/>
      <c r="E140" s="374"/>
      <c r="F140" s="377">
        <v>30</v>
      </c>
      <c r="G140" s="377" t="s">
        <v>293</v>
      </c>
      <c r="H140" s="378"/>
      <c r="I140" s="420"/>
      <c r="J140" s="421"/>
      <c r="K140" s="421"/>
      <c r="L140" s="420"/>
      <c r="M140" s="420"/>
      <c r="N140" s="421"/>
      <c r="O140" s="421"/>
      <c r="P140" s="421"/>
      <c r="Q140" s="421">
        <f t="shared" si="3"/>
        <v>0</v>
      </c>
      <c r="R140" s="421"/>
      <c r="S140" s="421">
        <f t="shared" si="4"/>
        <v>0</v>
      </c>
      <c r="T140" s="437" t="str">
        <f t="shared" si="5"/>
        <v>-</v>
      </c>
    </row>
    <row r="141" spans="2:20">
      <c r="B141" s="372"/>
      <c r="C141" s="373"/>
      <c r="D141" s="374"/>
      <c r="E141" s="374"/>
      <c r="F141" s="375">
        <v>31</v>
      </c>
      <c r="G141" s="375" t="s">
        <v>294</v>
      </c>
      <c r="H141" s="376" t="s">
        <v>366</v>
      </c>
      <c r="I141" s="417"/>
      <c r="J141" s="418"/>
      <c r="K141" s="418"/>
      <c r="L141" s="417"/>
      <c r="M141" s="417"/>
      <c r="N141" s="419"/>
      <c r="O141" s="419"/>
      <c r="P141" s="419"/>
      <c r="Q141" s="435">
        <f t="shared" si="3"/>
        <v>0</v>
      </c>
      <c r="R141" s="418"/>
      <c r="S141" s="435">
        <f t="shared" si="4"/>
        <v>0</v>
      </c>
      <c r="T141" s="436" t="str">
        <f t="shared" si="5"/>
        <v>-</v>
      </c>
    </row>
    <row r="142" ht="26.25" spans="2:20">
      <c r="B142" s="385"/>
      <c r="C142" s="386"/>
      <c r="D142" s="387"/>
      <c r="E142" s="387"/>
      <c r="F142" s="388">
        <v>32</v>
      </c>
      <c r="G142" s="388" t="s">
        <v>295</v>
      </c>
      <c r="H142" s="389" t="s">
        <v>367</v>
      </c>
      <c r="I142" s="428"/>
      <c r="J142" s="429"/>
      <c r="K142" s="429"/>
      <c r="L142" s="428"/>
      <c r="M142" s="428"/>
      <c r="N142" s="430"/>
      <c r="O142" s="430"/>
      <c r="P142" s="430"/>
      <c r="Q142" s="438">
        <f t="shared" si="3"/>
        <v>0</v>
      </c>
      <c r="R142" s="429"/>
      <c r="S142" s="438">
        <f t="shared" si="4"/>
        <v>0</v>
      </c>
      <c r="T142" s="439" t="str">
        <f t="shared" si="5"/>
        <v>-</v>
      </c>
    </row>
  </sheetData>
  <conditionalFormatting sqref="Q3">
    <cfRule type="expression" dxfId="5" priority="171">
      <formula>AND(Q3&lt;&gt;"",Q3/P3&lt;4)</formula>
    </cfRule>
    <cfRule type="expression" dxfId="6" priority="172">
      <formula>AND(Q3&lt;&gt;"",Q3=0)</formula>
    </cfRule>
  </conditionalFormatting>
  <conditionalFormatting sqref="S3">
    <cfRule type="expression" dxfId="5" priority="169">
      <formula>AND(S3&lt;&gt;"",S3/P3&lt;4)</formula>
    </cfRule>
    <cfRule type="expression" dxfId="6" priority="170">
      <formula>AND(S3&lt;&gt;"",S3=0)</formula>
    </cfRule>
  </conditionalFormatting>
  <conditionalFormatting sqref="Q23">
    <cfRule type="expression" dxfId="5" priority="147">
      <formula>AND(Q23&lt;&gt;"",Q23/P23&lt;4)</formula>
    </cfRule>
    <cfRule type="expression" dxfId="6" priority="148">
      <formula>AND(Q23&lt;&gt;"",Q23=0)</formula>
    </cfRule>
  </conditionalFormatting>
  <conditionalFormatting sqref="S23">
    <cfRule type="expression" dxfId="5" priority="145">
      <formula>AND(S23&lt;&gt;"",S23/P23&lt;4)</formula>
    </cfRule>
    <cfRule type="expression" dxfId="6" priority="146">
      <formula>AND(S23&lt;&gt;"",S23=0)</formula>
    </cfRule>
  </conditionalFormatting>
  <conditionalFormatting sqref="Q53">
    <cfRule type="expression" dxfId="5" priority="111">
      <formula>AND(Q53&lt;&gt;"",Q53/P53&lt;4)</formula>
    </cfRule>
    <cfRule type="expression" dxfId="6" priority="112">
      <formula>AND(Q53&lt;&gt;"",Q53=0)</formula>
    </cfRule>
  </conditionalFormatting>
  <conditionalFormatting sqref="S53">
    <cfRule type="expression" dxfId="5" priority="109">
      <formula>AND(S53&lt;&gt;"",S53/P53&lt;4)</formula>
    </cfRule>
    <cfRule type="expression" dxfId="6" priority="110">
      <formula>AND(S53&lt;&gt;"",S53=0)</formula>
    </cfRule>
  </conditionalFormatting>
  <conditionalFormatting sqref="Q83">
    <cfRule type="expression" dxfId="5" priority="15">
      <formula>AND(Q83&lt;&gt;"",Q83/P83&lt;4)</formula>
    </cfRule>
    <cfRule type="expression" dxfId="6" priority="16">
      <formula>AND(Q83&lt;&gt;"",Q83=0)</formula>
    </cfRule>
  </conditionalFormatting>
  <conditionalFormatting sqref="S83">
    <cfRule type="expression" dxfId="5" priority="13">
      <formula>AND(S83&lt;&gt;"",S83/P83&lt;4)</formula>
    </cfRule>
    <cfRule type="expression" dxfId="6" priority="14">
      <formula>AND(S83&lt;&gt;"",S83=0)</formula>
    </cfRule>
  </conditionalFormatting>
  <conditionalFormatting sqref="Q103">
    <cfRule type="expression" dxfId="5" priority="75">
      <formula>AND(Q103&lt;&gt;"",Q103/P103&lt;4)</formula>
    </cfRule>
    <cfRule type="expression" dxfId="6" priority="76">
      <formula>AND(Q103&lt;&gt;"",Q103=0)</formula>
    </cfRule>
  </conditionalFormatting>
  <conditionalFormatting sqref="S103">
    <cfRule type="expression" dxfId="5" priority="73">
      <formula>AND(S103&lt;&gt;"",S103/P103&lt;4)</formula>
    </cfRule>
    <cfRule type="expression" dxfId="6" priority="74">
      <formula>AND(S103&lt;&gt;"",S103=0)</formula>
    </cfRule>
  </conditionalFormatting>
  <conditionalFormatting sqref="I3:I12">
    <cfRule type="expression" dxfId="0" priority="165">
      <formula>AND(I3&lt;5,J3&gt;0)</formula>
    </cfRule>
  </conditionalFormatting>
  <conditionalFormatting sqref="I13:I22">
    <cfRule type="expression" dxfId="0" priority="160">
      <formula>AND(I13&lt;5,J13&gt;0)</formula>
    </cfRule>
  </conditionalFormatting>
  <conditionalFormatting sqref="I23:I32">
    <cfRule type="expression" dxfId="0" priority="141">
      <formula>AND(I23&lt;5,J23&gt;0)</formula>
    </cfRule>
  </conditionalFormatting>
  <conditionalFormatting sqref="I33:I42">
    <cfRule type="expression" dxfId="0" priority="124">
      <formula>AND(I33&lt;5,J33&gt;0)</formula>
    </cfRule>
  </conditionalFormatting>
  <conditionalFormatting sqref="I43:I52">
    <cfRule type="expression" dxfId="0" priority="136">
      <formula>AND(I43&lt;5,J43&gt;0)</formula>
    </cfRule>
  </conditionalFormatting>
  <conditionalFormatting sqref="I53:I62">
    <cfRule type="expression" dxfId="0" priority="105">
      <formula>AND(I53&lt;5,J53&gt;0)</formula>
    </cfRule>
  </conditionalFormatting>
  <conditionalFormatting sqref="I63:I72">
    <cfRule type="expression" dxfId="0" priority="100">
      <formula>AND(I63&lt;5,J63&gt;0)</formula>
    </cfRule>
  </conditionalFormatting>
  <conditionalFormatting sqref="I73:I82">
    <cfRule type="expression" dxfId="0" priority="88">
      <formula>AND(I73&lt;5,J73&gt;0)</formula>
    </cfRule>
  </conditionalFormatting>
  <conditionalFormatting sqref="I83:I92">
    <cfRule type="expression" dxfId="0" priority="9">
      <formula>AND(I83&lt;5,J83&gt;0)</formula>
    </cfRule>
  </conditionalFormatting>
  <conditionalFormatting sqref="I93:I102">
    <cfRule type="expression" dxfId="0" priority="28">
      <formula>AND(I93&lt;5,J93&gt;0)</formula>
    </cfRule>
  </conditionalFormatting>
  <conditionalFormatting sqref="I103:I112">
    <cfRule type="expression" dxfId="0" priority="69">
      <formula>AND(I103&lt;5,J103&gt;0)</formula>
    </cfRule>
  </conditionalFormatting>
  <conditionalFormatting sqref="I113:I122">
    <cfRule type="expression" dxfId="0" priority="40">
      <formula>AND(I113&lt;5,J113&gt;0)</formula>
    </cfRule>
  </conditionalFormatting>
  <conditionalFormatting sqref="I123:I132">
    <cfRule type="expression" dxfId="0" priority="52">
      <formula>AND(I123&lt;5,J123&gt;0)</formula>
    </cfRule>
  </conditionalFormatting>
  <conditionalFormatting sqref="I133:I142">
    <cfRule type="expression" dxfId="0" priority="64">
      <formula>AND(I133&lt;5,J133&gt;0)</formula>
    </cfRule>
  </conditionalFormatting>
  <conditionalFormatting sqref="P3:P12">
    <cfRule type="expression" dxfId="2" priority="173">
      <formula>P3&gt;1</formula>
    </cfRule>
    <cfRule type="expression" dxfId="3" priority="174">
      <formula>P3&gt;0.5</formula>
    </cfRule>
    <cfRule type="expression" dxfId="4" priority="175">
      <formula>P3&gt;0</formula>
    </cfRule>
  </conditionalFormatting>
  <conditionalFormatting sqref="P13:P22">
    <cfRule type="expression" dxfId="2" priority="161">
      <formula>P13&gt;1</formula>
    </cfRule>
    <cfRule type="expression" dxfId="3" priority="162">
      <formula>P13&gt;0.5</formula>
    </cfRule>
    <cfRule type="expression" dxfId="4" priority="163">
      <formula>P13&gt;0</formula>
    </cfRule>
  </conditionalFormatting>
  <conditionalFormatting sqref="P23:P32">
    <cfRule type="expression" dxfId="2" priority="149">
      <formula>P23&gt;1</formula>
    </cfRule>
    <cfRule type="expression" dxfId="3" priority="150">
      <formula>P23&gt;0.5</formula>
    </cfRule>
    <cfRule type="expression" dxfId="4" priority="151">
      <formula>P23&gt;0</formula>
    </cfRule>
  </conditionalFormatting>
  <conditionalFormatting sqref="P33:P42">
    <cfRule type="expression" dxfId="2" priority="125">
      <formula>P33&gt;1</formula>
    </cfRule>
    <cfRule type="expression" dxfId="3" priority="126">
      <formula>P33&gt;0.5</formula>
    </cfRule>
    <cfRule type="expression" dxfId="4" priority="127">
      <formula>P33&gt;0</formula>
    </cfRule>
  </conditionalFormatting>
  <conditionalFormatting sqref="P43:P52">
    <cfRule type="expression" dxfId="2" priority="137">
      <formula>P43&gt;1</formula>
    </cfRule>
    <cfRule type="expression" dxfId="3" priority="138">
      <formula>P43&gt;0.5</formula>
    </cfRule>
    <cfRule type="expression" dxfId="4" priority="139">
      <formula>P43&gt;0</formula>
    </cfRule>
  </conditionalFormatting>
  <conditionalFormatting sqref="P53:P62">
    <cfRule type="expression" dxfId="2" priority="113">
      <formula>P53&gt;1</formula>
    </cfRule>
    <cfRule type="expression" dxfId="3" priority="114">
      <formula>P53&gt;0.5</formula>
    </cfRule>
    <cfRule type="expression" dxfId="4" priority="115">
      <formula>P53&gt;0</formula>
    </cfRule>
  </conditionalFormatting>
  <conditionalFormatting sqref="P63:P72">
    <cfRule type="expression" dxfId="2" priority="101">
      <formula>P63&gt;1</formula>
    </cfRule>
    <cfRule type="expression" dxfId="3" priority="102">
      <formula>P63&gt;0.5</formula>
    </cfRule>
    <cfRule type="expression" dxfId="4" priority="103">
      <formula>P63&gt;0</formula>
    </cfRule>
  </conditionalFormatting>
  <conditionalFormatting sqref="P73:P82">
    <cfRule type="expression" dxfId="2" priority="89">
      <formula>P73&gt;1</formula>
    </cfRule>
    <cfRule type="expression" dxfId="3" priority="90">
      <formula>P73&gt;0.5</formula>
    </cfRule>
    <cfRule type="expression" dxfId="4" priority="91">
      <formula>P73&gt;0</formula>
    </cfRule>
  </conditionalFormatting>
  <conditionalFormatting sqref="P83:P92">
    <cfRule type="expression" dxfId="2" priority="17">
      <formula>P83&gt;1</formula>
    </cfRule>
    <cfRule type="expression" dxfId="3" priority="18">
      <formula>P83&gt;0.5</formula>
    </cfRule>
    <cfRule type="expression" dxfId="4" priority="19">
      <formula>P83&gt;0</formula>
    </cfRule>
  </conditionalFormatting>
  <conditionalFormatting sqref="P93:P102">
    <cfRule type="expression" dxfId="2" priority="29">
      <formula>P93&gt;1</formula>
    </cfRule>
    <cfRule type="expression" dxfId="3" priority="30">
      <formula>P93&gt;0.5</formula>
    </cfRule>
    <cfRule type="expression" dxfId="4" priority="31">
      <formula>P93&gt;0</formula>
    </cfRule>
  </conditionalFormatting>
  <conditionalFormatting sqref="P103:P112">
    <cfRule type="expression" dxfId="2" priority="77">
      <formula>P103&gt;1</formula>
    </cfRule>
    <cfRule type="expression" dxfId="3" priority="78">
      <formula>P103&gt;0.5</formula>
    </cfRule>
    <cfRule type="expression" dxfId="4" priority="79">
      <formula>P103&gt;0</formula>
    </cfRule>
  </conditionalFormatting>
  <conditionalFormatting sqref="P113:P122">
    <cfRule type="expression" dxfId="2" priority="41">
      <formula>P113&gt;1</formula>
    </cfRule>
    <cfRule type="expression" dxfId="3" priority="42">
      <formula>P113&gt;0.5</formula>
    </cfRule>
    <cfRule type="expression" dxfId="4" priority="43">
      <formula>P113&gt;0</formula>
    </cfRule>
  </conditionalFormatting>
  <conditionalFormatting sqref="P123:P132">
    <cfRule type="expression" dxfId="2" priority="53">
      <formula>P123&gt;1</formula>
    </cfRule>
    <cfRule type="expression" dxfId="3" priority="54">
      <formula>P123&gt;0.5</formula>
    </cfRule>
    <cfRule type="expression" dxfId="4" priority="55">
      <formula>P123&gt;0</formula>
    </cfRule>
  </conditionalFormatting>
  <conditionalFormatting sqref="P133:P142">
    <cfRule type="expression" dxfId="2" priority="65">
      <formula>P133&gt;1</formula>
    </cfRule>
    <cfRule type="expression" dxfId="3" priority="66">
      <formula>P133&gt;0.5</formula>
    </cfRule>
    <cfRule type="expression" dxfId="4" priority="67">
      <formula>P133&gt;0</formula>
    </cfRule>
  </conditionalFormatting>
  <conditionalFormatting sqref="Q4:Q22">
    <cfRule type="expression" dxfId="5" priority="157">
      <formula>AND(Q4&lt;&gt;"",Q4/P4&lt;4)</formula>
    </cfRule>
    <cfRule type="expression" dxfId="6" priority="158">
      <formula>AND(Q4&lt;&gt;"",Q4=0)</formula>
    </cfRule>
  </conditionalFormatting>
  <conditionalFormatting sqref="Q33:Q42">
    <cfRule type="expression" dxfId="5" priority="121">
      <formula>AND(Q33&lt;&gt;"",Q33/P33&lt;4)</formula>
    </cfRule>
    <cfRule type="expression" dxfId="6" priority="122">
      <formula>AND(Q33&lt;&gt;"",Q33=0)</formula>
    </cfRule>
  </conditionalFormatting>
  <conditionalFormatting sqref="Q54:Q72">
    <cfRule type="expression" dxfId="5" priority="97">
      <formula>AND(Q54&lt;&gt;"",Q54/P54&lt;4)</formula>
    </cfRule>
    <cfRule type="expression" dxfId="6" priority="98">
      <formula>AND(Q54&lt;&gt;"",Q54=0)</formula>
    </cfRule>
  </conditionalFormatting>
  <conditionalFormatting sqref="Q73:Q82">
    <cfRule type="expression" dxfId="5" priority="85">
      <formula>AND(Q73&lt;&gt;"",Q73/P73&lt;4)</formula>
    </cfRule>
    <cfRule type="expression" dxfId="6" priority="86">
      <formula>AND(Q73&lt;&gt;"",Q73=0)</formula>
    </cfRule>
  </conditionalFormatting>
  <conditionalFormatting sqref="Q84:Q92">
    <cfRule type="expression" dxfId="5" priority="6">
      <formula>AND(Q84&lt;&gt;"",Q84/P84&lt;4)</formula>
    </cfRule>
    <cfRule type="expression" dxfId="6" priority="7">
      <formula>AND(Q84&lt;&gt;"",Q84=0)</formula>
    </cfRule>
  </conditionalFormatting>
  <conditionalFormatting sqref="Q93:Q102">
    <cfRule type="expression" dxfId="5" priority="25">
      <formula>AND(Q93&lt;&gt;"",Q93/P93&lt;4)</formula>
    </cfRule>
    <cfRule type="expression" dxfId="6" priority="26">
      <formula>AND(Q93&lt;&gt;"",Q93=0)</formula>
    </cfRule>
  </conditionalFormatting>
  <conditionalFormatting sqref="Q113:Q122">
    <cfRule type="expression" dxfId="5" priority="37">
      <formula>AND(Q113&lt;&gt;"",Q113/P113&lt;4)</formula>
    </cfRule>
    <cfRule type="expression" dxfId="6" priority="38">
      <formula>AND(Q113&lt;&gt;"",Q113=0)</formula>
    </cfRule>
  </conditionalFormatting>
  <conditionalFormatting sqref="Q123:Q132">
    <cfRule type="expression" dxfId="5" priority="49">
      <formula>AND(Q123&lt;&gt;"",Q123/P123&lt;4)</formula>
    </cfRule>
    <cfRule type="expression" dxfId="6" priority="50">
      <formula>AND(Q123&lt;&gt;"",Q123=0)</formula>
    </cfRule>
  </conditionalFormatting>
  <conditionalFormatting sqref="S4:S22">
    <cfRule type="expression" dxfId="5" priority="155">
      <formula>AND(S4&lt;&gt;"",S4/P4&lt;4)</formula>
    </cfRule>
    <cfRule type="expression" dxfId="6" priority="156">
      <formula>AND(S4&lt;&gt;"",S4=0)</formula>
    </cfRule>
  </conditionalFormatting>
  <conditionalFormatting sqref="S33:S42">
    <cfRule type="expression" dxfId="5" priority="119">
      <formula>AND(S33&lt;&gt;"",S33/P33&lt;4)</formula>
    </cfRule>
    <cfRule type="expression" dxfId="6" priority="120">
      <formula>AND(S33&lt;&gt;"",S33=0)</formula>
    </cfRule>
  </conditionalFormatting>
  <conditionalFormatting sqref="S54:S72">
    <cfRule type="expression" dxfId="5" priority="95">
      <formula>AND(S54&lt;&gt;"",S54/P54&lt;4)</formula>
    </cfRule>
    <cfRule type="expression" dxfId="6" priority="96">
      <formula>AND(S54&lt;&gt;"",S54=0)</formula>
    </cfRule>
  </conditionalFormatting>
  <conditionalFormatting sqref="S73:S82">
    <cfRule type="expression" dxfId="5" priority="83">
      <formula>AND(S73&lt;&gt;"",S73/P73&lt;4)</formula>
    </cfRule>
    <cfRule type="expression" dxfId="6" priority="84">
      <formula>AND(S73&lt;&gt;"",S73=0)</formula>
    </cfRule>
  </conditionalFormatting>
  <conditionalFormatting sqref="S84:S92">
    <cfRule type="expression" dxfId="5" priority="4">
      <formula>AND(S84&lt;&gt;"",S84/P84&lt;4)</formula>
    </cfRule>
    <cfRule type="expression" dxfId="6" priority="5">
      <formula>AND(S84&lt;&gt;"",S84=0)</formula>
    </cfRule>
  </conditionalFormatting>
  <conditionalFormatting sqref="S93:S102">
    <cfRule type="expression" dxfId="5" priority="23">
      <formula>AND(S93&lt;&gt;"",S93/P93&lt;4)</formula>
    </cfRule>
    <cfRule type="expression" dxfId="6" priority="24">
      <formula>AND(S93&lt;&gt;"",S93=0)</formula>
    </cfRule>
  </conditionalFormatting>
  <conditionalFormatting sqref="S113:S122">
    <cfRule type="expression" dxfId="5" priority="35">
      <formula>AND(S113&lt;&gt;"",S113/P113&lt;4)</formula>
    </cfRule>
    <cfRule type="expression" dxfId="6" priority="36">
      <formula>AND(S113&lt;&gt;"",S113=0)</formula>
    </cfRule>
  </conditionalFormatting>
  <conditionalFormatting sqref="S123:S132">
    <cfRule type="expression" dxfId="5" priority="47">
      <formula>AND(S123&lt;&gt;"",S123/P123&lt;4)</formula>
    </cfRule>
    <cfRule type="expression" dxfId="6" priority="48">
      <formula>AND(S123&lt;&gt;"",S123=0)</formula>
    </cfRule>
  </conditionalFormatting>
  <conditionalFormatting sqref="T3:T142">
    <cfRule type="expression" dxfId="7" priority="1">
      <formula>T3&lt;20</formula>
    </cfRule>
    <cfRule type="expression" dxfId="0" priority="2">
      <formula>T3&lt;50</formula>
    </cfRule>
    <cfRule type="expression" dxfId="8" priority="3">
      <formula>T3&lt;100</formula>
    </cfRule>
  </conditionalFormatting>
  <conditionalFormatting sqref="J3:K12">
    <cfRule type="expression" dxfId="1" priority="164">
      <formula>OR(J3=0,J3="0")</formula>
    </cfRule>
  </conditionalFormatting>
  <conditionalFormatting sqref="J13:K22">
    <cfRule type="expression" dxfId="1" priority="159">
      <formula>OR(J13=0,J13="0")</formula>
    </cfRule>
  </conditionalFormatting>
  <conditionalFormatting sqref="J23:K32">
    <cfRule type="expression" dxfId="1" priority="140">
      <formula>OR(J23=0,J23="0")</formula>
    </cfRule>
  </conditionalFormatting>
  <conditionalFormatting sqref="Q24:Q32 Q43:Q52">
    <cfRule type="expression" dxfId="5" priority="133">
      <formula>AND(Q24&lt;&gt;"",Q24/P24&lt;4)</formula>
    </cfRule>
    <cfRule type="expression" dxfId="6" priority="134">
      <formula>AND(Q24&lt;&gt;"",Q24=0)</formula>
    </cfRule>
  </conditionalFormatting>
  <conditionalFormatting sqref="S24:S32 S43:S52">
    <cfRule type="expression" dxfId="5" priority="131">
      <formula>AND(S24&lt;&gt;"",S24/P24&lt;4)</formula>
    </cfRule>
    <cfRule type="expression" dxfId="6" priority="132">
      <formula>AND(S24&lt;&gt;"",S24=0)</formula>
    </cfRule>
  </conditionalFormatting>
  <conditionalFormatting sqref="J33:K42">
    <cfRule type="expression" dxfId="1" priority="123">
      <formula>OR(J33=0,J33="0")</formula>
    </cfRule>
  </conditionalFormatting>
  <conditionalFormatting sqref="J43:K52">
    <cfRule type="expression" dxfId="1" priority="135">
      <formula>OR(J43=0,J43="0")</formula>
    </cfRule>
  </conditionalFormatting>
  <conditionalFormatting sqref="J53:K62">
    <cfRule type="expression" dxfId="1" priority="104">
      <formula>OR(J53=0,J53="0")</formula>
    </cfRule>
  </conditionalFormatting>
  <conditionalFormatting sqref="J63:K72">
    <cfRule type="expression" dxfId="1" priority="99">
      <formula>OR(J63=0,J63="0")</formula>
    </cfRule>
  </conditionalFormatting>
  <conditionalFormatting sqref="J73:K82">
    <cfRule type="expression" dxfId="1" priority="87">
      <formula>OR(J73=0,J73="0")</formula>
    </cfRule>
  </conditionalFormatting>
  <conditionalFormatting sqref="J83:K92">
    <cfRule type="expression" dxfId="1" priority="8">
      <formula>OR(J83=0,J83="0")</formula>
    </cfRule>
  </conditionalFormatting>
  <conditionalFormatting sqref="J93:K102">
    <cfRule type="expression" dxfId="1" priority="27">
      <formula>OR(J93=0,J93="0")</formula>
    </cfRule>
  </conditionalFormatting>
  <conditionalFormatting sqref="J103:K112">
    <cfRule type="expression" dxfId="1" priority="68">
      <formula>OR(J103=0,J103="0")</formula>
    </cfRule>
  </conditionalFormatting>
  <conditionalFormatting sqref="Q104:Q112 Q133:Q142">
    <cfRule type="expression" dxfId="5" priority="61">
      <formula>AND(Q104&lt;&gt;"",Q104/P104&lt;4)</formula>
    </cfRule>
    <cfRule type="expression" dxfId="6" priority="62">
      <formula>AND(Q104&lt;&gt;"",Q104=0)</formula>
    </cfRule>
  </conditionalFormatting>
  <conditionalFormatting sqref="S104:S112 S133:S142">
    <cfRule type="expression" dxfId="5" priority="59">
      <formula>AND(S104&lt;&gt;"",S104/P104&lt;4)</formula>
    </cfRule>
    <cfRule type="expression" dxfId="6" priority="60">
      <formula>AND(S104&lt;&gt;"",S104=0)</formula>
    </cfRule>
  </conditionalFormatting>
  <conditionalFormatting sqref="J113:K122">
    <cfRule type="expression" dxfId="1" priority="39">
      <formula>OR(J113=0,J113="0")</formula>
    </cfRule>
  </conditionalFormatting>
  <conditionalFormatting sqref="J123:K132">
    <cfRule type="expression" dxfId="1" priority="51">
      <formula>OR(J123=0,J123="0")</formula>
    </cfRule>
  </conditionalFormatting>
  <conditionalFormatting sqref="J133:K142">
    <cfRule type="expression" dxfId="1" priority="63">
      <formula>OR(J133=0,J133="0")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K143"/>
  <sheetViews>
    <sheetView showGridLines="0" zoomScale="55" zoomScaleNormal="55" workbookViewId="0">
      <selection activeCell="A1" sqref="A1"/>
    </sheetView>
  </sheetViews>
  <sheetFormatPr defaultColWidth="9" defaultRowHeight="25.5"/>
  <cols>
    <col min="2" max="2" width="10.625" customWidth="1"/>
    <col min="3" max="3" width="25.625" customWidth="1"/>
    <col min="4" max="4" width="19.75" style="364" customWidth="1"/>
    <col min="5" max="7" width="20.625" style="364" customWidth="1"/>
    <col min="8" max="8" width="22.875" style="364" customWidth="1"/>
    <col min="9" max="10" width="35.25" customWidth="1"/>
    <col min="11" max="11" width="38.375" customWidth="1"/>
  </cols>
  <sheetData>
    <row r="2" ht="60" customHeight="1" spans="3:11">
      <c r="C2" s="365" t="s">
        <v>14</v>
      </c>
      <c r="D2" s="366" t="s">
        <v>251</v>
      </c>
      <c r="E2" s="366" t="s">
        <v>251</v>
      </c>
      <c r="F2" s="366" t="s">
        <v>283</v>
      </c>
      <c r="G2" s="366" t="s">
        <v>284</v>
      </c>
      <c r="H2" s="366" t="s">
        <v>193</v>
      </c>
      <c r="I2" s="366" t="s">
        <v>10</v>
      </c>
      <c r="J2" s="366" t="s">
        <v>191</v>
      </c>
      <c r="K2" s="390" t="s">
        <v>192</v>
      </c>
    </row>
    <row r="3" ht="35.25" spans="2:11">
      <c r="B3" s="367" t="s">
        <v>285</v>
      </c>
      <c r="C3" s="368"/>
      <c r="D3" s="369" t="s">
        <v>256</v>
      </c>
      <c r="E3" s="369" t="s">
        <v>25</v>
      </c>
      <c r="F3" s="370">
        <v>23</v>
      </c>
      <c r="G3" s="370" t="s">
        <v>286</v>
      </c>
      <c r="H3" s="371"/>
      <c r="I3" s="391">
        <f>'在庫情報（雨靴）'!R3</f>
        <v>0</v>
      </c>
      <c r="J3" s="392">
        <v>25</v>
      </c>
      <c r="K3" s="393">
        <f>I3*J3</f>
        <v>0</v>
      </c>
    </row>
    <row r="4" ht="35.25" spans="2:11">
      <c r="B4" s="372"/>
      <c r="C4" s="373"/>
      <c r="D4" s="374"/>
      <c r="E4" s="374"/>
      <c r="F4" s="375">
        <v>24</v>
      </c>
      <c r="G4" s="375" t="s">
        <v>287</v>
      </c>
      <c r="H4" s="376"/>
      <c r="I4" s="394">
        <f>'在庫情報（雨靴）'!R4</f>
        <v>0</v>
      </c>
      <c r="J4" s="395">
        <v>25</v>
      </c>
      <c r="K4" s="396">
        <f t="shared" ref="K4:K67" si="0">I4*J4</f>
        <v>0</v>
      </c>
    </row>
    <row r="5" ht="35.25" spans="2:11">
      <c r="B5" s="372"/>
      <c r="C5" s="373"/>
      <c r="D5" s="374"/>
      <c r="E5" s="374"/>
      <c r="F5" s="377">
        <v>25</v>
      </c>
      <c r="G5" s="377" t="s">
        <v>288</v>
      </c>
      <c r="H5" s="378"/>
      <c r="I5" s="397">
        <f>'在庫情報（雨靴）'!R5</f>
        <v>0</v>
      </c>
      <c r="J5" s="398">
        <v>25</v>
      </c>
      <c r="K5" s="399">
        <f t="shared" si="0"/>
        <v>0</v>
      </c>
    </row>
    <row r="6" ht="35.25" spans="2:11">
      <c r="B6" s="372"/>
      <c r="C6" s="373"/>
      <c r="D6" s="374"/>
      <c r="E6" s="374"/>
      <c r="F6" s="375">
        <v>26</v>
      </c>
      <c r="G6" s="375" t="s">
        <v>289</v>
      </c>
      <c r="H6" s="376"/>
      <c r="I6" s="394">
        <f>'在庫情報（雨靴）'!R6</f>
        <v>0</v>
      </c>
      <c r="J6" s="395">
        <v>25</v>
      </c>
      <c r="K6" s="396">
        <f t="shared" si="0"/>
        <v>0</v>
      </c>
    </row>
    <row r="7" ht="35.25" spans="2:11">
      <c r="B7" s="372"/>
      <c r="C7" s="373"/>
      <c r="D7" s="374"/>
      <c r="E7" s="374"/>
      <c r="F7" s="377">
        <v>27</v>
      </c>
      <c r="G7" s="377" t="s">
        <v>290</v>
      </c>
      <c r="H7" s="378"/>
      <c r="I7" s="397">
        <f>'在庫情報（雨靴）'!R7</f>
        <v>0</v>
      </c>
      <c r="J7" s="398">
        <v>25</v>
      </c>
      <c r="K7" s="399">
        <f t="shared" si="0"/>
        <v>0</v>
      </c>
    </row>
    <row r="8" ht="35.25" spans="2:11">
      <c r="B8" s="372"/>
      <c r="C8" s="373"/>
      <c r="D8" s="374"/>
      <c r="E8" s="374"/>
      <c r="F8" s="375">
        <v>28</v>
      </c>
      <c r="G8" s="375" t="s">
        <v>291</v>
      </c>
      <c r="H8" s="376"/>
      <c r="I8" s="394">
        <f>'在庫情報（雨靴）'!R8</f>
        <v>0</v>
      </c>
      <c r="J8" s="395">
        <v>25</v>
      </c>
      <c r="K8" s="396">
        <f t="shared" si="0"/>
        <v>0</v>
      </c>
    </row>
    <row r="9" ht="35.25" spans="2:11">
      <c r="B9" s="372"/>
      <c r="C9" s="373"/>
      <c r="D9" s="374"/>
      <c r="E9" s="374"/>
      <c r="F9" s="375">
        <v>29</v>
      </c>
      <c r="G9" s="375" t="s">
        <v>292</v>
      </c>
      <c r="H9" s="376"/>
      <c r="I9" s="394">
        <f>'在庫情報（雨靴）'!R9</f>
        <v>0</v>
      </c>
      <c r="J9" s="395">
        <v>25</v>
      </c>
      <c r="K9" s="396">
        <f t="shared" si="0"/>
        <v>0</v>
      </c>
    </row>
    <row r="10" ht="35.25" spans="2:11">
      <c r="B10" s="372"/>
      <c r="C10" s="373"/>
      <c r="D10" s="374"/>
      <c r="E10" s="374"/>
      <c r="F10" s="377">
        <v>30</v>
      </c>
      <c r="G10" s="377" t="s">
        <v>293</v>
      </c>
      <c r="H10" s="378"/>
      <c r="I10" s="397">
        <f>'在庫情報（雨靴）'!R10</f>
        <v>0</v>
      </c>
      <c r="J10" s="398">
        <v>25</v>
      </c>
      <c r="K10" s="399">
        <f t="shared" si="0"/>
        <v>0</v>
      </c>
    </row>
    <row r="11" ht="35.25" spans="2:11">
      <c r="B11" s="372"/>
      <c r="C11" s="373"/>
      <c r="D11" s="374"/>
      <c r="E11" s="374"/>
      <c r="F11" s="375">
        <v>31</v>
      </c>
      <c r="G11" s="375" t="s">
        <v>294</v>
      </c>
      <c r="H11" s="376"/>
      <c r="I11" s="394">
        <f>'在庫情報（雨靴）'!R11</f>
        <v>0</v>
      </c>
      <c r="J11" s="395">
        <v>25</v>
      </c>
      <c r="K11" s="396">
        <f t="shared" si="0"/>
        <v>0</v>
      </c>
    </row>
    <row r="12" ht="35.25" spans="2:11">
      <c r="B12" s="372"/>
      <c r="C12" s="373"/>
      <c r="D12" s="374"/>
      <c r="E12" s="374"/>
      <c r="F12" s="379">
        <v>32</v>
      </c>
      <c r="G12" s="379" t="s">
        <v>295</v>
      </c>
      <c r="H12" s="380"/>
      <c r="I12" s="400">
        <f>'在庫情報（雨靴）'!R12</f>
        <v>0</v>
      </c>
      <c r="J12" s="401">
        <v>25</v>
      </c>
      <c r="K12" s="402">
        <f t="shared" si="0"/>
        <v>0</v>
      </c>
    </row>
    <row r="13" ht="35.25" spans="2:11">
      <c r="B13" s="372"/>
      <c r="C13" s="381"/>
      <c r="D13" s="382" t="s">
        <v>253</v>
      </c>
      <c r="E13" s="382" t="s">
        <v>32</v>
      </c>
      <c r="F13" s="383">
        <v>23</v>
      </c>
      <c r="G13" s="383" t="s">
        <v>286</v>
      </c>
      <c r="H13" s="384"/>
      <c r="I13" s="403">
        <f>'在庫情報（雨靴）'!R13</f>
        <v>0</v>
      </c>
      <c r="J13" s="404">
        <v>25</v>
      </c>
      <c r="K13" s="405">
        <f t="shared" si="0"/>
        <v>0</v>
      </c>
    </row>
    <row r="14" ht="35.25" spans="2:11">
      <c r="B14" s="372"/>
      <c r="C14" s="373"/>
      <c r="D14" s="374"/>
      <c r="E14" s="374"/>
      <c r="F14" s="375">
        <v>24</v>
      </c>
      <c r="G14" s="375" t="s">
        <v>287</v>
      </c>
      <c r="H14" s="376"/>
      <c r="I14" s="394">
        <f>'在庫情報（雨靴）'!R14</f>
        <v>0</v>
      </c>
      <c r="J14" s="395">
        <v>25</v>
      </c>
      <c r="K14" s="396">
        <f t="shared" si="0"/>
        <v>0</v>
      </c>
    </row>
    <row r="15" ht="35.25" spans="2:11">
      <c r="B15" s="372"/>
      <c r="C15" s="373"/>
      <c r="D15" s="374"/>
      <c r="E15" s="374"/>
      <c r="F15" s="377">
        <v>25</v>
      </c>
      <c r="G15" s="377" t="s">
        <v>288</v>
      </c>
      <c r="H15" s="378"/>
      <c r="I15" s="397">
        <f>'在庫情報（雨靴）'!R15</f>
        <v>0</v>
      </c>
      <c r="J15" s="398">
        <v>25</v>
      </c>
      <c r="K15" s="399">
        <f t="shared" si="0"/>
        <v>0</v>
      </c>
    </row>
    <row r="16" ht="35.25" spans="2:11">
      <c r="B16" s="372"/>
      <c r="C16" s="373"/>
      <c r="D16" s="374"/>
      <c r="E16" s="374"/>
      <c r="F16" s="375">
        <v>26</v>
      </c>
      <c r="G16" s="375" t="s">
        <v>289</v>
      </c>
      <c r="H16" s="376"/>
      <c r="I16" s="394">
        <f>'在庫情報（雨靴）'!R16</f>
        <v>0</v>
      </c>
      <c r="J16" s="395">
        <v>25</v>
      </c>
      <c r="K16" s="396">
        <f t="shared" si="0"/>
        <v>0</v>
      </c>
    </row>
    <row r="17" ht="35.25" spans="2:11">
      <c r="B17" s="372"/>
      <c r="C17" s="373"/>
      <c r="D17" s="374"/>
      <c r="E17" s="374"/>
      <c r="F17" s="377">
        <v>27</v>
      </c>
      <c r="G17" s="377" t="s">
        <v>290</v>
      </c>
      <c r="H17" s="378"/>
      <c r="I17" s="397">
        <f>'在庫情報（雨靴）'!R17</f>
        <v>0</v>
      </c>
      <c r="J17" s="398">
        <v>25</v>
      </c>
      <c r="K17" s="399">
        <f t="shared" si="0"/>
        <v>0</v>
      </c>
    </row>
    <row r="18" ht="35.25" spans="2:11">
      <c r="B18" s="372"/>
      <c r="C18" s="373"/>
      <c r="D18" s="374"/>
      <c r="E18" s="374"/>
      <c r="F18" s="375">
        <v>28</v>
      </c>
      <c r="G18" s="375" t="s">
        <v>291</v>
      </c>
      <c r="H18" s="376"/>
      <c r="I18" s="394">
        <f>'在庫情報（雨靴）'!R18</f>
        <v>0</v>
      </c>
      <c r="J18" s="395">
        <v>25</v>
      </c>
      <c r="K18" s="396">
        <f t="shared" si="0"/>
        <v>0</v>
      </c>
    </row>
    <row r="19" ht="35.25" spans="2:11">
      <c r="B19" s="372"/>
      <c r="C19" s="373"/>
      <c r="D19" s="374"/>
      <c r="E19" s="374"/>
      <c r="F19" s="375">
        <v>29</v>
      </c>
      <c r="G19" s="375" t="s">
        <v>292</v>
      </c>
      <c r="H19" s="376"/>
      <c r="I19" s="394">
        <f>'在庫情報（雨靴）'!R19</f>
        <v>0</v>
      </c>
      <c r="J19" s="395">
        <v>25</v>
      </c>
      <c r="K19" s="396">
        <f t="shared" si="0"/>
        <v>0</v>
      </c>
    </row>
    <row r="20" ht="35.25" spans="2:11">
      <c r="B20" s="372"/>
      <c r="C20" s="373"/>
      <c r="D20" s="374"/>
      <c r="E20" s="374"/>
      <c r="F20" s="377">
        <v>30</v>
      </c>
      <c r="G20" s="377" t="s">
        <v>293</v>
      </c>
      <c r="H20" s="378"/>
      <c r="I20" s="397">
        <f>'在庫情報（雨靴）'!R20</f>
        <v>0</v>
      </c>
      <c r="J20" s="398">
        <v>25</v>
      </c>
      <c r="K20" s="399">
        <f t="shared" si="0"/>
        <v>0</v>
      </c>
    </row>
    <row r="21" ht="35.25" spans="2:11">
      <c r="B21" s="372"/>
      <c r="C21" s="373"/>
      <c r="D21" s="374"/>
      <c r="E21" s="374"/>
      <c r="F21" s="375">
        <v>31</v>
      </c>
      <c r="G21" s="375" t="s">
        <v>294</v>
      </c>
      <c r="H21" s="376"/>
      <c r="I21" s="394">
        <f>'在庫情報（雨靴）'!R21</f>
        <v>0</v>
      </c>
      <c r="J21" s="395">
        <v>25</v>
      </c>
      <c r="K21" s="396">
        <f t="shared" si="0"/>
        <v>0</v>
      </c>
    </row>
    <row r="22" ht="36" spans="2:11">
      <c r="B22" s="385"/>
      <c r="C22" s="386"/>
      <c r="D22" s="387"/>
      <c r="E22" s="387"/>
      <c r="F22" s="388">
        <v>32</v>
      </c>
      <c r="G22" s="388" t="s">
        <v>295</v>
      </c>
      <c r="H22" s="389"/>
      <c r="I22" s="406">
        <f>'在庫情報（雨靴）'!R22</f>
        <v>0</v>
      </c>
      <c r="J22" s="407">
        <v>25</v>
      </c>
      <c r="K22" s="408">
        <f t="shared" si="0"/>
        <v>0</v>
      </c>
    </row>
    <row r="23" ht="35.25" spans="2:11">
      <c r="B23" s="367" t="s">
        <v>296</v>
      </c>
      <c r="C23" s="368"/>
      <c r="D23" s="369" t="s">
        <v>53</v>
      </c>
      <c r="E23" s="369"/>
      <c r="F23" s="370">
        <v>23</v>
      </c>
      <c r="G23" s="370" t="s">
        <v>286</v>
      </c>
      <c r="H23" s="371"/>
      <c r="I23" s="391">
        <f>'在庫情報（雨靴）'!R23</f>
        <v>0</v>
      </c>
      <c r="J23" s="392">
        <v>34</v>
      </c>
      <c r="K23" s="393">
        <f t="shared" si="0"/>
        <v>0</v>
      </c>
    </row>
    <row r="24" ht="35.25" spans="2:11">
      <c r="B24" s="372"/>
      <c r="C24" s="373"/>
      <c r="D24" s="374"/>
      <c r="E24" s="374"/>
      <c r="F24" s="375">
        <v>24</v>
      </c>
      <c r="G24" s="375" t="s">
        <v>287</v>
      </c>
      <c r="H24" s="376"/>
      <c r="I24" s="394">
        <f>'在庫情報（雨靴）'!R24</f>
        <v>0</v>
      </c>
      <c r="J24" s="395">
        <v>34</v>
      </c>
      <c r="K24" s="396">
        <f t="shared" si="0"/>
        <v>0</v>
      </c>
    </row>
    <row r="25" ht="35.25" spans="2:11">
      <c r="B25" s="372"/>
      <c r="C25" s="373"/>
      <c r="D25" s="374"/>
      <c r="E25" s="374"/>
      <c r="F25" s="377">
        <v>25</v>
      </c>
      <c r="G25" s="377" t="s">
        <v>288</v>
      </c>
      <c r="H25" s="378"/>
      <c r="I25" s="397">
        <f>'在庫情報（雨靴）'!R25</f>
        <v>0</v>
      </c>
      <c r="J25" s="398">
        <v>34</v>
      </c>
      <c r="K25" s="399">
        <f t="shared" si="0"/>
        <v>0</v>
      </c>
    </row>
    <row r="26" ht="35.25" spans="2:11">
      <c r="B26" s="372"/>
      <c r="C26" s="373"/>
      <c r="D26" s="374"/>
      <c r="E26" s="374"/>
      <c r="F26" s="375">
        <v>26</v>
      </c>
      <c r="G26" s="375" t="s">
        <v>289</v>
      </c>
      <c r="H26" s="376"/>
      <c r="I26" s="394">
        <f>'在庫情報（雨靴）'!R26</f>
        <v>0</v>
      </c>
      <c r="J26" s="395">
        <v>34</v>
      </c>
      <c r="K26" s="396">
        <f t="shared" si="0"/>
        <v>0</v>
      </c>
    </row>
    <row r="27" ht="35.25" spans="2:11">
      <c r="B27" s="372"/>
      <c r="C27" s="373"/>
      <c r="D27" s="374"/>
      <c r="E27" s="374"/>
      <c r="F27" s="377">
        <v>27</v>
      </c>
      <c r="G27" s="377" t="s">
        <v>290</v>
      </c>
      <c r="H27" s="378"/>
      <c r="I27" s="397">
        <f>'在庫情報（雨靴）'!R27</f>
        <v>0</v>
      </c>
      <c r="J27" s="398">
        <v>34</v>
      </c>
      <c r="K27" s="399">
        <f t="shared" si="0"/>
        <v>0</v>
      </c>
    </row>
    <row r="28" ht="35.25" spans="2:11">
      <c r="B28" s="372"/>
      <c r="C28" s="373"/>
      <c r="D28" s="374"/>
      <c r="E28" s="374"/>
      <c r="F28" s="375">
        <v>28</v>
      </c>
      <c r="G28" s="375" t="s">
        <v>291</v>
      </c>
      <c r="H28" s="376"/>
      <c r="I28" s="394">
        <f>'在庫情報（雨靴）'!R28</f>
        <v>0</v>
      </c>
      <c r="J28" s="395">
        <v>34</v>
      </c>
      <c r="K28" s="396">
        <f t="shared" si="0"/>
        <v>0</v>
      </c>
    </row>
    <row r="29" ht="35.25" spans="2:11">
      <c r="B29" s="372"/>
      <c r="C29" s="373"/>
      <c r="D29" s="374"/>
      <c r="E29" s="374"/>
      <c r="F29" s="375">
        <v>29</v>
      </c>
      <c r="G29" s="375" t="s">
        <v>292</v>
      </c>
      <c r="H29" s="376"/>
      <c r="I29" s="394">
        <f>'在庫情報（雨靴）'!R29</f>
        <v>0</v>
      </c>
      <c r="J29" s="395">
        <v>34</v>
      </c>
      <c r="K29" s="396">
        <f t="shared" si="0"/>
        <v>0</v>
      </c>
    </row>
    <row r="30" ht="35.25" spans="2:11">
      <c r="B30" s="372"/>
      <c r="C30" s="373"/>
      <c r="D30" s="374"/>
      <c r="E30" s="374"/>
      <c r="F30" s="377">
        <v>30</v>
      </c>
      <c r="G30" s="377" t="s">
        <v>293</v>
      </c>
      <c r="H30" s="378"/>
      <c r="I30" s="397">
        <f>'在庫情報（雨靴）'!R30</f>
        <v>0</v>
      </c>
      <c r="J30" s="398">
        <v>34</v>
      </c>
      <c r="K30" s="399">
        <f t="shared" si="0"/>
        <v>0</v>
      </c>
    </row>
    <row r="31" ht="35.25" spans="2:11">
      <c r="B31" s="372"/>
      <c r="C31" s="373"/>
      <c r="D31" s="374"/>
      <c r="E31" s="374"/>
      <c r="F31" s="375">
        <v>31</v>
      </c>
      <c r="G31" s="375" t="s">
        <v>294</v>
      </c>
      <c r="H31" s="376"/>
      <c r="I31" s="394">
        <f>'在庫情報（雨靴）'!R31</f>
        <v>0</v>
      </c>
      <c r="J31" s="395">
        <v>34</v>
      </c>
      <c r="K31" s="396">
        <f t="shared" si="0"/>
        <v>0</v>
      </c>
    </row>
    <row r="32" ht="35.25" spans="2:11">
      <c r="B32" s="372"/>
      <c r="C32" s="373"/>
      <c r="D32" s="374"/>
      <c r="E32" s="374"/>
      <c r="F32" s="379">
        <v>32</v>
      </c>
      <c r="G32" s="379" t="s">
        <v>295</v>
      </c>
      <c r="H32" s="380"/>
      <c r="I32" s="400">
        <f>'在庫情報（雨靴）'!R32</f>
        <v>0</v>
      </c>
      <c r="J32" s="401">
        <v>34</v>
      </c>
      <c r="K32" s="402">
        <f t="shared" si="0"/>
        <v>0</v>
      </c>
    </row>
    <row r="33" ht="35.25" spans="2:11">
      <c r="B33" s="372"/>
      <c r="C33" s="381"/>
      <c r="D33" s="382" t="s">
        <v>60</v>
      </c>
      <c r="E33" s="382"/>
      <c r="F33" s="383">
        <v>23</v>
      </c>
      <c r="G33" s="383" t="s">
        <v>286</v>
      </c>
      <c r="H33" s="384"/>
      <c r="I33" s="403">
        <f>'在庫情報（雨靴）'!R33</f>
        <v>0</v>
      </c>
      <c r="J33" s="404">
        <v>34</v>
      </c>
      <c r="K33" s="405">
        <f t="shared" si="0"/>
        <v>0</v>
      </c>
    </row>
    <row r="34" ht="35.25" spans="2:11">
      <c r="B34" s="372"/>
      <c r="C34" s="373"/>
      <c r="D34" s="374"/>
      <c r="E34" s="374"/>
      <c r="F34" s="375">
        <v>24</v>
      </c>
      <c r="G34" s="375" t="s">
        <v>287</v>
      </c>
      <c r="H34" s="376"/>
      <c r="I34" s="394">
        <f>'在庫情報（雨靴）'!R34</f>
        <v>0</v>
      </c>
      <c r="J34" s="395">
        <v>34</v>
      </c>
      <c r="K34" s="396">
        <f t="shared" si="0"/>
        <v>0</v>
      </c>
    </row>
    <row r="35" ht="35.25" spans="2:11">
      <c r="B35" s="372"/>
      <c r="C35" s="373"/>
      <c r="D35" s="374"/>
      <c r="E35" s="374"/>
      <c r="F35" s="377">
        <v>25</v>
      </c>
      <c r="G35" s="377" t="s">
        <v>288</v>
      </c>
      <c r="H35" s="378"/>
      <c r="I35" s="397">
        <f>'在庫情報（雨靴）'!R35</f>
        <v>0</v>
      </c>
      <c r="J35" s="398">
        <v>34</v>
      </c>
      <c r="K35" s="399">
        <f t="shared" si="0"/>
        <v>0</v>
      </c>
    </row>
    <row r="36" ht="35.25" spans="2:11">
      <c r="B36" s="372"/>
      <c r="C36" s="373"/>
      <c r="D36" s="374"/>
      <c r="E36" s="374"/>
      <c r="F36" s="375">
        <v>26</v>
      </c>
      <c r="G36" s="375" t="s">
        <v>289</v>
      </c>
      <c r="H36" s="376"/>
      <c r="I36" s="394">
        <f>'在庫情報（雨靴）'!R36</f>
        <v>0</v>
      </c>
      <c r="J36" s="395">
        <v>34</v>
      </c>
      <c r="K36" s="396">
        <f t="shared" si="0"/>
        <v>0</v>
      </c>
    </row>
    <row r="37" ht="35.25" spans="2:11">
      <c r="B37" s="372"/>
      <c r="C37" s="373"/>
      <c r="D37" s="374"/>
      <c r="E37" s="374"/>
      <c r="F37" s="377">
        <v>27</v>
      </c>
      <c r="G37" s="377" t="s">
        <v>290</v>
      </c>
      <c r="H37" s="378"/>
      <c r="I37" s="397">
        <f>'在庫情報（雨靴）'!R37</f>
        <v>0</v>
      </c>
      <c r="J37" s="398">
        <v>34</v>
      </c>
      <c r="K37" s="399">
        <f t="shared" si="0"/>
        <v>0</v>
      </c>
    </row>
    <row r="38" ht="35.25" spans="2:11">
      <c r="B38" s="372"/>
      <c r="C38" s="373"/>
      <c r="D38" s="374"/>
      <c r="E38" s="374"/>
      <c r="F38" s="375">
        <v>28</v>
      </c>
      <c r="G38" s="375" t="s">
        <v>291</v>
      </c>
      <c r="H38" s="376"/>
      <c r="I38" s="394">
        <f>'在庫情報（雨靴）'!R38</f>
        <v>0</v>
      </c>
      <c r="J38" s="395">
        <v>34</v>
      </c>
      <c r="K38" s="396">
        <f t="shared" si="0"/>
        <v>0</v>
      </c>
    </row>
    <row r="39" ht="35.25" spans="2:11">
      <c r="B39" s="372"/>
      <c r="C39" s="373"/>
      <c r="D39" s="374"/>
      <c r="E39" s="374"/>
      <c r="F39" s="375">
        <v>29</v>
      </c>
      <c r="G39" s="375" t="s">
        <v>292</v>
      </c>
      <c r="H39" s="376"/>
      <c r="I39" s="394">
        <f>'在庫情報（雨靴）'!R39</f>
        <v>0</v>
      </c>
      <c r="J39" s="395">
        <v>34</v>
      </c>
      <c r="K39" s="396">
        <f t="shared" si="0"/>
        <v>0</v>
      </c>
    </row>
    <row r="40" ht="35.25" spans="2:11">
      <c r="B40" s="372"/>
      <c r="C40" s="373"/>
      <c r="D40" s="374"/>
      <c r="E40" s="374"/>
      <c r="F40" s="377">
        <v>30</v>
      </c>
      <c r="G40" s="377" t="s">
        <v>293</v>
      </c>
      <c r="H40" s="378"/>
      <c r="I40" s="397">
        <f>'在庫情報（雨靴）'!R40</f>
        <v>0</v>
      </c>
      <c r="J40" s="398">
        <v>34</v>
      </c>
      <c r="K40" s="399">
        <f t="shared" si="0"/>
        <v>0</v>
      </c>
    </row>
    <row r="41" ht="35.25" spans="2:11">
      <c r="B41" s="372"/>
      <c r="C41" s="373"/>
      <c r="D41" s="374"/>
      <c r="E41" s="374"/>
      <c r="F41" s="375">
        <v>31</v>
      </c>
      <c r="G41" s="375" t="s">
        <v>294</v>
      </c>
      <c r="H41" s="376"/>
      <c r="I41" s="394">
        <f>'在庫情報（雨靴）'!R41</f>
        <v>0</v>
      </c>
      <c r="J41" s="395">
        <v>34</v>
      </c>
      <c r="K41" s="396">
        <f t="shared" si="0"/>
        <v>0</v>
      </c>
    </row>
    <row r="42" ht="35.25" spans="2:11">
      <c r="B42" s="372"/>
      <c r="C42" s="373"/>
      <c r="D42" s="374"/>
      <c r="E42" s="374"/>
      <c r="F42" s="379">
        <v>32</v>
      </c>
      <c r="G42" s="379" t="s">
        <v>295</v>
      </c>
      <c r="H42" s="380"/>
      <c r="I42" s="400">
        <f>'在庫情報（雨靴）'!R42</f>
        <v>0</v>
      </c>
      <c r="J42" s="401">
        <v>34</v>
      </c>
      <c r="K42" s="402">
        <f t="shared" si="0"/>
        <v>0</v>
      </c>
    </row>
    <row r="43" ht="35.25" spans="2:11">
      <c r="B43" s="372"/>
      <c r="C43" s="381"/>
      <c r="D43" s="382" t="s">
        <v>297</v>
      </c>
      <c r="E43" s="382"/>
      <c r="F43" s="383">
        <v>23</v>
      </c>
      <c r="G43" s="383" t="s">
        <v>286</v>
      </c>
      <c r="H43" s="384"/>
      <c r="I43" s="403">
        <f>'在庫情報（雨靴）'!R43</f>
        <v>0</v>
      </c>
      <c r="J43" s="404">
        <v>34</v>
      </c>
      <c r="K43" s="405">
        <f t="shared" si="0"/>
        <v>0</v>
      </c>
    </row>
    <row r="44" ht="35.25" spans="2:11">
      <c r="B44" s="372"/>
      <c r="C44" s="373"/>
      <c r="D44" s="374"/>
      <c r="E44" s="374"/>
      <c r="F44" s="375">
        <v>24</v>
      </c>
      <c r="G44" s="375" t="s">
        <v>287</v>
      </c>
      <c r="H44" s="376"/>
      <c r="I44" s="394">
        <f>'在庫情報（雨靴）'!R44</f>
        <v>0</v>
      </c>
      <c r="J44" s="395">
        <v>34</v>
      </c>
      <c r="K44" s="396">
        <f t="shared" si="0"/>
        <v>0</v>
      </c>
    </row>
    <row r="45" ht="35.25" spans="2:11">
      <c r="B45" s="372"/>
      <c r="C45" s="373"/>
      <c r="D45" s="374"/>
      <c r="E45" s="374"/>
      <c r="F45" s="377">
        <v>25</v>
      </c>
      <c r="G45" s="377" t="s">
        <v>288</v>
      </c>
      <c r="H45" s="378"/>
      <c r="I45" s="397">
        <f>'在庫情報（雨靴）'!R45</f>
        <v>0</v>
      </c>
      <c r="J45" s="398">
        <v>34</v>
      </c>
      <c r="K45" s="399">
        <f t="shared" si="0"/>
        <v>0</v>
      </c>
    </row>
    <row r="46" ht="35.25" spans="2:11">
      <c r="B46" s="372"/>
      <c r="C46" s="373"/>
      <c r="D46" s="374"/>
      <c r="E46" s="374"/>
      <c r="F46" s="375">
        <v>26</v>
      </c>
      <c r="G46" s="375" t="s">
        <v>289</v>
      </c>
      <c r="H46" s="376"/>
      <c r="I46" s="394">
        <f>'在庫情報（雨靴）'!R46</f>
        <v>0</v>
      </c>
      <c r="J46" s="395">
        <v>34</v>
      </c>
      <c r="K46" s="396">
        <f t="shared" si="0"/>
        <v>0</v>
      </c>
    </row>
    <row r="47" ht="35.25" spans="2:11">
      <c r="B47" s="372"/>
      <c r="C47" s="373"/>
      <c r="D47" s="374"/>
      <c r="E47" s="374"/>
      <c r="F47" s="377">
        <v>27</v>
      </c>
      <c r="G47" s="377" t="s">
        <v>290</v>
      </c>
      <c r="H47" s="378"/>
      <c r="I47" s="397">
        <f>'在庫情報（雨靴）'!R47</f>
        <v>0</v>
      </c>
      <c r="J47" s="398">
        <v>34</v>
      </c>
      <c r="K47" s="399">
        <f t="shared" si="0"/>
        <v>0</v>
      </c>
    </row>
    <row r="48" ht="35.25" spans="2:11">
      <c r="B48" s="372"/>
      <c r="C48" s="373"/>
      <c r="D48" s="374"/>
      <c r="E48" s="374"/>
      <c r="F48" s="375">
        <v>28</v>
      </c>
      <c r="G48" s="375" t="s">
        <v>291</v>
      </c>
      <c r="H48" s="376"/>
      <c r="I48" s="394">
        <f>'在庫情報（雨靴）'!R48</f>
        <v>0</v>
      </c>
      <c r="J48" s="395">
        <v>34</v>
      </c>
      <c r="K48" s="396">
        <f t="shared" si="0"/>
        <v>0</v>
      </c>
    </row>
    <row r="49" ht="35.25" spans="2:11">
      <c r="B49" s="372"/>
      <c r="C49" s="373"/>
      <c r="D49" s="374"/>
      <c r="E49" s="374"/>
      <c r="F49" s="375">
        <v>29</v>
      </c>
      <c r="G49" s="375" t="s">
        <v>292</v>
      </c>
      <c r="H49" s="376"/>
      <c r="I49" s="394">
        <f>'在庫情報（雨靴）'!R49</f>
        <v>0</v>
      </c>
      <c r="J49" s="395">
        <v>34</v>
      </c>
      <c r="K49" s="396">
        <f t="shared" si="0"/>
        <v>0</v>
      </c>
    </row>
    <row r="50" ht="35.25" spans="2:11">
      <c r="B50" s="372"/>
      <c r="C50" s="373"/>
      <c r="D50" s="374"/>
      <c r="E50" s="374"/>
      <c r="F50" s="377">
        <v>30</v>
      </c>
      <c r="G50" s="377" t="s">
        <v>293</v>
      </c>
      <c r="H50" s="378"/>
      <c r="I50" s="397">
        <f>'在庫情報（雨靴）'!R50</f>
        <v>0</v>
      </c>
      <c r="J50" s="398">
        <v>34</v>
      </c>
      <c r="K50" s="399">
        <f t="shared" si="0"/>
        <v>0</v>
      </c>
    </row>
    <row r="51" ht="35.25" spans="2:11">
      <c r="B51" s="372"/>
      <c r="C51" s="373"/>
      <c r="D51" s="374"/>
      <c r="E51" s="374"/>
      <c r="F51" s="375">
        <v>31</v>
      </c>
      <c r="G51" s="375" t="s">
        <v>294</v>
      </c>
      <c r="H51" s="376"/>
      <c r="I51" s="394">
        <f>'在庫情報（雨靴）'!R51</f>
        <v>0</v>
      </c>
      <c r="J51" s="395">
        <v>34</v>
      </c>
      <c r="K51" s="396">
        <f t="shared" si="0"/>
        <v>0</v>
      </c>
    </row>
    <row r="52" ht="36" spans="2:11">
      <c r="B52" s="385"/>
      <c r="C52" s="386"/>
      <c r="D52" s="387"/>
      <c r="E52" s="387"/>
      <c r="F52" s="388">
        <v>32</v>
      </c>
      <c r="G52" s="388" t="s">
        <v>295</v>
      </c>
      <c r="H52" s="389"/>
      <c r="I52" s="406">
        <f>'在庫情報（雨靴）'!R52</f>
        <v>0</v>
      </c>
      <c r="J52" s="407">
        <v>34</v>
      </c>
      <c r="K52" s="408">
        <f t="shared" si="0"/>
        <v>0</v>
      </c>
    </row>
    <row r="53" ht="35.25" spans="2:11">
      <c r="B53" s="367" t="s">
        <v>298</v>
      </c>
      <c r="C53" s="368"/>
      <c r="D53" s="369" t="s">
        <v>271</v>
      </c>
      <c r="E53" s="369" t="s">
        <v>25</v>
      </c>
      <c r="F53" s="370">
        <v>23</v>
      </c>
      <c r="G53" s="370" t="s">
        <v>286</v>
      </c>
      <c r="H53" s="371" t="s">
        <v>299</v>
      </c>
      <c r="I53" s="391">
        <f>'在庫情報（雨靴）'!R53</f>
        <v>0</v>
      </c>
      <c r="J53" s="392">
        <v>36</v>
      </c>
      <c r="K53" s="393">
        <f t="shared" si="0"/>
        <v>0</v>
      </c>
    </row>
    <row r="54" ht="35.25" spans="2:11">
      <c r="B54" s="372"/>
      <c r="C54" s="373"/>
      <c r="D54" s="374"/>
      <c r="E54" s="374"/>
      <c r="F54" s="375">
        <v>24</v>
      </c>
      <c r="G54" s="375" t="s">
        <v>287</v>
      </c>
      <c r="H54" s="376" t="s">
        <v>300</v>
      </c>
      <c r="I54" s="394">
        <f>'在庫情報（雨靴）'!R54</f>
        <v>0</v>
      </c>
      <c r="J54" s="395">
        <v>36</v>
      </c>
      <c r="K54" s="396">
        <f t="shared" si="0"/>
        <v>0</v>
      </c>
    </row>
    <row r="55" ht="35.25" spans="2:11">
      <c r="B55" s="372"/>
      <c r="C55" s="373"/>
      <c r="D55" s="374"/>
      <c r="E55" s="374"/>
      <c r="F55" s="377">
        <v>25</v>
      </c>
      <c r="G55" s="377" t="s">
        <v>288</v>
      </c>
      <c r="H55" s="378"/>
      <c r="I55" s="397">
        <f>'在庫情報（雨靴）'!R55</f>
        <v>0</v>
      </c>
      <c r="J55" s="398">
        <v>36</v>
      </c>
      <c r="K55" s="399">
        <f t="shared" si="0"/>
        <v>0</v>
      </c>
    </row>
    <row r="56" ht="35.25" spans="2:11">
      <c r="B56" s="372"/>
      <c r="C56" s="373"/>
      <c r="D56" s="374"/>
      <c r="E56" s="374"/>
      <c r="F56" s="375">
        <v>26</v>
      </c>
      <c r="G56" s="375" t="s">
        <v>289</v>
      </c>
      <c r="H56" s="376" t="s">
        <v>301</v>
      </c>
      <c r="I56" s="394">
        <f>'在庫情報（雨靴）'!R56</f>
        <v>0</v>
      </c>
      <c r="J56" s="395">
        <v>36</v>
      </c>
      <c r="K56" s="396">
        <f t="shared" si="0"/>
        <v>0</v>
      </c>
    </row>
    <row r="57" ht="35.25" spans="2:11">
      <c r="B57" s="372"/>
      <c r="C57" s="373"/>
      <c r="D57" s="374"/>
      <c r="E57" s="374"/>
      <c r="F57" s="377">
        <v>27</v>
      </c>
      <c r="G57" s="377" t="s">
        <v>290</v>
      </c>
      <c r="H57" s="378"/>
      <c r="I57" s="397">
        <f>'在庫情報（雨靴）'!R57</f>
        <v>0</v>
      </c>
      <c r="J57" s="398">
        <v>36</v>
      </c>
      <c r="K57" s="399">
        <f t="shared" si="0"/>
        <v>0</v>
      </c>
    </row>
    <row r="58" ht="35.25" spans="2:11">
      <c r="B58" s="372"/>
      <c r="C58" s="373"/>
      <c r="D58" s="374"/>
      <c r="E58" s="374"/>
      <c r="F58" s="375">
        <v>28</v>
      </c>
      <c r="G58" s="375" t="s">
        <v>291</v>
      </c>
      <c r="H58" s="376" t="s">
        <v>302</v>
      </c>
      <c r="I58" s="394">
        <f>'在庫情報（雨靴）'!R58</f>
        <v>0</v>
      </c>
      <c r="J58" s="395">
        <v>36</v>
      </c>
      <c r="K58" s="396">
        <f t="shared" si="0"/>
        <v>0</v>
      </c>
    </row>
    <row r="59" ht="35.25" spans="2:11">
      <c r="B59" s="372"/>
      <c r="C59" s="373"/>
      <c r="D59" s="374"/>
      <c r="E59" s="374"/>
      <c r="F59" s="375">
        <v>29</v>
      </c>
      <c r="G59" s="375" t="s">
        <v>292</v>
      </c>
      <c r="H59" s="376" t="s">
        <v>303</v>
      </c>
      <c r="I59" s="394">
        <f>'在庫情報（雨靴）'!R59</f>
        <v>0</v>
      </c>
      <c r="J59" s="395">
        <v>36</v>
      </c>
      <c r="K59" s="396">
        <f t="shared" si="0"/>
        <v>0</v>
      </c>
    </row>
    <row r="60" ht="35.25" spans="2:11">
      <c r="B60" s="372"/>
      <c r="C60" s="373"/>
      <c r="D60" s="374"/>
      <c r="E60" s="374"/>
      <c r="F60" s="377">
        <v>30</v>
      </c>
      <c r="G60" s="377" t="s">
        <v>293</v>
      </c>
      <c r="H60" s="378"/>
      <c r="I60" s="397">
        <f>'在庫情報（雨靴）'!R60</f>
        <v>0</v>
      </c>
      <c r="J60" s="398">
        <v>36</v>
      </c>
      <c r="K60" s="399">
        <f t="shared" si="0"/>
        <v>0</v>
      </c>
    </row>
    <row r="61" ht="35.25" spans="2:11">
      <c r="B61" s="372"/>
      <c r="C61" s="373"/>
      <c r="D61" s="374"/>
      <c r="E61" s="374"/>
      <c r="F61" s="375">
        <v>31</v>
      </c>
      <c r="G61" s="375" t="s">
        <v>294</v>
      </c>
      <c r="H61" s="376" t="s">
        <v>304</v>
      </c>
      <c r="I61" s="394">
        <f>'在庫情報（雨靴）'!R61</f>
        <v>0</v>
      </c>
      <c r="J61" s="395">
        <v>36</v>
      </c>
      <c r="K61" s="396">
        <f t="shared" si="0"/>
        <v>0</v>
      </c>
    </row>
    <row r="62" ht="36" spans="2:11">
      <c r="B62" s="372"/>
      <c r="C62" s="373"/>
      <c r="D62" s="374"/>
      <c r="E62" s="374"/>
      <c r="F62" s="379">
        <v>32</v>
      </c>
      <c r="G62" s="379" t="s">
        <v>295</v>
      </c>
      <c r="H62" s="380" t="s">
        <v>305</v>
      </c>
      <c r="I62" s="406">
        <f>'在庫情報（雨靴）'!R62</f>
        <v>0</v>
      </c>
      <c r="J62" s="407">
        <v>36</v>
      </c>
      <c r="K62" s="408">
        <f t="shared" si="0"/>
        <v>0</v>
      </c>
    </row>
    <row r="63" ht="35.25" spans="2:11">
      <c r="B63" s="372"/>
      <c r="C63" s="381"/>
      <c r="D63" s="382" t="s">
        <v>256</v>
      </c>
      <c r="E63" s="382" t="s">
        <v>32</v>
      </c>
      <c r="F63" s="383">
        <v>23</v>
      </c>
      <c r="G63" s="383" t="s">
        <v>286</v>
      </c>
      <c r="H63" s="384" t="s">
        <v>306</v>
      </c>
      <c r="I63" s="391">
        <f>'在庫情報（雨靴）'!R63</f>
        <v>0</v>
      </c>
      <c r="J63" s="392">
        <v>36</v>
      </c>
      <c r="K63" s="393">
        <f t="shared" si="0"/>
        <v>0</v>
      </c>
    </row>
    <row r="64" ht="35.25" spans="2:11">
      <c r="B64" s="372"/>
      <c r="C64" s="373"/>
      <c r="D64" s="374"/>
      <c r="E64" s="374"/>
      <c r="F64" s="375">
        <v>24</v>
      </c>
      <c r="G64" s="375" t="s">
        <v>287</v>
      </c>
      <c r="H64" s="376" t="s">
        <v>307</v>
      </c>
      <c r="I64" s="394">
        <f>'在庫情報（雨靴）'!R64</f>
        <v>0</v>
      </c>
      <c r="J64" s="395">
        <v>36</v>
      </c>
      <c r="K64" s="396">
        <f t="shared" si="0"/>
        <v>0</v>
      </c>
    </row>
    <row r="65" ht="35.25" spans="2:11">
      <c r="B65" s="372"/>
      <c r="C65" s="373"/>
      <c r="D65" s="374"/>
      <c r="E65" s="374"/>
      <c r="F65" s="377">
        <v>25</v>
      </c>
      <c r="G65" s="377" t="s">
        <v>288</v>
      </c>
      <c r="H65" s="378"/>
      <c r="I65" s="397">
        <f>'在庫情報（雨靴）'!R65</f>
        <v>0</v>
      </c>
      <c r="J65" s="398">
        <v>36</v>
      </c>
      <c r="K65" s="399">
        <f t="shared" si="0"/>
        <v>0</v>
      </c>
    </row>
    <row r="66" ht="35.25" spans="2:11">
      <c r="B66" s="372"/>
      <c r="C66" s="373"/>
      <c r="D66" s="374"/>
      <c r="E66" s="374"/>
      <c r="F66" s="375">
        <v>26</v>
      </c>
      <c r="G66" s="375" t="s">
        <v>289</v>
      </c>
      <c r="H66" s="376" t="s">
        <v>308</v>
      </c>
      <c r="I66" s="394">
        <f>'在庫情報（雨靴）'!R66</f>
        <v>0</v>
      </c>
      <c r="J66" s="395">
        <v>36</v>
      </c>
      <c r="K66" s="396">
        <f t="shared" si="0"/>
        <v>0</v>
      </c>
    </row>
    <row r="67" ht="35.25" spans="2:11">
      <c r="B67" s="372"/>
      <c r="C67" s="373"/>
      <c r="D67" s="374"/>
      <c r="E67" s="374"/>
      <c r="F67" s="377">
        <v>27</v>
      </c>
      <c r="G67" s="377" t="s">
        <v>290</v>
      </c>
      <c r="H67" s="378"/>
      <c r="I67" s="397">
        <f>'在庫情報（雨靴）'!R67</f>
        <v>0</v>
      </c>
      <c r="J67" s="398">
        <v>36</v>
      </c>
      <c r="K67" s="399">
        <f t="shared" si="0"/>
        <v>0</v>
      </c>
    </row>
    <row r="68" ht="35.25" spans="2:11">
      <c r="B68" s="372"/>
      <c r="C68" s="373"/>
      <c r="D68" s="374"/>
      <c r="E68" s="374"/>
      <c r="F68" s="375">
        <v>28</v>
      </c>
      <c r="G68" s="375" t="s">
        <v>291</v>
      </c>
      <c r="H68" s="376" t="s">
        <v>309</v>
      </c>
      <c r="I68" s="394">
        <f>'在庫情報（雨靴）'!R68</f>
        <v>0</v>
      </c>
      <c r="J68" s="395">
        <v>36</v>
      </c>
      <c r="K68" s="396">
        <f t="shared" ref="K68:K142" si="1">I68*J68</f>
        <v>0</v>
      </c>
    </row>
    <row r="69" ht="35.25" spans="2:11">
      <c r="B69" s="372"/>
      <c r="C69" s="373"/>
      <c r="D69" s="374"/>
      <c r="E69" s="374"/>
      <c r="F69" s="375">
        <v>29</v>
      </c>
      <c r="G69" s="375" t="s">
        <v>292</v>
      </c>
      <c r="H69" s="376" t="s">
        <v>310</v>
      </c>
      <c r="I69" s="394">
        <f>'在庫情報（雨靴）'!R69</f>
        <v>0</v>
      </c>
      <c r="J69" s="395">
        <v>36</v>
      </c>
      <c r="K69" s="396">
        <f t="shared" si="1"/>
        <v>0</v>
      </c>
    </row>
    <row r="70" ht="35.25" spans="2:11">
      <c r="B70" s="372"/>
      <c r="C70" s="373"/>
      <c r="D70" s="374"/>
      <c r="E70" s="374"/>
      <c r="F70" s="377">
        <v>30</v>
      </c>
      <c r="G70" s="377" t="s">
        <v>293</v>
      </c>
      <c r="H70" s="378"/>
      <c r="I70" s="397">
        <f>'在庫情報（雨靴）'!R70</f>
        <v>0</v>
      </c>
      <c r="J70" s="398">
        <v>36</v>
      </c>
      <c r="K70" s="399">
        <f t="shared" si="1"/>
        <v>0</v>
      </c>
    </row>
    <row r="71" ht="35.25" spans="2:11">
      <c r="B71" s="372"/>
      <c r="C71" s="373"/>
      <c r="D71" s="374"/>
      <c r="E71" s="374"/>
      <c r="F71" s="375">
        <v>31</v>
      </c>
      <c r="G71" s="375" t="s">
        <v>294</v>
      </c>
      <c r="H71" s="376" t="s">
        <v>311</v>
      </c>
      <c r="I71" s="394">
        <f>'在庫情報（雨靴）'!R71</f>
        <v>0</v>
      </c>
      <c r="J71" s="395">
        <v>36</v>
      </c>
      <c r="K71" s="396">
        <f t="shared" si="1"/>
        <v>0</v>
      </c>
    </row>
    <row r="72" ht="36" spans="2:11">
      <c r="B72" s="385"/>
      <c r="C72" s="386"/>
      <c r="D72" s="387"/>
      <c r="E72" s="387"/>
      <c r="F72" s="388">
        <v>32</v>
      </c>
      <c r="G72" s="388" t="s">
        <v>295</v>
      </c>
      <c r="H72" s="389" t="s">
        <v>312</v>
      </c>
      <c r="I72" s="406">
        <f>'在庫情報（雨靴）'!R72</f>
        <v>0</v>
      </c>
      <c r="J72" s="407">
        <v>36</v>
      </c>
      <c r="K72" s="408">
        <f t="shared" si="1"/>
        <v>0</v>
      </c>
    </row>
    <row r="73" ht="35.25" spans="2:11">
      <c r="B73" s="372" t="s">
        <v>313</v>
      </c>
      <c r="C73" s="381"/>
      <c r="D73" s="382" t="s">
        <v>314</v>
      </c>
      <c r="E73" s="382" t="s">
        <v>32</v>
      </c>
      <c r="F73" s="383">
        <v>23</v>
      </c>
      <c r="G73" s="383" t="s">
        <v>286</v>
      </c>
      <c r="H73" s="384" t="s">
        <v>315</v>
      </c>
      <c r="I73" s="391">
        <f>'在庫情報（雨靴）'!R73</f>
        <v>0</v>
      </c>
      <c r="J73" s="392">
        <v>38</v>
      </c>
      <c r="K73" s="393">
        <f t="shared" si="1"/>
        <v>0</v>
      </c>
    </row>
    <row r="74" ht="35.25" spans="2:11">
      <c r="B74" s="372"/>
      <c r="C74" s="373"/>
      <c r="D74" s="374"/>
      <c r="E74" s="374"/>
      <c r="F74" s="375">
        <v>24</v>
      </c>
      <c r="G74" s="375" t="s">
        <v>287</v>
      </c>
      <c r="H74" s="376" t="s">
        <v>316</v>
      </c>
      <c r="I74" s="394">
        <f>'在庫情報（雨靴）'!R74</f>
        <v>0</v>
      </c>
      <c r="J74" s="395">
        <v>38</v>
      </c>
      <c r="K74" s="396">
        <f t="shared" si="1"/>
        <v>0</v>
      </c>
    </row>
    <row r="75" ht="35.25" spans="2:11">
      <c r="B75" s="372"/>
      <c r="C75" s="373"/>
      <c r="D75" s="374"/>
      <c r="E75" s="374"/>
      <c r="F75" s="377">
        <v>25</v>
      </c>
      <c r="G75" s="377" t="s">
        <v>288</v>
      </c>
      <c r="H75" s="378"/>
      <c r="I75" s="397">
        <f>'在庫情報（雨靴）'!R75</f>
        <v>0</v>
      </c>
      <c r="J75" s="398">
        <v>38</v>
      </c>
      <c r="K75" s="399">
        <f t="shared" si="1"/>
        <v>0</v>
      </c>
    </row>
    <row r="76" ht="35.25" spans="2:11">
      <c r="B76" s="372"/>
      <c r="C76" s="373"/>
      <c r="D76" s="374"/>
      <c r="E76" s="374"/>
      <c r="F76" s="375">
        <v>26</v>
      </c>
      <c r="G76" s="375" t="s">
        <v>289</v>
      </c>
      <c r="H76" s="376" t="s">
        <v>317</v>
      </c>
      <c r="I76" s="394">
        <f>'在庫情報（雨靴）'!R76</f>
        <v>0</v>
      </c>
      <c r="J76" s="395">
        <v>38</v>
      </c>
      <c r="K76" s="396">
        <f t="shared" si="1"/>
        <v>0</v>
      </c>
    </row>
    <row r="77" ht="35.25" spans="2:11">
      <c r="B77" s="372"/>
      <c r="C77" s="373"/>
      <c r="D77" s="374"/>
      <c r="E77" s="374"/>
      <c r="F77" s="377">
        <v>27</v>
      </c>
      <c r="G77" s="377" t="s">
        <v>290</v>
      </c>
      <c r="H77" s="378"/>
      <c r="I77" s="397">
        <f>'在庫情報（雨靴）'!R77</f>
        <v>0</v>
      </c>
      <c r="J77" s="398">
        <v>38</v>
      </c>
      <c r="K77" s="399">
        <f t="shared" si="1"/>
        <v>0</v>
      </c>
    </row>
    <row r="78" ht="35.25" spans="2:11">
      <c r="B78" s="372"/>
      <c r="C78" s="373"/>
      <c r="D78" s="374"/>
      <c r="E78" s="374"/>
      <c r="F78" s="375">
        <v>28</v>
      </c>
      <c r="G78" s="375" t="s">
        <v>291</v>
      </c>
      <c r="H78" s="376" t="s">
        <v>318</v>
      </c>
      <c r="I78" s="394">
        <f>'在庫情報（雨靴）'!R78</f>
        <v>0</v>
      </c>
      <c r="J78" s="395">
        <v>38</v>
      </c>
      <c r="K78" s="396">
        <f t="shared" si="1"/>
        <v>0</v>
      </c>
    </row>
    <row r="79" ht="35.25" spans="2:11">
      <c r="B79" s="372"/>
      <c r="C79" s="373"/>
      <c r="D79" s="374"/>
      <c r="E79" s="374"/>
      <c r="F79" s="375">
        <v>29</v>
      </c>
      <c r="G79" s="375" t="s">
        <v>292</v>
      </c>
      <c r="H79" s="376" t="s">
        <v>319</v>
      </c>
      <c r="I79" s="394">
        <f>'在庫情報（雨靴）'!R79</f>
        <v>0</v>
      </c>
      <c r="J79" s="395">
        <v>38</v>
      </c>
      <c r="K79" s="396">
        <f t="shared" si="1"/>
        <v>0</v>
      </c>
    </row>
    <row r="80" ht="35.25" spans="2:11">
      <c r="B80" s="372"/>
      <c r="C80" s="373"/>
      <c r="D80" s="374"/>
      <c r="E80" s="374"/>
      <c r="F80" s="377">
        <v>30</v>
      </c>
      <c r="G80" s="377" t="s">
        <v>293</v>
      </c>
      <c r="H80" s="378"/>
      <c r="I80" s="397">
        <f>'在庫情報（雨靴）'!R80</f>
        <v>0</v>
      </c>
      <c r="J80" s="398">
        <v>38</v>
      </c>
      <c r="K80" s="399">
        <f t="shared" si="1"/>
        <v>0</v>
      </c>
    </row>
    <row r="81" ht="35.25" spans="2:11">
      <c r="B81" s="372"/>
      <c r="C81" s="373"/>
      <c r="D81" s="374"/>
      <c r="E81" s="374"/>
      <c r="F81" s="375">
        <v>31</v>
      </c>
      <c r="G81" s="375" t="s">
        <v>294</v>
      </c>
      <c r="H81" s="376" t="s">
        <v>320</v>
      </c>
      <c r="I81" s="394">
        <f>'在庫情報（雨靴）'!R81</f>
        <v>0</v>
      </c>
      <c r="J81" s="395">
        <v>38</v>
      </c>
      <c r="K81" s="396">
        <f t="shared" si="1"/>
        <v>0</v>
      </c>
    </row>
    <row r="82" ht="35.25" spans="2:11">
      <c r="B82" s="372"/>
      <c r="C82" s="373"/>
      <c r="D82" s="374"/>
      <c r="E82" s="374"/>
      <c r="F82" s="379">
        <v>32</v>
      </c>
      <c r="G82" s="379" t="s">
        <v>295</v>
      </c>
      <c r="H82" s="380" t="s">
        <v>321</v>
      </c>
      <c r="I82" s="400">
        <f>'在庫情報（雨靴）'!R82</f>
        <v>0</v>
      </c>
      <c r="J82" s="401">
        <v>38</v>
      </c>
      <c r="K82" s="402">
        <f t="shared" si="1"/>
        <v>0</v>
      </c>
    </row>
    <row r="83" ht="35.25" spans="2:11">
      <c r="B83" s="372"/>
      <c r="C83" s="381"/>
      <c r="D83" s="382" t="s">
        <v>273</v>
      </c>
      <c r="E83" s="382" t="s">
        <v>274</v>
      </c>
      <c r="F83" s="383">
        <v>23</v>
      </c>
      <c r="G83" s="383" t="s">
        <v>286</v>
      </c>
      <c r="H83" s="384" t="s">
        <v>315</v>
      </c>
      <c r="I83" s="403">
        <f>'在庫情報（雨靴）'!R83</f>
        <v>0</v>
      </c>
      <c r="J83" s="404">
        <v>38</v>
      </c>
      <c r="K83" s="405">
        <f t="shared" si="1"/>
        <v>0</v>
      </c>
    </row>
    <row r="84" ht="35.25" spans="2:11">
      <c r="B84" s="372"/>
      <c r="C84" s="373"/>
      <c r="D84" s="374"/>
      <c r="E84" s="374"/>
      <c r="F84" s="375">
        <v>24</v>
      </c>
      <c r="G84" s="375" t="s">
        <v>287</v>
      </c>
      <c r="H84" s="376" t="s">
        <v>316</v>
      </c>
      <c r="I84" s="394">
        <f>'在庫情報（雨靴）'!R84</f>
        <v>0</v>
      </c>
      <c r="J84" s="395">
        <v>38</v>
      </c>
      <c r="K84" s="396">
        <f t="shared" si="1"/>
        <v>0</v>
      </c>
    </row>
    <row r="85" ht="35.25" spans="2:11">
      <c r="B85" s="372"/>
      <c r="C85" s="373"/>
      <c r="D85" s="374"/>
      <c r="E85" s="374"/>
      <c r="F85" s="377">
        <v>25</v>
      </c>
      <c r="G85" s="377" t="s">
        <v>288</v>
      </c>
      <c r="H85" s="378"/>
      <c r="I85" s="397">
        <f>'在庫情報（雨靴）'!R85</f>
        <v>0</v>
      </c>
      <c r="J85" s="398">
        <v>38</v>
      </c>
      <c r="K85" s="399">
        <f t="shared" si="1"/>
        <v>0</v>
      </c>
    </row>
    <row r="86" ht="35.25" spans="2:11">
      <c r="B86" s="372"/>
      <c r="C86" s="373"/>
      <c r="D86" s="374"/>
      <c r="E86" s="374"/>
      <c r="F86" s="375">
        <v>26</v>
      </c>
      <c r="G86" s="375" t="s">
        <v>289</v>
      </c>
      <c r="H86" s="376" t="s">
        <v>317</v>
      </c>
      <c r="I86" s="394">
        <f>'在庫情報（雨靴）'!R86</f>
        <v>0</v>
      </c>
      <c r="J86" s="395">
        <v>38</v>
      </c>
      <c r="K86" s="396">
        <f t="shared" si="1"/>
        <v>0</v>
      </c>
    </row>
    <row r="87" ht="35.25" spans="2:11">
      <c r="B87" s="372"/>
      <c r="C87" s="373"/>
      <c r="D87" s="374"/>
      <c r="E87" s="374"/>
      <c r="F87" s="377">
        <v>27</v>
      </c>
      <c r="G87" s="377" t="s">
        <v>290</v>
      </c>
      <c r="H87" s="378"/>
      <c r="I87" s="397">
        <f>'在庫情報（雨靴）'!R87</f>
        <v>0</v>
      </c>
      <c r="J87" s="398">
        <v>38</v>
      </c>
      <c r="K87" s="399">
        <f t="shared" si="1"/>
        <v>0</v>
      </c>
    </row>
    <row r="88" ht="35.25" spans="2:11">
      <c r="B88" s="372"/>
      <c r="C88" s="373"/>
      <c r="D88" s="374"/>
      <c r="E88" s="374"/>
      <c r="F88" s="375">
        <v>28</v>
      </c>
      <c r="G88" s="375" t="s">
        <v>291</v>
      </c>
      <c r="H88" s="376" t="s">
        <v>318</v>
      </c>
      <c r="I88" s="394">
        <f>'在庫情報（雨靴）'!R88</f>
        <v>0</v>
      </c>
      <c r="J88" s="395">
        <v>38</v>
      </c>
      <c r="K88" s="396">
        <f t="shared" si="1"/>
        <v>0</v>
      </c>
    </row>
    <row r="89" ht="35.25" spans="2:11">
      <c r="B89" s="372"/>
      <c r="C89" s="373"/>
      <c r="D89" s="374"/>
      <c r="E89" s="374"/>
      <c r="F89" s="375">
        <v>29</v>
      </c>
      <c r="G89" s="375" t="s">
        <v>292</v>
      </c>
      <c r="H89" s="376" t="s">
        <v>319</v>
      </c>
      <c r="I89" s="394">
        <f>'在庫情報（雨靴）'!R89</f>
        <v>0</v>
      </c>
      <c r="J89" s="395">
        <v>38</v>
      </c>
      <c r="K89" s="396">
        <f t="shared" si="1"/>
        <v>0</v>
      </c>
    </row>
    <row r="90" ht="35.25" spans="2:11">
      <c r="B90" s="372"/>
      <c r="C90" s="373"/>
      <c r="D90" s="374"/>
      <c r="E90" s="374"/>
      <c r="F90" s="377">
        <v>30</v>
      </c>
      <c r="G90" s="377" t="s">
        <v>293</v>
      </c>
      <c r="H90" s="378"/>
      <c r="I90" s="397">
        <f>'在庫情報（雨靴）'!R90</f>
        <v>0</v>
      </c>
      <c r="J90" s="398">
        <v>38</v>
      </c>
      <c r="K90" s="399">
        <f t="shared" si="1"/>
        <v>0</v>
      </c>
    </row>
    <row r="91" ht="35.25" spans="2:11">
      <c r="B91" s="372"/>
      <c r="C91" s="373"/>
      <c r="D91" s="374"/>
      <c r="E91" s="374"/>
      <c r="F91" s="375">
        <v>31</v>
      </c>
      <c r="G91" s="375" t="s">
        <v>294</v>
      </c>
      <c r="H91" s="376" t="s">
        <v>320</v>
      </c>
      <c r="I91" s="394">
        <f>'在庫情報（雨靴）'!R91</f>
        <v>0</v>
      </c>
      <c r="J91" s="395">
        <v>38</v>
      </c>
      <c r="K91" s="396">
        <f t="shared" si="1"/>
        <v>0</v>
      </c>
    </row>
    <row r="92" ht="36" spans="2:11">
      <c r="B92" s="372"/>
      <c r="C92" s="373"/>
      <c r="D92" s="374"/>
      <c r="E92" s="374"/>
      <c r="F92" s="379">
        <v>32</v>
      </c>
      <c r="G92" s="379" t="s">
        <v>295</v>
      </c>
      <c r="H92" s="380" t="s">
        <v>321</v>
      </c>
      <c r="I92" s="400">
        <f>'在庫情報（雨靴）'!R92</f>
        <v>0</v>
      </c>
      <c r="J92" s="401">
        <v>38</v>
      </c>
      <c r="K92" s="402">
        <f t="shared" si="1"/>
        <v>0</v>
      </c>
    </row>
    <row r="93" ht="35.25" spans="2:11">
      <c r="B93" s="372"/>
      <c r="C93" s="381"/>
      <c r="D93" s="382" t="s">
        <v>329</v>
      </c>
      <c r="E93" s="382" t="s">
        <v>330</v>
      </c>
      <c r="F93" s="383">
        <v>23</v>
      </c>
      <c r="G93" s="383" t="s">
        <v>286</v>
      </c>
      <c r="H93" s="384" t="s">
        <v>331</v>
      </c>
      <c r="I93" s="391">
        <f>'在庫情報（雨靴）'!R93</f>
        <v>0</v>
      </c>
      <c r="J93" s="392">
        <v>36</v>
      </c>
      <c r="K93" s="393">
        <f t="shared" ref="K93:K101" si="2">I93*J93</f>
        <v>0</v>
      </c>
    </row>
    <row r="94" ht="35.25" spans="2:11">
      <c r="B94" s="372"/>
      <c r="C94" s="373"/>
      <c r="D94" s="374"/>
      <c r="E94" s="374"/>
      <c r="F94" s="375">
        <v>24</v>
      </c>
      <c r="G94" s="375" t="s">
        <v>287</v>
      </c>
      <c r="H94" s="376" t="s">
        <v>332</v>
      </c>
      <c r="I94" s="394">
        <f>'在庫情報（雨靴）'!R94</f>
        <v>0</v>
      </c>
      <c r="J94" s="395">
        <v>36</v>
      </c>
      <c r="K94" s="396">
        <f t="shared" si="2"/>
        <v>0</v>
      </c>
    </row>
    <row r="95" ht="35.25" spans="2:11">
      <c r="B95" s="372"/>
      <c r="C95" s="373"/>
      <c r="D95" s="374"/>
      <c r="E95" s="374"/>
      <c r="F95" s="377">
        <v>25</v>
      </c>
      <c r="G95" s="377" t="s">
        <v>288</v>
      </c>
      <c r="H95" s="378"/>
      <c r="I95" s="397">
        <f>'在庫情報（雨靴）'!R95</f>
        <v>0</v>
      </c>
      <c r="J95" s="398">
        <v>36</v>
      </c>
      <c r="K95" s="399">
        <f t="shared" si="2"/>
        <v>0</v>
      </c>
    </row>
    <row r="96" ht="35.25" spans="2:11">
      <c r="B96" s="372"/>
      <c r="C96" s="373"/>
      <c r="D96" s="374"/>
      <c r="E96" s="374"/>
      <c r="F96" s="375">
        <v>26</v>
      </c>
      <c r="G96" s="375" t="s">
        <v>289</v>
      </c>
      <c r="H96" s="376" t="s">
        <v>333</v>
      </c>
      <c r="I96" s="394">
        <f>'在庫情報（雨靴）'!R96</f>
        <v>0</v>
      </c>
      <c r="J96" s="395">
        <v>36</v>
      </c>
      <c r="K96" s="396">
        <f t="shared" si="2"/>
        <v>0</v>
      </c>
    </row>
    <row r="97" ht="35.25" spans="2:11">
      <c r="B97" s="372"/>
      <c r="C97" s="373"/>
      <c r="D97" s="374"/>
      <c r="E97" s="374"/>
      <c r="F97" s="377">
        <v>27</v>
      </c>
      <c r="G97" s="377" t="s">
        <v>290</v>
      </c>
      <c r="H97" s="378"/>
      <c r="I97" s="397">
        <f>'在庫情報（雨靴）'!R97</f>
        <v>0</v>
      </c>
      <c r="J97" s="398">
        <v>36</v>
      </c>
      <c r="K97" s="399">
        <f t="shared" si="2"/>
        <v>0</v>
      </c>
    </row>
    <row r="98" ht="35.25" spans="2:11">
      <c r="B98" s="372"/>
      <c r="C98" s="373"/>
      <c r="D98" s="374"/>
      <c r="E98" s="374"/>
      <c r="F98" s="375">
        <v>28</v>
      </c>
      <c r="G98" s="375" t="s">
        <v>291</v>
      </c>
      <c r="H98" s="376" t="s">
        <v>334</v>
      </c>
      <c r="I98" s="394">
        <f>'在庫情報（雨靴）'!R98</f>
        <v>0</v>
      </c>
      <c r="J98" s="395">
        <v>36</v>
      </c>
      <c r="K98" s="396">
        <f t="shared" si="2"/>
        <v>0</v>
      </c>
    </row>
    <row r="99" ht="35.25" spans="2:11">
      <c r="B99" s="372"/>
      <c r="C99" s="373"/>
      <c r="D99" s="374"/>
      <c r="E99" s="374"/>
      <c r="F99" s="375">
        <v>29</v>
      </c>
      <c r="G99" s="375" t="s">
        <v>292</v>
      </c>
      <c r="H99" s="376" t="s">
        <v>335</v>
      </c>
      <c r="I99" s="394">
        <f>'在庫情報（雨靴）'!R99</f>
        <v>0</v>
      </c>
      <c r="J99" s="395">
        <v>36</v>
      </c>
      <c r="K99" s="396">
        <f t="shared" si="2"/>
        <v>0</v>
      </c>
    </row>
    <row r="100" ht="35.25" spans="2:11">
      <c r="B100" s="372"/>
      <c r="C100" s="373"/>
      <c r="D100" s="374"/>
      <c r="E100" s="374"/>
      <c r="F100" s="377">
        <v>30</v>
      </c>
      <c r="G100" s="377" t="s">
        <v>293</v>
      </c>
      <c r="H100" s="378"/>
      <c r="I100" s="397">
        <f>'在庫情報（雨靴）'!R100</f>
        <v>0</v>
      </c>
      <c r="J100" s="398">
        <v>36</v>
      </c>
      <c r="K100" s="399">
        <f t="shared" si="2"/>
        <v>0</v>
      </c>
    </row>
    <row r="101" ht="35.25" spans="2:11">
      <c r="B101" s="372"/>
      <c r="C101" s="373"/>
      <c r="D101" s="374"/>
      <c r="E101" s="374"/>
      <c r="F101" s="375">
        <v>31</v>
      </c>
      <c r="G101" s="375" t="s">
        <v>294</v>
      </c>
      <c r="H101" s="376" t="s">
        <v>336</v>
      </c>
      <c r="I101" s="394">
        <f>'在庫情報（雨靴）'!R101</f>
        <v>0</v>
      </c>
      <c r="J101" s="395">
        <v>36</v>
      </c>
      <c r="K101" s="396">
        <f t="shared" si="2"/>
        <v>0</v>
      </c>
    </row>
    <row r="102" ht="36" spans="2:11">
      <c r="B102" s="385"/>
      <c r="C102" s="386"/>
      <c r="D102" s="387"/>
      <c r="E102" s="387"/>
      <c r="F102" s="388">
        <v>32</v>
      </c>
      <c r="G102" s="388" t="s">
        <v>295</v>
      </c>
      <c r="H102" s="389" t="s">
        <v>337</v>
      </c>
      <c r="I102" s="406">
        <f>'在庫情報（雨靴）'!R102</f>
        <v>0</v>
      </c>
      <c r="J102" s="407">
        <v>36</v>
      </c>
      <c r="K102" s="408">
        <f t="shared" ref="K102" si="3">I102*J102</f>
        <v>0</v>
      </c>
    </row>
    <row r="103" ht="35.25" spans="2:11">
      <c r="B103" s="367" t="s">
        <v>338</v>
      </c>
      <c r="C103" s="368"/>
      <c r="D103" s="369" t="s">
        <v>264</v>
      </c>
      <c r="E103" s="369"/>
      <c r="F103" s="370">
        <v>23</v>
      </c>
      <c r="G103" s="370" t="s">
        <v>286</v>
      </c>
      <c r="H103" s="371" t="s">
        <v>339</v>
      </c>
      <c r="I103" s="391">
        <f>'在庫情報（雨靴）'!R103</f>
        <v>0</v>
      </c>
      <c r="J103" s="392">
        <v>36</v>
      </c>
      <c r="K103" s="393">
        <f t="shared" si="1"/>
        <v>0</v>
      </c>
    </row>
    <row r="104" ht="35.25" spans="2:11">
      <c r="B104" s="372"/>
      <c r="C104" s="373"/>
      <c r="D104" s="374"/>
      <c r="E104" s="374"/>
      <c r="F104" s="375">
        <v>24</v>
      </c>
      <c r="G104" s="375" t="s">
        <v>287</v>
      </c>
      <c r="H104" s="376" t="s">
        <v>340</v>
      </c>
      <c r="I104" s="394">
        <f>'在庫情報（雨靴）'!R104</f>
        <v>0</v>
      </c>
      <c r="J104" s="395">
        <v>36</v>
      </c>
      <c r="K104" s="396">
        <f t="shared" si="1"/>
        <v>0</v>
      </c>
    </row>
    <row r="105" ht="35.25" spans="2:11">
      <c r="B105" s="372"/>
      <c r="C105" s="373"/>
      <c r="D105" s="374"/>
      <c r="E105" s="374"/>
      <c r="F105" s="377">
        <v>25</v>
      </c>
      <c r="G105" s="377" t="s">
        <v>288</v>
      </c>
      <c r="H105" s="378"/>
      <c r="I105" s="397">
        <f>'在庫情報（雨靴）'!R105</f>
        <v>0</v>
      </c>
      <c r="J105" s="398">
        <v>36</v>
      </c>
      <c r="K105" s="399">
        <f t="shared" si="1"/>
        <v>0</v>
      </c>
    </row>
    <row r="106" ht="35.25" spans="2:11">
      <c r="B106" s="372"/>
      <c r="C106" s="373"/>
      <c r="D106" s="374"/>
      <c r="E106" s="374"/>
      <c r="F106" s="375">
        <v>26</v>
      </c>
      <c r="G106" s="375" t="s">
        <v>289</v>
      </c>
      <c r="H106" s="376" t="s">
        <v>341</v>
      </c>
      <c r="I106" s="394">
        <f>'在庫情報（雨靴）'!R106</f>
        <v>0</v>
      </c>
      <c r="J106" s="395">
        <v>36</v>
      </c>
      <c r="K106" s="396">
        <f t="shared" si="1"/>
        <v>0</v>
      </c>
    </row>
    <row r="107" ht="35.25" spans="2:11">
      <c r="B107" s="372"/>
      <c r="C107" s="373"/>
      <c r="D107" s="374"/>
      <c r="E107" s="374"/>
      <c r="F107" s="377">
        <v>27</v>
      </c>
      <c r="G107" s="377" t="s">
        <v>290</v>
      </c>
      <c r="H107" s="378"/>
      <c r="I107" s="397">
        <f>'在庫情報（雨靴）'!R107</f>
        <v>0</v>
      </c>
      <c r="J107" s="398">
        <v>36</v>
      </c>
      <c r="K107" s="399">
        <f t="shared" si="1"/>
        <v>0</v>
      </c>
    </row>
    <row r="108" ht="35.25" spans="2:11">
      <c r="B108" s="372"/>
      <c r="C108" s="373"/>
      <c r="D108" s="374"/>
      <c r="E108" s="374"/>
      <c r="F108" s="375">
        <v>28</v>
      </c>
      <c r="G108" s="375" t="s">
        <v>291</v>
      </c>
      <c r="H108" s="376" t="s">
        <v>342</v>
      </c>
      <c r="I108" s="394">
        <f>'在庫情報（雨靴）'!R108</f>
        <v>0</v>
      </c>
      <c r="J108" s="395">
        <v>36</v>
      </c>
      <c r="K108" s="396">
        <f t="shared" si="1"/>
        <v>0</v>
      </c>
    </row>
    <row r="109" ht="35.25" spans="2:11">
      <c r="B109" s="372"/>
      <c r="C109" s="373"/>
      <c r="D109" s="374"/>
      <c r="E109" s="374"/>
      <c r="F109" s="375">
        <v>29</v>
      </c>
      <c r="G109" s="375" t="s">
        <v>292</v>
      </c>
      <c r="H109" s="376" t="s">
        <v>343</v>
      </c>
      <c r="I109" s="394">
        <f>'在庫情報（雨靴）'!R109</f>
        <v>0</v>
      </c>
      <c r="J109" s="395">
        <v>36</v>
      </c>
      <c r="K109" s="396">
        <f t="shared" si="1"/>
        <v>0</v>
      </c>
    </row>
    <row r="110" ht="35.25" spans="2:11">
      <c r="B110" s="372"/>
      <c r="C110" s="373"/>
      <c r="D110" s="374"/>
      <c r="E110" s="374"/>
      <c r="F110" s="377">
        <v>30</v>
      </c>
      <c r="G110" s="377" t="s">
        <v>293</v>
      </c>
      <c r="H110" s="378"/>
      <c r="I110" s="397">
        <f>'在庫情報（雨靴）'!R110</f>
        <v>0</v>
      </c>
      <c r="J110" s="398">
        <v>36</v>
      </c>
      <c r="K110" s="399">
        <f t="shared" si="1"/>
        <v>0</v>
      </c>
    </row>
    <row r="111" ht="35.25" spans="2:11">
      <c r="B111" s="372"/>
      <c r="C111" s="373"/>
      <c r="D111" s="374"/>
      <c r="E111" s="374"/>
      <c r="F111" s="375">
        <v>31</v>
      </c>
      <c r="G111" s="375" t="s">
        <v>294</v>
      </c>
      <c r="H111" s="376" t="s">
        <v>344</v>
      </c>
      <c r="I111" s="394">
        <f>'在庫情報（雨靴）'!R111</f>
        <v>0</v>
      </c>
      <c r="J111" s="395">
        <v>36</v>
      </c>
      <c r="K111" s="396">
        <f t="shared" si="1"/>
        <v>0</v>
      </c>
    </row>
    <row r="112" ht="35.25" spans="2:11">
      <c r="B112" s="372"/>
      <c r="C112" s="373"/>
      <c r="D112" s="374"/>
      <c r="E112" s="374"/>
      <c r="F112" s="379">
        <v>32</v>
      </c>
      <c r="G112" s="379" t="s">
        <v>295</v>
      </c>
      <c r="H112" s="380" t="s">
        <v>345</v>
      </c>
      <c r="I112" s="400">
        <f>'在庫情報（雨靴）'!R112</f>
        <v>0</v>
      </c>
      <c r="J112" s="401">
        <v>36</v>
      </c>
      <c r="K112" s="402">
        <f t="shared" si="1"/>
        <v>0</v>
      </c>
    </row>
    <row r="113" ht="35.25" spans="2:11">
      <c r="B113" s="372"/>
      <c r="C113" s="381"/>
      <c r="D113" s="382" t="s">
        <v>256</v>
      </c>
      <c r="E113" s="382"/>
      <c r="F113" s="383">
        <v>23</v>
      </c>
      <c r="G113" s="383" t="s">
        <v>286</v>
      </c>
      <c r="H113" s="384" t="s">
        <v>346</v>
      </c>
      <c r="I113" s="403">
        <f>'在庫情報（雨靴）'!R113</f>
        <v>0</v>
      </c>
      <c r="J113" s="404">
        <v>36</v>
      </c>
      <c r="K113" s="405">
        <f t="shared" si="1"/>
        <v>0</v>
      </c>
    </row>
    <row r="114" ht="35.25" spans="2:11">
      <c r="B114" s="372"/>
      <c r="C114" s="373"/>
      <c r="D114" s="374"/>
      <c r="E114" s="374"/>
      <c r="F114" s="375">
        <v>24</v>
      </c>
      <c r="G114" s="375" t="s">
        <v>287</v>
      </c>
      <c r="H114" s="376" t="s">
        <v>347</v>
      </c>
      <c r="I114" s="394">
        <f>'在庫情報（雨靴）'!R114</f>
        <v>0</v>
      </c>
      <c r="J114" s="395">
        <v>36</v>
      </c>
      <c r="K114" s="396">
        <f t="shared" si="1"/>
        <v>0</v>
      </c>
    </row>
    <row r="115" ht="35.25" spans="2:11">
      <c r="B115" s="372"/>
      <c r="C115" s="373"/>
      <c r="D115" s="374"/>
      <c r="E115" s="374"/>
      <c r="F115" s="377">
        <v>25</v>
      </c>
      <c r="G115" s="377" t="s">
        <v>288</v>
      </c>
      <c r="H115" s="378"/>
      <c r="I115" s="397">
        <f>'在庫情報（雨靴）'!R115</f>
        <v>0</v>
      </c>
      <c r="J115" s="398">
        <v>36</v>
      </c>
      <c r="K115" s="399">
        <f t="shared" si="1"/>
        <v>0</v>
      </c>
    </row>
    <row r="116" ht="35.25" spans="2:11">
      <c r="B116" s="372"/>
      <c r="C116" s="373"/>
      <c r="D116" s="374"/>
      <c r="E116" s="374"/>
      <c r="F116" s="375">
        <v>26</v>
      </c>
      <c r="G116" s="375" t="s">
        <v>289</v>
      </c>
      <c r="H116" s="376" t="s">
        <v>348</v>
      </c>
      <c r="I116" s="394">
        <f>'在庫情報（雨靴）'!R116</f>
        <v>0</v>
      </c>
      <c r="J116" s="395">
        <v>36</v>
      </c>
      <c r="K116" s="396">
        <f t="shared" si="1"/>
        <v>0</v>
      </c>
    </row>
    <row r="117" ht="35.25" spans="2:11">
      <c r="B117" s="372"/>
      <c r="C117" s="373"/>
      <c r="D117" s="374"/>
      <c r="E117" s="374"/>
      <c r="F117" s="377">
        <v>27</v>
      </c>
      <c r="G117" s="377" t="s">
        <v>290</v>
      </c>
      <c r="H117" s="378"/>
      <c r="I117" s="397">
        <f>'在庫情報（雨靴）'!R117</f>
        <v>0</v>
      </c>
      <c r="J117" s="398">
        <v>36</v>
      </c>
      <c r="K117" s="399">
        <f t="shared" si="1"/>
        <v>0</v>
      </c>
    </row>
    <row r="118" ht="35.25" spans="2:11">
      <c r="B118" s="372"/>
      <c r="C118" s="373"/>
      <c r="D118" s="374"/>
      <c r="E118" s="374"/>
      <c r="F118" s="375">
        <v>28</v>
      </c>
      <c r="G118" s="375" t="s">
        <v>291</v>
      </c>
      <c r="H118" s="376" t="s">
        <v>349</v>
      </c>
      <c r="I118" s="394">
        <f>'在庫情報（雨靴）'!R118</f>
        <v>0</v>
      </c>
      <c r="J118" s="395">
        <v>36</v>
      </c>
      <c r="K118" s="396">
        <f t="shared" si="1"/>
        <v>0</v>
      </c>
    </row>
    <row r="119" ht="35.25" spans="2:11">
      <c r="B119" s="372"/>
      <c r="C119" s="373"/>
      <c r="D119" s="374"/>
      <c r="E119" s="374"/>
      <c r="F119" s="375">
        <v>29</v>
      </c>
      <c r="G119" s="375" t="s">
        <v>292</v>
      </c>
      <c r="H119" s="376" t="s">
        <v>350</v>
      </c>
      <c r="I119" s="394">
        <f>'在庫情報（雨靴）'!R119</f>
        <v>0</v>
      </c>
      <c r="J119" s="395">
        <v>36</v>
      </c>
      <c r="K119" s="396">
        <f t="shared" si="1"/>
        <v>0</v>
      </c>
    </row>
    <row r="120" ht="35.25" spans="2:11">
      <c r="B120" s="372"/>
      <c r="C120" s="373"/>
      <c r="D120" s="374"/>
      <c r="E120" s="374"/>
      <c r="F120" s="377">
        <v>30</v>
      </c>
      <c r="G120" s="377" t="s">
        <v>293</v>
      </c>
      <c r="H120" s="378"/>
      <c r="I120" s="397">
        <f>'在庫情報（雨靴）'!R120</f>
        <v>0</v>
      </c>
      <c r="J120" s="398">
        <v>36</v>
      </c>
      <c r="K120" s="399">
        <f t="shared" si="1"/>
        <v>0</v>
      </c>
    </row>
    <row r="121" ht="35.25" spans="2:11">
      <c r="B121" s="372"/>
      <c r="C121" s="373"/>
      <c r="D121" s="374"/>
      <c r="E121" s="374"/>
      <c r="F121" s="375">
        <v>31</v>
      </c>
      <c r="G121" s="375" t="s">
        <v>294</v>
      </c>
      <c r="H121" s="376" t="s">
        <v>351</v>
      </c>
      <c r="I121" s="394">
        <f>'在庫情報（雨靴）'!R121</f>
        <v>0</v>
      </c>
      <c r="J121" s="395">
        <v>36</v>
      </c>
      <c r="K121" s="396">
        <f t="shared" si="1"/>
        <v>0</v>
      </c>
    </row>
    <row r="122" ht="35.25" spans="2:11">
      <c r="B122" s="372"/>
      <c r="C122" s="373"/>
      <c r="D122" s="374"/>
      <c r="E122" s="374"/>
      <c r="F122" s="379">
        <v>32</v>
      </c>
      <c r="G122" s="379" t="s">
        <v>295</v>
      </c>
      <c r="H122" s="380" t="s">
        <v>352</v>
      </c>
      <c r="I122" s="400">
        <f>'在庫情報（雨靴）'!R122</f>
        <v>0</v>
      </c>
      <c r="J122" s="401">
        <v>36</v>
      </c>
      <c r="K122" s="402">
        <f t="shared" si="1"/>
        <v>0</v>
      </c>
    </row>
    <row r="123" ht="35.25" spans="2:11">
      <c r="B123" s="372"/>
      <c r="C123" s="381"/>
      <c r="D123" s="382" t="s">
        <v>353</v>
      </c>
      <c r="E123" s="382"/>
      <c r="F123" s="383">
        <v>23</v>
      </c>
      <c r="G123" s="383" t="s">
        <v>286</v>
      </c>
      <c r="H123" s="384" t="s">
        <v>354</v>
      </c>
      <c r="I123" s="403">
        <f>'在庫情報（雨靴）'!R123</f>
        <v>0</v>
      </c>
      <c r="J123" s="404">
        <v>36</v>
      </c>
      <c r="K123" s="405">
        <f t="shared" si="1"/>
        <v>0</v>
      </c>
    </row>
    <row r="124" ht="35.25" spans="2:11">
      <c r="B124" s="372"/>
      <c r="C124" s="373"/>
      <c r="D124" s="374"/>
      <c r="E124" s="374"/>
      <c r="F124" s="375">
        <v>24</v>
      </c>
      <c r="G124" s="375" t="s">
        <v>287</v>
      </c>
      <c r="H124" s="376" t="s">
        <v>355</v>
      </c>
      <c r="I124" s="394">
        <f>'在庫情報（雨靴）'!R124</f>
        <v>0</v>
      </c>
      <c r="J124" s="395">
        <v>36</v>
      </c>
      <c r="K124" s="396">
        <f t="shared" si="1"/>
        <v>0</v>
      </c>
    </row>
    <row r="125" ht="35.25" spans="2:11">
      <c r="B125" s="372"/>
      <c r="C125" s="373"/>
      <c r="D125" s="374"/>
      <c r="E125" s="374"/>
      <c r="F125" s="377">
        <v>25</v>
      </c>
      <c r="G125" s="377" t="s">
        <v>288</v>
      </c>
      <c r="H125" s="378"/>
      <c r="I125" s="397">
        <f>'在庫情報（雨靴）'!R125</f>
        <v>0</v>
      </c>
      <c r="J125" s="398">
        <v>36</v>
      </c>
      <c r="K125" s="399">
        <f t="shared" si="1"/>
        <v>0</v>
      </c>
    </row>
    <row r="126" ht="35.25" spans="2:11">
      <c r="B126" s="372"/>
      <c r="C126" s="373"/>
      <c r="D126" s="374"/>
      <c r="E126" s="374"/>
      <c r="F126" s="375">
        <v>26</v>
      </c>
      <c r="G126" s="375" t="s">
        <v>289</v>
      </c>
      <c r="H126" s="376" t="s">
        <v>356</v>
      </c>
      <c r="I126" s="394">
        <f>'在庫情報（雨靴）'!R126</f>
        <v>0</v>
      </c>
      <c r="J126" s="395">
        <v>36</v>
      </c>
      <c r="K126" s="396">
        <f t="shared" si="1"/>
        <v>0</v>
      </c>
    </row>
    <row r="127" ht="35.25" spans="2:11">
      <c r="B127" s="372"/>
      <c r="C127" s="373"/>
      <c r="D127" s="374"/>
      <c r="E127" s="374"/>
      <c r="F127" s="377">
        <v>27</v>
      </c>
      <c r="G127" s="377" t="s">
        <v>290</v>
      </c>
      <c r="H127" s="378"/>
      <c r="I127" s="397">
        <f>'在庫情報（雨靴）'!R127</f>
        <v>0</v>
      </c>
      <c r="J127" s="398">
        <v>36</v>
      </c>
      <c r="K127" s="399">
        <f t="shared" si="1"/>
        <v>0</v>
      </c>
    </row>
    <row r="128" ht="35.25" spans="2:11">
      <c r="B128" s="372"/>
      <c r="C128" s="373"/>
      <c r="D128" s="374"/>
      <c r="E128" s="374"/>
      <c r="F128" s="375">
        <v>28</v>
      </c>
      <c r="G128" s="375" t="s">
        <v>291</v>
      </c>
      <c r="H128" s="376" t="s">
        <v>357</v>
      </c>
      <c r="I128" s="394">
        <f>'在庫情報（雨靴）'!R128</f>
        <v>0</v>
      </c>
      <c r="J128" s="395">
        <v>36</v>
      </c>
      <c r="K128" s="396">
        <f t="shared" si="1"/>
        <v>0</v>
      </c>
    </row>
    <row r="129" ht="35.25" spans="2:11">
      <c r="B129" s="372"/>
      <c r="C129" s="373"/>
      <c r="D129" s="374"/>
      <c r="E129" s="374"/>
      <c r="F129" s="375">
        <v>29</v>
      </c>
      <c r="G129" s="375" t="s">
        <v>292</v>
      </c>
      <c r="H129" s="376" t="s">
        <v>358</v>
      </c>
      <c r="I129" s="394">
        <f>'在庫情報（雨靴）'!R129</f>
        <v>0</v>
      </c>
      <c r="J129" s="395">
        <v>36</v>
      </c>
      <c r="K129" s="396">
        <f t="shared" si="1"/>
        <v>0</v>
      </c>
    </row>
    <row r="130" ht="35.25" spans="2:11">
      <c r="B130" s="372"/>
      <c r="C130" s="373"/>
      <c r="D130" s="374"/>
      <c r="E130" s="374"/>
      <c r="F130" s="377">
        <v>30</v>
      </c>
      <c r="G130" s="377" t="s">
        <v>293</v>
      </c>
      <c r="H130" s="378"/>
      <c r="I130" s="397">
        <f>'在庫情報（雨靴）'!R130</f>
        <v>0</v>
      </c>
      <c r="J130" s="398">
        <v>36</v>
      </c>
      <c r="K130" s="399">
        <f t="shared" si="1"/>
        <v>0</v>
      </c>
    </row>
    <row r="131" ht="35.25" spans="2:11">
      <c r="B131" s="372"/>
      <c r="C131" s="373"/>
      <c r="D131" s="374"/>
      <c r="E131" s="374"/>
      <c r="F131" s="375">
        <v>31</v>
      </c>
      <c r="G131" s="375" t="s">
        <v>294</v>
      </c>
      <c r="H131" s="376" t="s">
        <v>359</v>
      </c>
      <c r="I131" s="394">
        <f>'在庫情報（雨靴）'!R131</f>
        <v>0</v>
      </c>
      <c r="J131" s="395">
        <v>36</v>
      </c>
      <c r="K131" s="396">
        <f t="shared" si="1"/>
        <v>0</v>
      </c>
    </row>
    <row r="132" ht="35.25" spans="2:11">
      <c r="B132" s="372"/>
      <c r="C132" s="373"/>
      <c r="D132" s="374"/>
      <c r="E132" s="374"/>
      <c r="F132" s="379">
        <v>32</v>
      </c>
      <c r="G132" s="379" t="s">
        <v>295</v>
      </c>
      <c r="H132" s="380" t="s">
        <v>360</v>
      </c>
      <c r="I132" s="400">
        <f>'在庫情報（雨靴）'!R132</f>
        <v>0</v>
      </c>
      <c r="J132" s="401">
        <v>36</v>
      </c>
      <c r="K132" s="402">
        <f t="shared" si="1"/>
        <v>0</v>
      </c>
    </row>
    <row r="133" ht="35.25" spans="2:11">
      <c r="B133" s="372"/>
      <c r="C133" s="381"/>
      <c r="D133" s="382" t="s">
        <v>253</v>
      </c>
      <c r="E133" s="382"/>
      <c r="F133" s="383">
        <v>23</v>
      </c>
      <c r="G133" s="383" t="s">
        <v>286</v>
      </c>
      <c r="H133" s="384" t="s">
        <v>361</v>
      </c>
      <c r="I133" s="403">
        <f>'在庫情報（雨靴）'!R133</f>
        <v>0</v>
      </c>
      <c r="J133" s="404">
        <v>36</v>
      </c>
      <c r="K133" s="405">
        <f t="shared" si="1"/>
        <v>0</v>
      </c>
    </row>
    <row r="134" ht="35.25" spans="2:11">
      <c r="B134" s="372"/>
      <c r="C134" s="373"/>
      <c r="D134" s="374"/>
      <c r="E134" s="374"/>
      <c r="F134" s="375">
        <v>24</v>
      </c>
      <c r="G134" s="375" t="s">
        <v>287</v>
      </c>
      <c r="H134" s="376" t="s">
        <v>362</v>
      </c>
      <c r="I134" s="394">
        <f>'在庫情報（雨靴）'!R134</f>
        <v>0</v>
      </c>
      <c r="J134" s="395">
        <v>36</v>
      </c>
      <c r="K134" s="396">
        <f t="shared" si="1"/>
        <v>0</v>
      </c>
    </row>
    <row r="135" ht="35.25" spans="2:11">
      <c r="B135" s="372"/>
      <c r="C135" s="373"/>
      <c r="D135" s="374"/>
      <c r="E135" s="374"/>
      <c r="F135" s="377">
        <v>25</v>
      </c>
      <c r="G135" s="377" t="s">
        <v>288</v>
      </c>
      <c r="H135" s="378"/>
      <c r="I135" s="397">
        <f>'在庫情報（雨靴）'!R135</f>
        <v>0</v>
      </c>
      <c r="J135" s="398">
        <v>36</v>
      </c>
      <c r="K135" s="399">
        <f t="shared" si="1"/>
        <v>0</v>
      </c>
    </row>
    <row r="136" ht="35.25" spans="2:11">
      <c r="B136" s="372"/>
      <c r="C136" s="373"/>
      <c r="D136" s="374"/>
      <c r="E136" s="374"/>
      <c r="F136" s="375">
        <v>26</v>
      </c>
      <c r="G136" s="375" t="s">
        <v>289</v>
      </c>
      <c r="H136" s="376" t="s">
        <v>363</v>
      </c>
      <c r="I136" s="394">
        <f>'在庫情報（雨靴）'!R136</f>
        <v>0</v>
      </c>
      <c r="J136" s="395">
        <v>36</v>
      </c>
      <c r="K136" s="396">
        <f t="shared" si="1"/>
        <v>0</v>
      </c>
    </row>
    <row r="137" ht="35.25" spans="2:11">
      <c r="B137" s="372"/>
      <c r="C137" s="373"/>
      <c r="D137" s="374"/>
      <c r="E137" s="374"/>
      <c r="F137" s="377">
        <v>27</v>
      </c>
      <c r="G137" s="377" t="s">
        <v>290</v>
      </c>
      <c r="H137" s="378"/>
      <c r="I137" s="397">
        <f>'在庫情報（雨靴）'!R137</f>
        <v>0</v>
      </c>
      <c r="J137" s="398">
        <v>36</v>
      </c>
      <c r="K137" s="399">
        <f t="shared" si="1"/>
        <v>0</v>
      </c>
    </row>
    <row r="138" ht="35.25" spans="2:11">
      <c r="B138" s="372"/>
      <c r="C138" s="373"/>
      <c r="D138" s="374"/>
      <c r="E138" s="374"/>
      <c r="F138" s="375">
        <v>28</v>
      </c>
      <c r="G138" s="375" t="s">
        <v>291</v>
      </c>
      <c r="H138" s="376" t="s">
        <v>364</v>
      </c>
      <c r="I138" s="394">
        <f>'在庫情報（雨靴）'!R138</f>
        <v>0</v>
      </c>
      <c r="J138" s="395">
        <v>36</v>
      </c>
      <c r="K138" s="396">
        <f t="shared" si="1"/>
        <v>0</v>
      </c>
    </row>
    <row r="139" ht="35.25" spans="2:11">
      <c r="B139" s="372"/>
      <c r="C139" s="373"/>
      <c r="D139" s="374"/>
      <c r="E139" s="374"/>
      <c r="F139" s="375">
        <v>29</v>
      </c>
      <c r="G139" s="375" t="s">
        <v>292</v>
      </c>
      <c r="H139" s="376" t="s">
        <v>365</v>
      </c>
      <c r="I139" s="394">
        <f>'在庫情報（雨靴）'!R139</f>
        <v>0</v>
      </c>
      <c r="J139" s="395">
        <v>36</v>
      </c>
      <c r="K139" s="396">
        <f t="shared" si="1"/>
        <v>0</v>
      </c>
    </row>
    <row r="140" ht="35.25" spans="2:11">
      <c r="B140" s="372"/>
      <c r="C140" s="373"/>
      <c r="D140" s="374"/>
      <c r="E140" s="374"/>
      <c r="F140" s="377">
        <v>30</v>
      </c>
      <c r="G140" s="377" t="s">
        <v>293</v>
      </c>
      <c r="H140" s="378"/>
      <c r="I140" s="397">
        <f>'在庫情報（雨靴）'!R140</f>
        <v>0</v>
      </c>
      <c r="J140" s="398">
        <v>36</v>
      </c>
      <c r="K140" s="399">
        <f t="shared" si="1"/>
        <v>0</v>
      </c>
    </row>
    <row r="141" ht="35.25" spans="2:11">
      <c r="B141" s="372"/>
      <c r="C141" s="373"/>
      <c r="D141" s="374"/>
      <c r="E141" s="374"/>
      <c r="F141" s="375">
        <v>31</v>
      </c>
      <c r="G141" s="375" t="s">
        <v>294</v>
      </c>
      <c r="H141" s="376" t="s">
        <v>366</v>
      </c>
      <c r="I141" s="394">
        <f>'在庫情報（雨靴）'!R141</f>
        <v>0</v>
      </c>
      <c r="J141" s="395">
        <v>36</v>
      </c>
      <c r="K141" s="396">
        <f t="shared" si="1"/>
        <v>0</v>
      </c>
    </row>
    <row r="142" ht="36" spans="2:11">
      <c r="B142" s="385"/>
      <c r="C142" s="386"/>
      <c r="D142" s="387"/>
      <c r="E142" s="387"/>
      <c r="F142" s="388">
        <v>32</v>
      </c>
      <c r="G142" s="388" t="s">
        <v>295</v>
      </c>
      <c r="H142" s="389" t="s">
        <v>367</v>
      </c>
      <c r="I142" s="406">
        <f>'在庫情報（雨靴）'!R142</f>
        <v>0</v>
      </c>
      <c r="J142" s="407">
        <v>36</v>
      </c>
      <c r="K142" s="408">
        <f t="shared" si="1"/>
        <v>0</v>
      </c>
    </row>
    <row r="143" ht="60" spans="11:11">
      <c r="K143" s="409">
        <f>SUM(K3:K142)</f>
        <v>0</v>
      </c>
    </row>
  </sheetData>
  <autoFilter ref="B2:U143">
    <extLst/>
  </autoFilter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W187"/>
  <sheetViews>
    <sheetView showGridLines="0" tabSelected="1" zoomScale="40" zoomScaleNormal="40" workbookViewId="0">
      <pane xSplit="10" ySplit="3" topLeftCell="K4" activePane="bottomRight" state="frozen"/>
      <selection/>
      <selection pane="topRight"/>
      <selection pane="bottomLeft"/>
      <selection pane="bottomRight" activeCell="B3" sqref="B3"/>
    </sheetView>
  </sheetViews>
  <sheetFormatPr defaultColWidth="9" defaultRowHeight="25.5"/>
  <cols>
    <col min="1" max="1" width="9" style="4"/>
    <col min="2" max="3" width="12.125" style="171" customWidth="1"/>
    <col min="4" max="4" width="28.625" style="5" customWidth="1"/>
    <col min="5" max="5" width="31.125" style="4" customWidth="1"/>
    <col min="6" max="6" width="10" style="4" customWidth="1"/>
    <col min="7" max="7" width="11.375" style="4" customWidth="1"/>
    <col min="8" max="8" width="15.25" style="4" customWidth="1"/>
    <col min="9" max="9" width="27.5" style="4" customWidth="1"/>
    <col min="10" max="11" width="22" style="4" customWidth="1"/>
    <col min="12" max="14" width="25.625" style="4" customWidth="1"/>
    <col min="15" max="19" width="20.625" style="6" customWidth="1"/>
    <col min="20" max="22" width="25.625" style="4" customWidth="1"/>
    <col min="23" max="23" width="31.75" style="6" customWidth="1"/>
    <col min="24" max="16384" width="9" style="4"/>
  </cols>
  <sheetData>
    <row r="1" ht="41.25" customHeight="1" spans="12:20">
      <c r="L1" s="212"/>
      <c r="M1" s="212"/>
      <c r="N1" s="212"/>
      <c r="T1" s="212"/>
    </row>
    <row r="3" s="1" customFormat="1" ht="50.25" customHeight="1" spans="2:23">
      <c r="B3" s="172" t="s">
        <v>368</v>
      </c>
      <c r="C3" s="172" t="s">
        <v>369</v>
      </c>
      <c r="D3" s="173" t="s">
        <v>370</v>
      </c>
      <c r="E3" s="174" t="s">
        <v>14</v>
      </c>
      <c r="F3" s="174" t="s">
        <v>371</v>
      </c>
      <c r="G3" s="174" t="s">
        <v>372</v>
      </c>
      <c r="H3" s="174" t="s">
        <v>373</v>
      </c>
      <c r="I3" s="174" t="s">
        <v>374</v>
      </c>
      <c r="J3" s="174" t="s">
        <v>193</v>
      </c>
      <c r="K3" s="213" t="s">
        <v>375</v>
      </c>
      <c r="L3" s="174" t="s">
        <v>376</v>
      </c>
      <c r="M3" s="174" t="s">
        <v>377</v>
      </c>
      <c r="N3" s="214" t="s">
        <v>3</v>
      </c>
      <c r="O3" s="215" t="s">
        <v>4</v>
      </c>
      <c r="P3" s="215" t="s">
        <v>5</v>
      </c>
      <c r="Q3" s="215" t="s">
        <v>6</v>
      </c>
      <c r="R3" s="215" t="s">
        <v>7</v>
      </c>
      <c r="S3" s="215" t="s">
        <v>8</v>
      </c>
      <c r="T3" s="174" t="s">
        <v>378</v>
      </c>
      <c r="U3" s="174" t="s">
        <v>190</v>
      </c>
      <c r="V3" s="174" t="s">
        <v>11</v>
      </c>
      <c r="W3" s="215" t="s">
        <v>12</v>
      </c>
    </row>
    <row r="4" s="168" customFormat="1" ht="50.1" customHeight="1" spans="2:23">
      <c r="B4" s="175" t="s">
        <v>379</v>
      </c>
      <c r="C4" s="175" t="s">
        <v>380</v>
      </c>
      <c r="D4" s="176" t="s">
        <v>381</v>
      </c>
      <c r="E4" s="177"/>
      <c r="F4" s="178" t="s">
        <v>17</v>
      </c>
      <c r="G4" s="178" t="s">
        <v>382</v>
      </c>
      <c r="H4" s="178" t="s">
        <v>383</v>
      </c>
      <c r="I4" s="216" t="s">
        <v>384</v>
      </c>
      <c r="J4" s="178" t="s">
        <v>385</v>
      </c>
      <c r="K4" s="178"/>
      <c r="L4" s="217"/>
      <c r="M4" s="178"/>
      <c r="N4" s="178"/>
      <c r="O4" s="218"/>
      <c r="P4" s="218"/>
      <c r="Q4" s="218"/>
      <c r="R4" s="218"/>
      <c r="S4" s="218"/>
      <c r="T4" s="251">
        <f t="shared" ref="T4:T68" si="0">M4+L4+N4</f>
        <v>0</v>
      </c>
      <c r="U4" s="178"/>
      <c r="V4" s="251">
        <f t="shared" ref="V4:V7" si="1">T4+U4</f>
        <v>0</v>
      </c>
      <c r="W4" s="252" t="str">
        <f t="shared" ref="W4:W7" si="2">IF(S4&gt;0,V4/S4*7,"-")</f>
        <v>-</v>
      </c>
    </row>
    <row r="5" s="168" customFormat="1" ht="50.1" customHeight="1" spans="2:23">
      <c r="B5" s="179"/>
      <c r="C5" s="179"/>
      <c r="D5" s="180"/>
      <c r="E5" s="177"/>
      <c r="F5" s="178" t="s">
        <v>18</v>
      </c>
      <c r="G5" s="178" t="s">
        <v>386</v>
      </c>
      <c r="H5" s="178" t="s">
        <v>387</v>
      </c>
      <c r="I5" s="216" t="s">
        <v>384</v>
      </c>
      <c r="J5" s="178" t="s">
        <v>388</v>
      </c>
      <c r="K5" s="178"/>
      <c r="L5" s="217"/>
      <c r="M5" s="178"/>
      <c r="N5" s="178"/>
      <c r="O5" s="218"/>
      <c r="P5" s="218"/>
      <c r="Q5" s="218"/>
      <c r="R5" s="218"/>
      <c r="S5" s="218"/>
      <c r="T5" s="251">
        <f t="shared" si="0"/>
        <v>0</v>
      </c>
      <c r="U5" s="178"/>
      <c r="V5" s="251">
        <f t="shared" si="1"/>
        <v>0</v>
      </c>
      <c r="W5" s="252" t="str">
        <f t="shared" si="2"/>
        <v>-</v>
      </c>
    </row>
    <row r="6" s="168" customFormat="1" ht="50.1" customHeight="1" spans="2:23">
      <c r="B6" s="179"/>
      <c r="C6" s="179"/>
      <c r="D6" s="180"/>
      <c r="E6" s="177"/>
      <c r="F6" s="178" t="s">
        <v>19</v>
      </c>
      <c r="G6" s="178" t="s">
        <v>389</v>
      </c>
      <c r="H6" s="178" t="s">
        <v>390</v>
      </c>
      <c r="I6" s="216" t="s">
        <v>384</v>
      </c>
      <c r="J6" s="178" t="s">
        <v>391</v>
      </c>
      <c r="K6" s="178"/>
      <c r="L6" s="217"/>
      <c r="M6" s="178"/>
      <c r="N6" s="178"/>
      <c r="O6" s="218"/>
      <c r="P6" s="218"/>
      <c r="Q6" s="218"/>
      <c r="R6" s="218"/>
      <c r="S6" s="218"/>
      <c r="T6" s="251">
        <f t="shared" si="0"/>
        <v>0</v>
      </c>
      <c r="U6" s="178"/>
      <c r="V6" s="251">
        <f t="shared" si="1"/>
        <v>0</v>
      </c>
      <c r="W6" s="252" t="str">
        <f t="shared" si="2"/>
        <v>-</v>
      </c>
    </row>
    <row r="7" s="168" customFormat="1" ht="50.1" customHeight="1" spans="2:23">
      <c r="B7" s="179"/>
      <c r="C7" s="179"/>
      <c r="D7" s="180"/>
      <c r="E7" s="177"/>
      <c r="F7" s="181" t="s">
        <v>20</v>
      </c>
      <c r="G7" s="181" t="s">
        <v>392</v>
      </c>
      <c r="H7" s="181" t="s">
        <v>393</v>
      </c>
      <c r="I7" s="219" t="s">
        <v>384</v>
      </c>
      <c r="J7" s="181" t="s">
        <v>394</v>
      </c>
      <c r="K7" s="181"/>
      <c r="L7" s="220"/>
      <c r="M7" s="181"/>
      <c r="N7" s="181"/>
      <c r="O7" s="221"/>
      <c r="P7" s="221"/>
      <c r="Q7" s="221"/>
      <c r="R7" s="221"/>
      <c r="S7" s="221"/>
      <c r="T7" s="253">
        <f t="shared" si="0"/>
        <v>0</v>
      </c>
      <c r="U7" s="181"/>
      <c r="V7" s="253">
        <f t="shared" si="1"/>
        <v>0</v>
      </c>
      <c r="W7" s="254" t="str">
        <f t="shared" si="2"/>
        <v>-</v>
      </c>
    </row>
    <row r="8" s="168" customFormat="1" ht="50.1" customHeight="1" spans="2:23">
      <c r="B8" s="175" t="s">
        <v>395</v>
      </c>
      <c r="C8" s="175" t="s">
        <v>380</v>
      </c>
      <c r="D8" s="176" t="s">
        <v>396</v>
      </c>
      <c r="E8" s="182"/>
      <c r="F8" s="183" t="s">
        <v>17</v>
      </c>
      <c r="G8" s="183" t="s">
        <v>382</v>
      </c>
      <c r="H8" s="183" t="s">
        <v>383</v>
      </c>
      <c r="I8" s="222" t="s">
        <v>397</v>
      </c>
      <c r="J8" s="183" t="s">
        <v>398</v>
      </c>
      <c r="K8" s="183"/>
      <c r="L8" s="223"/>
      <c r="M8" s="183"/>
      <c r="N8" s="183"/>
      <c r="O8" s="224"/>
      <c r="P8" s="224"/>
      <c r="Q8" s="224"/>
      <c r="R8" s="224"/>
      <c r="S8" s="224"/>
      <c r="T8" s="255">
        <f t="shared" si="0"/>
        <v>0</v>
      </c>
      <c r="U8" s="183"/>
      <c r="V8" s="255">
        <f t="shared" ref="V8:V73" si="3">T8+U8</f>
        <v>0</v>
      </c>
      <c r="W8" s="256" t="str">
        <f t="shared" ref="W8:W73" si="4">IF(S8&gt;0,V8/S8*7,"-")</f>
        <v>-</v>
      </c>
    </row>
    <row r="9" s="168" customFormat="1" ht="50.1" customHeight="1" spans="2:23">
      <c r="B9" s="179"/>
      <c r="C9" s="179"/>
      <c r="D9" s="180"/>
      <c r="E9" s="177"/>
      <c r="F9" s="178" t="s">
        <v>18</v>
      </c>
      <c r="G9" s="178" t="s">
        <v>399</v>
      </c>
      <c r="H9" s="178" t="s">
        <v>387</v>
      </c>
      <c r="I9" s="225" t="s">
        <v>397</v>
      </c>
      <c r="J9" s="178" t="s">
        <v>400</v>
      </c>
      <c r="K9" s="178"/>
      <c r="L9" s="217"/>
      <c r="M9" s="178"/>
      <c r="N9" s="178"/>
      <c r="O9" s="218"/>
      <c r="P9" s="218"/>
      <c r="Q9" s="218"/>
      <c r="R9" s="218"/>
      <c r="S9" s="218"/>
      <c r="T9" s="251">
        <f t="shared" si="0"/>
        <v>0</v>
      </c>
      <c r="U9" s="178"/>
      <c r="V9" s="251">
        <f t="shared" si="3"/>
        <v>0</v>
      </c>
      <c r="W9" s="252" t="str">
        <f t="shared" si="4"/>
        <v>-</v>
      </c>
    </row>
    <row r="10" s="168" customFormat="1" ht="50.1" customHeight="1" spans="2:23">
      <c r="B10" s="179"/>
      <c r="C10" s="179"/>
      <c r="D10" s="180"/>
      <c r="E10" s="177"/>
      <c r="F10" s="178" t="s">
        <v>19</v>
      </c>
      <c r="G10" s="178" t="s">
        <v>401</v>
      </c>
      <c r="H10" s="178" t="s">
        <v>390</v>
      </c>
      <c r="I10" s="225" t="s">
        <v>397</v>
      </c>
      <c r="J10" s="178" t="s">
        <v>402</v>
      </c>
      <c r="K10" s="178"/>
      <c r="L10" s="217"/>
      <c r="M10" s="178"/>
      <c r="N10" s="178"/>
      <c r="O10" s="218"/>
      <c r="P10" s="218"/>
      <c r="Q10" s="218"/>
      <c r="R10" s="218"/>
      <c r="S10" s="218"/>
      <c r="T10" s="251">
        <f t="shared" si="0"/>
        <v>0</v>
      </c>
      <c r="U10" s="178"/>
      <c r="V10" s="251">
        <f t="shared" si="3"/>
        <v>0</v>
      </c>
      <c r="W10" s="252" t="str">
        <f t="shared" si="4"/>
        <v>-</v>
      </c>
    </row>
    <row r="11" s="168" customFormat="1" ht="50.1" customHeight="1" spans="2:23">
      <c r="B11" s="184"/>
      <c r="C11" s="184"/>
      <c r="D11" s="185"/>
      <c r="E11" s="186"/>
      <c r="F11" s="181" t="s">
        <v>20</v>
      </c>
      <c r="G11" s="181" t="s">
        <v>403</v>
      </c>
      <c r="H11" s="181" t="s">
        <v>393</v>
      </c>
      <c r="I11" s="226" t="s">
        <v>397</v>
      </c>
      <c r="J11" s="181" t="s">
        <v>404</v>
      </c>
      <c r="K11" s="181"/>
      <c r="L11" s="220"/>
      <c r="M11" s="181"/>
      <c r="N11" s="181"/>
      <c r="O11" s="221"/>
      <c r="P11" s="221"/>
      <c r="Q11" s="221"/>
      <c r="R11" s="221"/>
      <c r="S11" s="221"/>
      <c r="T11" s="253">
        <f t="shared" si="0"/>
        <v>0</v>
      </c>
      <c r="U11" s="181"/>
      <c r="V11" s="253">
        <f t="shared" si="3"/>
        <v>0</v>
      </c>
      <c r="W11" s="254" t="str">
        <f t="shared" si="4"/>
        <v>-</v>
      </c>
    </row>
    <row r="12" s="168" customFormat="1" ht="50.1" customHeight="1" spans="2:23">
      <c r="B12" s="175" t="s">
        <v>405</v>
      </c>
      <c r="C12" s="175" t="s">
        <v>380</v>
      </c>
      <c r="D12" s="176" t="s">
        <v>406</v>
      </c>
      <c r="E12" s="182"/>
      <c r="F12" s="183" t="s">
        <v>17</v>
      </c>
      <c r="G12" s="183" t="s">
        <v>399</v>
      </c>
      <c r="H12" s="183" t="s">
        <v>387</v>
      </c>
      <c r="I12" s="227" t="s">
        <v>384</v>
      </c>
      <c r="J12" s="183" t="s">
        <v>407</v>
      </c>
      <c r="K12" s="183"/>
      <c r="L12" s="223"/>
      <c r="M12" s="183"/>
      <c r="N12" s="183"/>
      <c r="O12" s="224"/>
      <c r="P12" s="224"/>
      <c r="Q12" s="224"/>
      <c r="R12" s="224"/>
      <c r="S12" s="224"/>
      <c r="T12" s="255">
        <f t="shared" si="0"/>
        <v>0</v>
      </c>
      <c r="U12" s="183"/>
      <c r="V12" s="255">
        <f t="shared" si="3"/>
        <v>0</v>
      </c>
      <c r="W12" s="256" t="str">
        <f t="shared" si="4"/>
        <v>-</v>
      </c>
    </row>
    <row r="13" s="168" customFormat="1" ht="50.1" customHeight="1" spans="2:23">
      <c r="B13" s="179"/>
      <c r="C13" s="179"/>
      <c r="D13" s="180"/>
      <c r="E13" s="177"/>
      <c r="F13" s="178" t="s">
        <v>18</v>
      </c>
      <c r="G13" s="178" t="s">
        <v>401</v>
      </c>
      <c r="H13" s="178" t="s">
        <v>390</v>
      </c>
      <c r="I13" s="216" t="s">
        <v>384</v>
      </c>
      <c r="J13" s="178" t="s">
        <v>408</v>
      </c>
      <c r="K13" s="178"/>
      <c r="L13" s="217"/>
      <c r="M13" s="178"/>
      <c r="N13" s="178"/>
      <c r="O13" s="218"/>
      <c r="P13" s="218"/>
      <c r="Q13" s="218"/>
      <c r="R13" s="218"/>
      <c r="S13" s="218"/>
      <c r="T13" s="251">
        <f t="shared" si="0"/>
        <v>0</v>
      </c>
      <c r="U13" s="178"/>
      <c r="V13" s="251">
        <f t="shared" si="3"/>
        <v>0</v>
      </c>
      <c r="W13" s="252" t="str">
        <f t="shared" si="4"/>
        <v>-</v>
      </c>
    </row>
    <row r="14" s="168" customFormat="1" ht="50.1" customHeight="1" spans="2:23">
      <c r="B14" s="184"/>
      <c r="C14" s="184"/>
      <c r="D14" s="185"/>
      <c r="E14" s="186"/>
      <c r="F14" s="181" t="s">
        <v>19</v>
      </c>
      <c r="G14" s="181" t="s">
        <v>403</v>
      </c>
      <c r="H14" s="181" t="s">
        <v>393</v>
      </c>
      <c r="I14" s="219" t="s">
        <v>384</v>
      </c>
      <c r="J14" s="181" t="s">
        <v>409</v>
      </c>
      <c r="K14" s="181"/>
      <c r="L14" s="220"/>
      <c r="M14" s="181"/>
      <c r="N14" s="181"/>
      <c r="O14" s="221"/>
      <c r="P14" s="221"/>
      <c r="Q14" s="221"/>
      <c r="R14" s="221"/>
      <c r="S14" s="221"/>
      <c r="T14" s="253">
        <f t="shared" si="0"/>
        <v>0</v>
      </c>
      <c r="U14" s="181"/>
      <c r="V14" s="253">
        <f t="shared" si="3"/>
        <v>0</v>
      </c>
      <c r="W14" s="254" t="str">
        <f t="shared" si="4"/>
        <v>-</v>
      </c>
    </row>
    <row r="15" s="168" customFormat="1" ht="50.1" customHeight="1" spans="2:23">
      <c r="B15" s="175" t="s">
        <v>410</v>
      </c>
      <c r="C15" s="8" t="s">
        <v>411</v>
      </c>
      <c r="D15" s="9">
        <v>20052</v>
      </c>
      <c r="E15" s="187"/>
      <c r="F15" s="183" t="s">
        <v>17</v>
      </c>
      <c r="G15" s="183" t="s">
        <v>382</v>
      </c>
      <c r="H15" s="183" t="s">
        <v>412</v>
      </c>
      <c r="I15" s="228" t="s">
        <v>384</v>
      </c>
      <c r="J15" s="183" t="s">
        <v>413</v>
      </c>
      <c r="K15" s="183"/>
      <c r="L15" s="223"/>
      <c r="M15" s="183"/>
      <c r="N15" s="183"/>
      <c r="O15" s="224"/>
      <c r="P15" s="224"/>
      <c r="Q15" s="224"/>
      <c r="R15" s="224"/>
      <c r="S15" s="224"/>
      <c r="T15" s="257">
        <f t="shared" si="0"/>
        <v>0</v>
      </c>
      <c r="U15" s="258"/>
      <c r="V15" s="257">
        <f t="shared" si="3"/>
        <v>0</v>
      </c>
      <c r="W15" s="259" t="str">
        <f t="shared" si="4"/>
        <v>-</v>
      </c>
    </row>
    <row r="16" s="168" customFormat="1" ht="50.1" customHeight="1" spans="2:23">
      <c r="B16" s="179"/>
      <c r="C16" s="179"/>
      <c r="D16" s="180"/>
      <c r="E16" s="187"/>
      <c r="F16" s="178" t="s">
        <v>18</v>
      </c>
      <c r="G16" s="178" t="s">
        <v>399</v>
      </c>
      <c r="H16" s="178" t="s">
        <v>387</v>
      </c>
      <c r="I16" s="216" t="s">
        <v>384</v>
      </c>
      <c r="J16" s="178" t="s">
        <v>414</v>
      </c>
      <c r="K16" s="178"/>
      <c r="L16" s="217"/>
      <c r="M16" s="178"/>
      <c r="N16" s="178"/>
      <c r="O16" s="218"/>
      <c r="P16" s="218"/>
      <c r="Q16" s="218"/>
      <c r="R16" s="218"/>
      <c r="S16" s="218"/>
      <c r="T16" s="260">
        <f t="shared" si="0"/>
        <v>0</v>
      </c>
      <c r="U16" s="261"/>
      <c r="V16" s="260">
        <f t="shared" si="3"/>
        <v>0</v>
      </c>
      <c r="W16" s="262" t="str">
        <f t="shared" si="4"/>
        <v>-</v>
      </c>
    </row>
    <row r="17" s="169" customFormat="1" ht="50.1" customHeight="1" spans="2:23">
      <c r="B17" s="188"/>
      <c r="C17" s="188"/>
      <c r="D17" s="189"/>
      <c r="E17" s="190"/>
      <c r="F17" s="191" t="s">
        <v>19</v>
      </c>
      <c r="G17" s="192" t="s">
        <v>401</v>
      </c>
      <c r="H17" s="192" t="s">
        <v>390</v>
      </c>
      <c r="I17" s="229" t="s">
        <v>397</v>
      </c>
      <c r="J17" s="191" t="s">
        <v>415</v>
      </c>
      <c r="K17" s="191"/>
      <c r="L17" s="230"/>
      <c r="M17" s="191"/>
      <c r="N17" s="191"/>
      <c r="O17" s="231"/>
      <c r="P17" s="231"/>
      <c r="Q17" s="231"/>
      <c r="R17" s="231"/>
      <c r="S17" s="231"/>
      <c r="T17" s="263">
        <f t="shared" si="0"/>
        <v>0</v>
      </c>
      <c r="U17" s="264"/>
      <c r="V17" s="263">
        <f t="shared" si="3"/>
        <v>0</v>
      </c>
      <c r="W17" s="265" t="str">
        <f t="shared" si="4"/>
        <v>-</v>
      </c>
    </row>
    <row r="18" s="169" customFormat="1" ht="50.1" customHeight="1" spans="2:23">
      <c r="B18" s="193"/>
      <c r="C18" s="188"/>
      <c r="D18" s="189"/>
      <c r="E18" s="190"/>
      <c r="F18" s="194" t="s">
        <v>20</v>
      </c>
      <c r="G18" s="181" t="s">
        <v>403</v>
      </c>
      <c r="H18" s="181" t="s">
        <v>393</v>
      </c>
      <c r="I18" s="232" t="s">
        <v>397</v>
      </c>
      <c r="J18" s="194" t="s">
        <v>416</v>
      </c>
      <c r="K18" s="194"/>
      <c r="L18" s="220"/>
      <c r="M18" s="194"/>
      <c r="N18" s="194"/>
      <c r="O18" s="221"/>
      <c r="P18" s="221"/>
      <c r="Q18" s="221"/>
      <c r="R18" s="221"/>
      <c r="S18" s="221"/>
      <c r="T18" s="266">
        <f t="shared" ref="T18" si="5">M18+L18+N18</f>
        <v>0</v>
      </c>
      <c r="U18" s="267"/>
      <c r="V18" s="266">
        <f t="shared" ref="V18" si="6">T18+U18</f>
        <v>0</v>
      </c>
      <c r="W18" s="268" t="str">
        <f t="shared" ref="W18" si="7">IF(S18&gt;0,V18/S18*7,"-")</f>
        <v>-</v>
      </c>
    </row>
    <row r="19" s="168" customFormat="1" ht="50.1" customHeight="1" spans="2:23">
      <c r="B19" s="175" t="s">
        <v>417</v>
      </c>
      <c r="C19" s="175" t="s">
        <v>411</v>
      </c>
      <c r="D19" s="176" t="s">
        <v>418</v>
      </c>
      <c r="E19" s="182"/>
      <c r="F19" s="183" t="s">
        <v>17</v>
      </c>
      <c r="G19" s="183" t="s">
        <v>399</v>
      </c>
      <c r="H19" s="183" t="s">
        <v>387</v>
      </c>
      <c r="I19" s="227" t="s">
        <v>384</v>
      </c>
      <c r="J19" s="183" t="s">
        <v>419</v>
      </c>
      <c r="K19" s="183"/>
      <c r="L19" s="223"/>
      <c r="M19" s="183"/>
      <c r="N19" s="183"/>
      <c r="O19" s="224"/>
      <c r="P19" s="224"/>
      <c r="Q19" s="224"/>
      <c r="R19" s="224"/>
      <c r="S19" s="224"/>
      <c r="T19" s="255">
        <f t="shared" si="0"/>
        <v>0</v>
      </c>
      <c r="U19" s="183"/>
      <c r="V19" s="255">
        <f t="shared" si="3"/>
        <v>0</v>
      </c>
      <c r="W19" s="256" t="str">
        <f t="shared" si="4"/>
        <v>-</v>
      </c>
    </row>
    <row r="20" s="168" customFormat="1" ht="50.1" customHeight="1" spans="2:23">
      <c r="B20" s="179"/>
      <c r="C20" s="179"/>
      <c r="D20" s="180"/>
      <c r="E20" s="177"/>
      <c r="F20" s="178" t="s">
        <v>18</v>
      </c>
      <c r="G20" s="178" t="s">
        <v>401</v>
      </c>
      <c r="H20" s="178" t="s">
        <v>390</v>
      </c>
      <c r="I20" s="216" t="s">
        <v>384</v>
      </c>
      <c r="J20" s="178" t="s">
        <v>420</v>
      </c>
      <c r="K20" s="178"/>
      <c r="L20" s="217"/>
      <c r="M20" s="178"/>
      <c r="N20" s="178"/>
      <c r="O20" s="218"/>
      <c r="P20" s="218"/>
      <c r="Q20" s="218"/>
      <c r="R20" s="218"/>
      <c r="S20" s="218"/>
      <c r="T20" s="251">
        <f t="shared" si="0"/>
        <v>0</v>
      </c>
      <c r="U20" s="178"/>
      <c r="V20" s="251">
        <f t="shared" si="3"/>
        <v>0</v>
      </c>
      <c r="W20" s="252" t="str">
        <f t="shared" si="4"/>
        <v>-</v>
      </c>
    </row>
    <row r="21" s="168" customFormat="1" ht="50.1" customHeight="1" spans="2:23">
      <c r="B21" s="184"/>
      <c r="C21" s="184"/>
      <c r="D21" s="185"/>
      <c r="E21" s="186"/>
      <c r="F21" s="181" t="s">
        <v>19</v>
      </c>
      <c r="G21" s="181" t="s">
        <v>403</v>
      </c>
      <c r="H21" s="181" t="s">
        <v>393</v>
      </c>
      <c r="I21" s="226" t="s">
        <v>397</v>
      </c>
      <c r="J21" s="181" t="s">
        <v>421</v>
      </c>
      <c r="K21" s="181"/>
      <c r="L21" s="220"/>
      <c r="M21" s="181"/>
      <c r="N21" s="181"/>
      <c r="O21" s="221"/>
      <c r="P21" s="221"/>
      <c r="Q21" s="221"/>
      <c r="R21" s="221"/>
      <c r="S21" s="221"/>
      <c r="T21" s="253">
        <f t="shared" si="0"/>
        <v>0</v>
      </c>
      <c r="U21" s="181"/>
      <c r="V21" s="253">
        <f t="shared" si="3"/>
        <v>0</v>
      </c>
      <c r="W21" s="254" t="str">
        <f t="shared" si="4"/>
        <v>-</v>
      </c>
    </row>
    <row r="22" s="168" customFormat="1" ht="50.1" customHeight="1" spans="2:23">
      <c r="B22" s="175" t="s">
        <v>422</v>
      </c>
      <c r="C22" s="175" t="s">
        <v>411</v>
      </c>
      <c r="D22" s="176" t="s">
        <v>423</v>
      </c>
      <c r="E22" s="182"/>
      <c r="F22" s="183" t="s">
        <v>17</v>
      </c>
      <c r="G22" s="183" t="s">
        <v>399</v>
      </c>
      <c r="H22" s="183" t="s">
        <v>387</v>
      </c>
      <c r="I22" s="222" t="s">
        <v>397</v>
      </c>
      <c r="J22" s="183" t="s">
        <v>424</v>
      </c>
      <c r="K22" s="183"/>
      <c r="L22" s="223"/>
      <c r="M22" s="183"/>
      <c r="N22" s="183"/>
      <c r="O22" s="224"/>
      <c r="P22" s="224"/>
      <c r="Q22" s="224"/>
      <c r="R22" s="224"/>
      <c r="S22" s="224"/>
      <c r="T22" s="255">
        <f t="shared" si="0"/>
        <v>0</v>
      </c>
      <c r="U22" s="183"/>
      <c r="V22" s="255">
        <f t="shared" si="3"/>
        <v>0</v>
      </c>
      <c r="W22" s="256" t="str">
        <f t="shared" si="4"/>
        <v>-</v>
      </c>
    </row>
    <row r="23" s="168" customFormat="1" ht="50.1" customHeight="1" spans="2:23">
      <c r="B23" s="179"/>
      <c r="C23" s="179"/>
      <c r="D23" s="180"/>
      <c r="E23" s="177"/>
      <c r="F23" s="178" t="s">
        <v>18</v>
      </c>
      <c r="G23" s="178" t="s">
        <v>401</v>
      </c>
      <c r="H23" s="178" t="s">
        <v>390</v>
      </c>
      <c r="I23" s="225" t="s">
        <v>397</v>
      </c>
      <c r="J23" s="178" t="s">
        <v>425</v>
      </c>
      <c r="K23" s="178"/>
      <c r="L23" s="217"/>
      <c r="M23" s="178"/>
      <c r="N23" s="178"/>
      <c r="O23" s="218"/>
      <c r="P23" s="218"/>
      <c r="Q23" s="218"/>
      <c r="R23" s="218"/>
      <c r="S23" s="218"/>
      <c r="T23" s="251">
        <f t="shared" si="0"/>
        <v>0</v>
      </c>
      <c r="U23" s="178"/>
      <c r="V23" s="251">
        <f t="shared" si="3"/>
        <v>0</v>
      </c>
      <c r="W23" s="252" t="str">
        <f t="shared" si="4"/>
        <v>-</v>
      </c>
    </row>
    <row r="24" s="168" customFormat="1" ht="50.1" customHeight="1" spans="2:23">
      <c r="B24" s="184"/>
      <c r="C24" s="184"/>
      <c r="D24" s="185"/>
      <c r="E24" s="186"/>
      <c r="F24" s="181" t="s">
        <v>19</v>
      </c>
      <c r="G24" s="181" t="s">
        <v>403</v>
      </c>
      <c r="H24" s="181" t="s">
        <v>393</v>
      </c>
      <c r="I24" s="226" t="s">
        <v>397</v>
      </c>
      <c r="J24" s="181" t="s">
        <v>426</v>
      </c>
      <c r="K24" s="181"/>
      <c r="L24" s="220"/>
      <c r="M24" s="181"/>
      <c r="N24" s="181"/>
      <c r="O24" s="221"/>
      <c r="P24" s="221"/>
      <c r="Q24" s="221"/>
      <c r="R24" s="221"/>
      <c r="S24" s="221"/>
      <c r="T24" s="253">
        <f t="shared" si="0"/>
        <v>0</v>
      </c>
      <c r="U24" s="181"/>
      <c r="V24" s="253">
        <f t="shared" si="3"/>
        <v>0</v>
      </c>
      <c r="W24" s="254" t="str">
        <f t="shared" si="4"/>
        <v>-</v>
      </c>
    </row>
    <row r="25" s="168" customFormat="1" ht="50.1" customHeight="1" spans="2:23">
      <c r="B25" s="195" t="s">
        <v>427</v>
      </c>
      <c r="C25" s="196" t="s">
        <v>380</v>
      </c>
      <c r="D25" s="197" t="s">
        <v>428</v>
      </c>
      <c r="E25" s="198"/>
      <c r="F25" s="199" t="s">
        <v>17</v>
      </c>
      <c r="G25" s="199" t="s">
        <v>399</v>
      </c>
      <c r="H25" s="199" t="s">
        <v>387</v>
      </c>
      <c r="I25" s="228" t="s">
        <v>384</v>
      </c>
      <c r="J25" s="199" t="s">
        <v>429</v>
      </c>
      <c r="K25" s="199"/>
      <c r="L25" s="199"/>
      <c r="M25" s="199"/>
      <c r="N25" s="199"/>
      <c r="O25" s="233"/>
      <c r="P25" s="233"/>
      <c r="Q25" s="233"/>
      <c r="R25" s="233"/>
      <c r="S25" s="233"/>
      <c r="T25" s="199">
        <f t="shared" si="0"/>
        <v>0</v>
      </c>
      <c r="U25" s="199"/>
      <c r="V25" s="199">
        <f t="shared" si="3"/>
        <v>0</v>
      </c>
      <c r="W25" s="269" t="str">
        <f t="shared" si="4"/>
        <v>-</v>
      </c>
    </row>
    <row r="26" s="168" customFormat="1" ht="50.1" customHeight="1" spans="2:23">
      <c r="B26" s="200"/>
      <c r="C26" s="200"/>
      <c r="D26" s="201"/>
      <c r="E26" s="202"/>
      <c r="F26" s="203" t="s">
        <v>18</v>
      </c>
      <c r="G26" s="203" t="s">
        <v>401</v>
      </c>
      <c r="H26" s="203" t="s">
        <v>390</v>
      </c>
      <c r="I26" s="216" t="s">
        <v>384</v>
      </c>
      <c r="J26" s="203" t="s">
        <v>430</v>
      </c>
      <c r="K26" s="203"/>
      <c r="L26" s="203"/>
      <c r="M26" s="203"/>
      <c r="N26" s="203"/>
      <c r="O26" s="234"/>
      <c r="P26" s="234"/>
      <c r="Q26" s="234"/>
      <c r="R26" s="234"/>
      <c r="S26" s="234"/>
      <c r="T26" s="203">
        <f t="shared" si="0"/>
        <v>0</v>
      </c>
      <c r="U26" s="203"/>
      <c r="V26" s="203">
        <f t="shared" si="3"/>
        <v>0</v>
      </c>
      <c r="W26" s="270" t="str">
        <f t="shared" si="4"/>
        <v>-</v>
      </c>
    </row>
    <row r="27" s="168" customFormat="1" ht="50.1" customHeight="1" spans="2:23">
      <c r="B27" s="200"/>
      <c r="C27" s="200"/>
      <c r="D27" s="201"/>
      <c r="E27" s="204"/>
      <c r="F27" s="205" t="s">
        <v>19</v>
      </c>
      <c r="G27" s="205" t="s">
        <v>403</v>
      </c>
      <c r="H27" s="205" t="s">
        <v>393</v>
      </c>
      <c r="I27" s="235" t="s">
        <v>384</v>
      </c>
      <c r="J27" s="205" t="s">
        <v>431</v>
      </c>
      <c r="K27" s="205"/>
      <c r="L27" s="205"/>
      <c r="M27" s="205"/>
      <c r="N27" s="205"/>
      <c r="O27" s="236"/>
      <c r="P27" s="236"/>
      <c r="Q27" s="236"/>
      <c r="R27" s="236"/>
      <c r="S27" s="236"/>
      <c r="T27" s="205">
        <f t="shared" si="0"/>
        <v>0</v>
      </c>
      <c r="U27" s="205"/>
      <c r="V27" s="205">
        <f t="shared" si="3"/>
        <v>0</v>
      </c>
      <c r="W27" s="271" t="str">
        <f t="shared" si="4"/>
        <v>-</v>
      </c>
    </row>
    <row r="28" s="168" customFormat="1" ht="50.1" customHeight="1" spans="2:23">
      <c r="B28" s="206" t="s">
        <v>432</v>
      </c>
      <c r="C28" s="200" t="s">
        <v>380</v>
      </c>
      <c r="D28" s="201"/>
      <c r="E28" s="198"/>
      <c r="F28" s="199" t="s">
        <v>17</v>
      </c>
      <c r="G28" s="199" t="s">
        <v>399</v>
      </c>
      <c r="H28" s="199" t="s">
        <v>387</v>
      </c>
      <c r="I28" s="237" t="s">
        <v>384</v>
      </c>
      <c r="J28" s="199" t="s">
        <v>433</v>
      </c>
      <c r="K28" s="199"/>
      <c r="L28" s="199"/>
      <c r="M28" s="199"/>
      <c r="N28" s="199"/>
      <c r="O28" s="233"/>
      <c r="P28" s="233"/>
      <c r="Q28" s="233"/>
      <c r="R28" s="233"/>
      <c r="S28" s="233"/>
      <c r="T28" s="199">
        <f t="shared" si="0"/>
        <v>0</v>
      </c>
      <c r="U28" s="199"/>
      <c r="V28" s="199">
        <f t="shared" si="3"/>
        <v>0</v>
      </c>
      <c r="W28" s="269" t="str">
        <f t="shared" si="4"/>
        <v>-</v>
      </c>
    </row>
    <row r="29" s="168" customFormat="1" ht="50.1" customHeight="1" spans="2:23">
      <c r="B29" s="200"/>
      <c r="C29" s="200"/>
      <c r="D29" s="201"/>
      <c r="E29" s="202"/>
      <c r="F29" s="203" t="s">
        <v>18</v>
      </c>
      <c r="G29" s="203" t="s">
        <v>401</v>
      </c>
      <c r="H29" s="203" t="s">
        <v>390</v>
      </c>
      <c r="I29" s="238" t="s">
        <v>384</v>
      </c>
      <c r="J29" s="203" t="s">
        <v>434</v>
      </c>
      <c r="K29" s="203"/>
      <c r="L29" s="203"/>
      <c r="M29" s="203"/>
      <c r="N29" s="203"/>
      <c r="O29" s="234"/>
      <c r="P29" s="234"/>
      <c r="Q29" s="234"/>
      <c r="R29" s="234"/>
      <c r="S29" s="234"/>
      <c r="T29" s="203">
        <f t="shared" si="0"/>
        <v>0</v>
      </c>
      <c r="U29" s="203"/>
      <c r="V29" s="203">
        <f t="shared" si="3"/>
        <v>0</v>
      </c>
      <c r="W29" s="270" t="str">
        <f t="shared" si="4"/>
        <v>-</v>
      </c>
    </row>
    <row r="30" s="168" customFormat="1" ht="50.1" customHeight="1" spans="2:23">
      <c r="B30" s="207"/>
      <c r="C30" s="207"/>
      <c r="D30" s="208"/>
      <c r="E30" s="204"/>
      <c r="F30" s="205" t="s">
        <v>19</v>
      </c>
      <c r="G30" s="205" t="s">
        <v>403</v>
      </c>
      <c r="H30" s="205" t="s">
        <v>393</v>
      </c>
      <c r="I30" s="239" t="s">
        <v>384</v>
      </c>
      <c r="J30" s="205" t="s">
        <v>435</v>
      </c>
      <c r="K30" s="205"/>
      <c r="L30" s="205"/>
      <c r="M30" s="205"/>
      <c r="N30" s="205"/>
      <c r="O30" s="236"/>
      <c r="P30" s="236"/>
      <c r="Q30" s="236"/>
      <c r="R30" s="236"/>
      <c r="S30" s="236"/>
      <c r="T30" s="205">
        <f t="shared" si="0"/>
        <v>0</v>
      </c>
      <c r="U30" s="205"/>
      <c r="V30" s="205">
        <f t="shared" si="3"/>
        <v>0</v>
      </c>
      <c r="W30" s="271" t="str">
        <f t="shared" si="4"/>
        <v>-</v>
      </c>
    </row>
    <row r="31" s="168" customFormat="1" ht="50.1" customHeight="1" spans="2:23">
      <c r="B31" s="175" t="s">
        <v>436</v>
      </c>
      <c r="C31" s="8" t="s">
        <v>411</v>
      </c>
      <c r="D31" s="9" t="s">
        <v>437</v>
      </c>
      <c r="E31" s="182"/>
      <c r="F31" s="183" t="s">
        <v>17</v>
      </c>
      <c r="G31" s="183" t="s">
        <v>399</v>
      </c>
      <c r="H31" s="183" t="s">
        <v>387</v>
      </c>
      <c r="I31" s="240" t="s">
        <v>384</v>
      </c>
      <c r="J31" s="183" t="s">
        <v>438</v>
      </c>
      <c r="K31" s="183"/>
      <c r="L31" s="223"/>
      <c r="M31" s="183"/>
      <c r="N31" s="183"/>
      <c r="O31" s="224"/>
      <c r="P31" s="224"/>
      <c r="Q31" s="224"/>
      <c r="R31" s="224"/>
      <c r="S31" s="224"/>
      <c r="T31" s="257">
        <f t="shared" si="0"/>
        <v>0</v>
      </c>
      <c r="U31" s="258"/>
      <c r="V31" s="257">
        <f t="shared" si="3"/>
        <v>0</v>
      </c>
      <c r="W31" s="259" t="str">
        <f t="shared" si="4"/>
        <v>-</v>
      </c>
    </row>
    <row r="32" s="168" customFormat="1" ht="50.1" customHeight="1" spans="2:23">
      <c r="B32" s="179"/>
      <c r="C32" s="179"/>
      <c r="D32" s="180"/>
      <c r="E32" s="177"/>
      <c r="F32" s="178" t="s">
        <v>18</v>
      </c>
      <c r="G32" s="178" t="s">
        <v>401</v>
      </c>
      <c r="H32" s="178" t="s">
        <v>390</v>
      </c>
      <c r="I32" s="178" t="s">
        <v>384</v>
      </c>
      <c r="J32" s="178" t="s">
        <v>439</v>
      </c>
      <c r="K32" s="178"/>
      <c r="L32" s="217"/>
      <c r="M32" s="178"/>
      <c r="N32" s="178"/>
      <c r="O32" s="218"/>
      <c r="P32" s="218"/>
      <c r="Q32" s="218"/>
      <c r="R32" s="218"/>
      <c r="S32" s="218"/>
      <c r="T32" s="260">
        <f t="shared" si="0"/>
        <v>0</v>
      </c>
      <c r="U32" s="261"/>
      <c r="V32" s="260">
        <f t="shared" si="3"/>
        <v>0</v>
      </c>
      <c r="W32" s="262" t="str">
        <f t="shared" si="4"/>
        <v>-</v>
      </c>
    </row>
    <row r="33" s="168" customFormat="1" ht="50.1" customHeight="1" spans="2:23">
      <c r="B33" s="184"/>
      <c r="C33" s="184"/>
      <c r="D33" s="185"/>
      <c r="E33" s="186"/>
      <c r="F33" s="181" t="s">
        <v>19</v>
      </c>
      <c r="G33" s="181" t="s">
        <v>403</v>
      </c>
      <c r="H33" s="181" t="s">
        <v>393</v>
      </c>
      <c r="I33" s="192" t="s">
        <v>384</v>
      </c>
      <c r="J33" s="181" t="s">
        <v>440</v>
      </c>
      <c r="K33" s="181"/>
      <c r="L33" s="220"/>
      <c r="M33" s="181"/>
      <c r="N33" s="181"/>
      <c r="O33" s="221"/>
      <c r="P33" s="221"/>
      <c r="Q33" s="221"/>
      <c r="R33" s="221"/>
      <c r="S33" s="221"/>
      <c r="T33" s="266">
        <f t="shared" si="0"/>
        <v>0</v>
      </c>
      <c r="U33" s="272"/>
      <c r="V33" s="266">
        <f t="shared" si="3"/>
        <v>0</v>
      </c>
      <c r="W33" s="268" t="str">
        <f t="shared" si="4"/>
        <v>-</v>
      </c>
    </row>
    <row r="34" s="168" customFormat="1" ht="50.1" customHeight="1" spans="2:23">
      <c r="B34" s="196" t="s">
        <v>441</v>
      </c>
      <c r="C34" s="196" t="s">
        <v>380</v>
      </c>
      <c r="D34" s="197" t="s">
        <v>442</v>
      </c>
      <c r="E34" s="198"/>
      <c r="F34" s="199" t="s">
        <v>17</v>
      </c>
      <c r="G34" s="199" t="s">
        <v>399</v>
      </c>
      <c r="H34" s="199" t="s">
        <v>387</v>
      </c>
      <c r="I34" s="227" t="s">
        <v>384</v>
      </c>
      <c r="J34" s="199" t="s">
        <v>443</v>
      </c>
      <c r="K34" s="199"/>
      <c r="L34" s="199"/>
      <c r="M34" s="199"/>
      <c r="N34" s="199"/>
      <c r="O34" s="233"/>
      <c r="P34" s="233"/>
      <c r="Q34" s="233"/>
      <c r="R34" s="233"/>
      <c r="S34" s="233"/>
      <c r="T34" s="199">
        <f t="shared" si="0"/>
        <v>0</v>
      </c>
      <c r="U34" s="199"/>
      <c r="V34" s="199">
        <f t="shared" si="3"/>
        <v>0</v>
      </c>
      <c r="W34" s="269" t="str">
        <f t="shared" si="4"/>
        <v>-</v>
      </c>
    </row>
    <row r="35" s="168" customFormat="1" ht="50.1" customHeight="1" spans="2:23">
      <c r="B35" s="200"/>
      <c r="C35" s="200"/>
      <c r="D35" s="201"/>
      <c r="E35" s="202"/>
      <c r="F35" s="203" t="s">
        <v>18</v>
      </c>
      <c r="G35" s="203" t="s">
        <v>401</v>
      </c>
      <c r="H35" s="203" t="s">
        <v>390</v>
      </c>
      <c r="I35" s="216" t="s">
        <v>384</v>
      </c>
      <c r="J35" s="203" t="s">
        <v>444</v>
      </c>
      <c r="K35" s="203"/>
      <c r="L35" s="203"/>
      <c r="M35" s="203"/>
      <c r="N35" s="203"/>
      <c r="O35" s="234"/>
      <c r="P35" s="234"/>
      <c r="Q35" s="234"/>
      <c r="R35" s="234"/>
      <c r="S35" s="234"/>
      <c r="T35" s="203">
        <f t="shared" si="0"/>
        <v>0</v>
      </c>
      <c r="U35" s="203"/>
      <c r="V35" s="203">
        <f t="shared" si="3"/>
        <v>0</v>
      </c>
      <c r="W35" s="270" t="str">
        <f t="shared" si="4"/>
        <v>-</v>
      </c>
    </row>
    <row r="36" s="168" customFormat="1" ht="50.1" customHeight="1" spans="2:23">
      <c r="B36" s="207"/>
      <c r="C36" s="207"/>
      <c r="D36" s="208"/>
      <c r="E36" s="204"/>
      <c r="F36" s="205" t="s">
        <v>19</v>
      </c>
      <c r="G36" s="205" t="s">
        <v>403</v>
      </c>
      <c r="H36" s="205" t="s">
        <v>393</v>
      </c>
      <c r="I36" s="219" t="s">
        <v>384</v>
      </c>
      <c r="J36" s="205" t="s">
        <v>445</v>
      </c>
      <c r="K36" s="205"/>
      <c r="L36" s="205"/>
      <c r="M36" s="205"/>
      <c r="N36" s="205"/>
      <c r="O36" s="236"/>
      <c r="P36" s="236"/>
      <c r="Q36" s="236"/>
      <c r="R36" s="236"/>
      <c r="S36" s="236"/>
      <c r="T36" s="205">
        <f t="shared" si="0"/>
        <v>0</v>
      </c>
      <c r="U36" s="205"/>
      <c r="V36" s="205">
        <f t="shared" si="3"/>
        <v>0</v>
      </c>
      <c r="W36" s="271" t="str">
        <f t="shared" si="4"/>
        <v>-</v>
      </c>
    </row>
    <row r="37" s="168" customFormat="1" ht="50.1" customHeight="1" spans="2:23">
      <c r="B37" s="196" t="s">
        <v>446</v>
      </c>
      <c r="C37" s="196" t="s">
        <v>380</v>
      </c>
      <c r="D37" s="197" t="s">
        <v>447</v>
      </c>
      <c r="E37" s="198"/>
      <c r="F37" s="199" t="s">
        <v>17</v>
      </c>
      <c r="G37" s="199" t="s">
        <v>399</v>
      </c>
      <c r="H37" s="199" t="s">
        <v>387</v>
      </c>
      <c r="I37" s="228" t="s">
        <v>384</v>
      </c>
      <c r="J37" s="199" t="s">
        <v>448</v>
      </c>
      <c r="K37" s="199"/>
      <c r="L37" s="199"/>
      <c r="M37" s="199"/>
      <c r="N37" s="199"/>
      <c r="O37" s="233"/>
      <c r="P37" s="233"/>
      <c r="Q37" s="233"/>
      <c r="R37" s="233"/>
      <c r="S37" s="233"/>
      <c r="T37" s="199">
        <f t="shared" si="0"/>
        <v>0</v>
      </c>
      <c r="U37" s="199"/>
      <c r="V37" s="199">
        <f t="shared" si="3"/>
        <v>0</v>
      </c>
      <c r="W37" s="269" t="str">
        <f t="shared" si="4"/>
        <v>-</v>
      </c>
    </row>
    <row r="38" s="168" customFormat="1" ht="50.1" customHeight="1" spans="2:23">
      <c r="B38" s="200"/>
      <c r="C38" s="200"/>
      <c r="D38" s="201"/>
      <c r="E38" s="202"/>
      <c r="F38" s="203" t="s">
        <v>18</v>
      </c>
      <c r="G38" s="203" t="s">
        <v>401</v>
      </c>
      <c r="H38" s="203" t="s">
        <v>390</v>
      </c>
      <c r="I38" s="216" t="s">
        <v>384</v>
      </c>
      <c r="J38" s="203" t="s">
        <v>449</v>
      </c>
      <c r="K38" s="203"/>
      <c r="L38" s="203"/>
      <c r="M38" s="203"/>
      <c r="N38" s="203"/>
      <c r="O38" s="234"/>
      <c r="P38" s="234"/>
      <c r="Q38" s="234"/>
      <c r="R38" s="234"/>
      <c r="S38" s="234"/>
      <c r="T38" s="203">
        <f t="shared" si="0"/>
        <v>0</v>
      </c>
      <c r="U38" s="203"/>
      <c r="V38" s="203">
        <f t="shared" si="3"/>
        <v>0</v>
      </c>
      <c r="W38" s="270" t="str">
        <f t="shared" si="4"/>
        <v>-</v>
      </c>
    </row>
    <row r="39" s="168" customFormat="1" ht="50.1" customHeight="1" spans="2:23">
      <c r="B39" s="207"/>
      <c r="C39" s="207"/>
      <c r="D39" s="208"/>
      <c r="E39" s="204"/>
      <c r="F39" s="205" t="s">
        <v>19</v>
      </c>
      <c r="G39" s="205" t="s">
        <v>403</v>
      </c>
      <c r="H39" s="205" t="s">
        <v>393</v>
      </c>
      <c r="I39" s="235" t="s">
        <v>384</v>
      </c>
      <c r="J39" s="205" t="s">
        <v>450</v>
      </c>
      <c r="K39" s="205"/>
      <c r="L39" s="205"/>
      <c r="M39" s="205"/>
      <c r="N39" s="205"/>
      <c r="O39" s="236"/>
      <c r="P39" s="236"/>
      <c r="Q39" s="236"/>
      <c r="R39" s="236"/>
      <c r="S39" s="236"/>
      <c r="T39" s="205">
        <f t="shared" si="0"/>
        <v>0</v>
      </c>
      <c r="U39" s="205"/>
      <c r="V39" s="205">
        <f t="shared" si="3"/>
        <v>0</v>
      </c>
      <c r="W39" s="271" t="str">
        <f t="shared" si="4"/>
        <v>-</v>
      </c>
    </row>
    <row r="40" s="168" customFormat="1" ht="50.1" customHeight="1" spans="2:23">
      <c r="B40" s="196" t="s">
        <v>451</v>
      </c>
      <c r="C40" s="196" t="s">
        <v>380</v>
      </c>
      <c r="D40" s="197" t="s">
        <v>452</v>
      </c>
      <c r="E40" s="198"/>
      <c r="F40" s="199" t="s">
        <v>17</v>
      </c>
      <c r="G40" s="199" t="s">
        <v>399</v>
      </c>
      <c r="H40" s="199" t="s">
        <v>387</v>
      </c>
      <c r="I40" s="227" t="s">
        <v>384</v>
      </c>
      <c r="J40" s="199" t="s">
        <v>453</v>
      </c>
      <c r="K40" s="199"/>
      <c r="L40" s="199"/>
      <c r="M40" s="199"/>
      <c r="N40" s="199"/>
      <c r="O40" s="233"/>
      <c r="P40" s="233"/>
      <c r="Q40" s="233"/>
      <c r="R40" s="233"/>
      <c r="S40" s="233"/>
      <c r="T40" s="199">
        <f t="shared" si="0"/>
        <v>0</v>
      </c>
      <c r="U40" s="199"/>
      <c r="V40" s="199">
        <f t="shared" si="3"/>
        <v>0</v>
      </c>
      <c r="W40" s="269" t="str">
        <f t="shared" si="4"/>
        <v>-</v>
      </c>
    </row>
    <row r="41" s="168" customFormat="1" ht="50.1" customHeight="1" spans="2:23">
      <c r="B41" s="200"/>
      <c r="C41" s="200"/>
      <c r="D41" s="201"/>
      <c r="E41" s="202"/>
      <c r="F41" s="203" t="s">
        <v>18</v>
      </c>
      <c r="G41" s="203" t="s">
        <v>401</v>
      </c>
      <c r="H41" s="203" t="s">
        <v>390</v>
      </c>
      <c r="I41" s="216" t="s">
        <v>384</v>
      </c>
      <c r="J41" s="203" t="s">
        <v>454</v>
      </c>
      <c r="K41" s="203"/>
      <c r="L41" s="203"/>
      <c r="M41" s="203"/>
      <c r="N41" s="203"/>
      <c r="O41" s="234"/>
      <c r="P41" s="234"/>
      <c r="Q41" s="234"/>
      <c r="R41" s="234"/>
      <c r="S41" s="234"/>
      <c r="T41" s="203">
        <f t="shared" si="0"/>
        <v>0</v>
      </c>
      <c r="U41" s="203"/>
      <c r="V41" s="203">
        <f t="shared" si="3"/>
        <v>0</v>
      </c>
      <c r="W41" s="270" t="str">
        <f t="shared" si="4"/>
        <v>-</v>
      </c>
    </row>
    <row r="42" s="168" customFormat="1" ht="50.1" customHeight="1" spans="2:23">
      <c r="B42" s="207"/>
      <c r="C42" s="207"/>
      <c r="D42" s="208"/>
      <c r="E42" s="204"/>
      <c r="F42" s="205" t="s">
        <v>19</v>
      </c>
      <c r="G42" s="205" t="s">
        <v>403</v>
      </c>
      <c r="H42" s="205" t="s">
        <v>393</v>
      </c>
      <c r="I42" s="219" t="s">
        <v>384</v>
      </c>
      <c r="J42" s="205" t="s">
        <v>455</v>
      </c>
      <c r="K42" s="205"/>
      <c r="L42" s="205"/>
      <c r="M42" s="205"/>
      <c r="N42" s="205"/>
      <c r="O42" s="236"/>
      <c r="P42" s="236"/>
      <c r="Q42" s="236"/>
      <c r="R42" s="236"/>
      <c r="S42" s="236"/>
      <c r="T42" s="205">
        <f t="shared" si="0"/>
        <v>0</v>
      </c>
      <c r="U42" s="205"/>
      <c r="V42" s="205">
        <f t="shared" si="3"/>
        <v>0</v>
      </c>
      <c r="W42" s="271" t="str">
        <f t="shared" si="4"/>
        <v>-</v>
      </c>
    </row>
    <row r="43" s="168" customFormat="1" ht="50.1" customHeight="1" spans="2:23">
      <c r="B43" s="175" t="s">
        <v>456</v>
      </c>
      <c r="C43" s="8" t="s">
        <v>411</v>
      </c>
      <c r="D43" s="9">
        <v>19020</v>
      </c>
      <c r="E43" s="182"/>
      <c r="F43" s="183" t="s">
        <v>17</v>
      </c>
      <c r="G43" s="183" t="s">
        <v>382</v>
      </c>
      <c r="H43" s="183" t="s">
        <v>412</v>
      </c>
      <c r="I43" s="240" t="s">
        <v>384</v>
      </c>
      <c r="J43" s="183" t="s">
        <v>457</v>
      </c>
      <c r="K43" s="183"/>
      <c r="L43" s="223"/>
      <c r="M43" s="183"/>
      <c r="N43" s="183"/>
      <c r="O43" s="224"/>
      <c r="P43" s="224"/>
      <c r="Q43" s="224"/>
      <c r="R43" s="224"/>
      <c r="S43" s="224"/>
      <c r="T43" s="257">
        <f t="shared" si="0"/>
        <v>0</v>
      </c>
      <c r="U43" s="258"/>
      <c r="V43" s="257">
        <f t="shared" si="3"/>
        <v>0</v>
      </c>
      <c r="W43" s="259" t="str">
        <f t="shared" si="4"/>
        <v>-</v>
      </c>
    </row>
    <row r="44" s="168" customFormat="1" ht="50.1" customHeight="1" spans="2:23">
      <c r="B44" s="179"/>
      <c r="C44" s="10"/>
      <c r="D44" s="12"/>
      <c r="E44" s="177"/>
      <c r="F44" s="178" t="s">
        <v>18</v>
      </c>
      <c r="G44" s="178" t="s">
        <v>399</v>
      </c>
      <c r="H44" s="178" t="s">
        <v>387</v>
      </c>
      <c r="I44" s="178" t="s">
        <v>384</v>
      </c>
      <c r="J44" s="178" t="s">
        <v>458</v>
      </c>
      <c r="K44" s="178"/>
      <c r="L44" s="217"/>
      <c r="M44" s="178"/>
      <c r="N44" s="178"/>
      <c r="O44" s="218"/>
      <c r="P44" s="218"/>
      <c r="Q44" s="218"/>
      <c r="R44" s="218"/>
      <c r="S44" s="218"/>
      <c r="T44" s="260">
        <f t="shared" si="0"/>
        <v>0</v>
      </c>
      <c r="U44" s="261"/>
      <c r="V44" s="260">
        <f t="shared" si="3"/>
        <v>0</v>
      </c>
      <c r="W44" s="262" t="str">
        <f t="shared" si="4"/>
        <v>-</v>
      </c>
    </row>
    <row r="45" s="168" customFormat="1" ht="50.1" customHeight="1" spans="2:23">
      <c r="B45" s="179"/>
      <c r="C45" s="10"/>
      <c r="D45" s="12"/>
      <c r="E45" s="177"/>
      <c r="F45" s="192" t="s">
        <v>19</v>
      </c>
      <c r="G45" s="192" t="s">
        <v>401</v>
      </c>
      <c r="H45" s="192" t="s">
        <v>390</v>
      </c>
      <c r="I45" s="192" t="s">
        <v>397</v>
      </c>
      <c r="J45" s="192" t="s">
        <v>459</v>
      </c>
      <c r="K45" s="192"/>
      <c r="L45" s="230"/>
      <c r="M45" s="192"/>
      <c r="N45" s="192"/>
      <c r="O45" s="231"/>
      <c r="P45" s="231"/>
      <c r="Q45" s="231"/>
      <c r="R45" s="231"/>
      <c r="S45" s="231"/>
      <c r="T45" s="263">
        <f t="shared" si="0"/>
        <v>0</v>
      </c>
      <c r="U45" s="273"/>
      <c r="V45" s="263">
        <f t="shared" si="3"/>
        <v>0</v>
      </c>
      <c r="W45" s="265" t="str">
        <f t="shared" si="4"/>
        <v>-</v>
      </c>
    </row>
    <row r="46" s="168" customFormat="1" ht="50.1" customHeight="1" spans="2:23">
      <c r="B46" s="184"/>
      <c r="C46" s="15"/>
      <c r="D46" s="16"/>
      <c r="E46" s="186"/>
      <c r="F46" s="181" t="s">
        <v>20</v>
      </c>
      <c r="G46" s="181" t="s">
        <v>403</v>
      </c>
      <c r="H46" s="181" t="s">
        <v>393</v>
      </c>
      <c r="I46" s="181" t="s">
        <v>397</v>
      </c>
      <c r="J46" s="181" t="s">
        <v>460</v>
      </c>
      <c r="K46" s="181"/>
      <c r="L46" s="220"/>
      <c r="M46" s="181"/>
      <c r="N46" s="181"/>
      <c r="O46" s="221"/>
      <c r="P46" s="221"/>
      <c r="Q46" s="221"/>
      <c r="R46" s="221"/>
      <c r="S46" s="221"/>
      <c r="T46" s="266">
        <f t="shared" ref="T46" si="8">M46+L46+N46</f>
        <v>0</v>
      </c>
      <c r="U46" s="272"/>
      <c r="V46" s="266">
        <f t="shared" ref="V46" si="9">T46+U46</f>
        <v>0</v>
      </c>
      <c r="W46" s="268" t="str">
        <f t="shared" ref="W46" si="10">IF(S46&gt;0,V46/S46*7,"-")</f>
        <v>-</v>
      </c>
    </row>
    <row r="47" s="168" customFormat="1" ht="50.1" customHeight="1" spans="2:23">
      <c r="B47" s="175" t="s">
        <v>461</v>
      </c>
      <c r="C47" s="8" t="s">
        <v>411</v>
      </c>
      <c r="D47" s="9" t="s">
        <v>462</v>
      </c>
      <c r="E47" s="182"/>
      <c r="F47" s="183" t="s">
        <v>17</v>
      </c>
      <c r="G47" s="183" t="s">
        <v>382</v>
      </c>
      <c r="H47" s="183" t="s">
        <v>412</v>
      </c>
      <c r="I47" s="183" t="s">
        <v>384</v>
      </c>
      <c r="J47" s="183" t="s">
        <v>463</v>
      </c>
      <c r="K47" s="183"/>
      <c r="L47" s="223"/>
      <c r="M47" s="183"/>
      <c r="N47" s="183"/>
      <c r="O47" s="224"/>
      <c r="P47" s="224"/>
      <c r="Q47" s="224"/>
      <c r="R47" s="224"/>
      <c r="S47" s="224"/>
      <c r="T47" s="257">
        <f t="shared" si="0"/>
        <v>0</v>
      </c>
      <c r="U47" s="258"/>
      <c r="V47" s="257">
        <f t="shared" si="3"/>
        <v>0</v>
      </c>
      <c r="W47" s="259" t="str">
        <f t="shared" si="4"/>
        <v>-</v>
      </c>
    </row>
    <row r="48" s="168" customFormat="1" ht="50.1" customHeight="1" spans="2:23">
      <c r="B48" s="179"/>
      <c r="C48" s="179"/>
      <c r="D48" s="180"/>
      <c r="E48" s="177"/>
      <c r="F48" s="178" t="s">
        <v>18</v>
      </c>
      <c r="G48" s="178" t="s">
        <v>399</v>
      </c>
      <c r="H48" s="178" t="s">
        <v>387</v>
      </c>
      <c r="I48" s="178" t="s">
        <v>384</v>
      </c>
      <c r="J48" s="178" t="s">
        <v>464</v>
      </c>
      <c r="K48" s="178"/>
      <c r="L48" s="217"/>
      <c r="M48" s="178"/>
      <c r="N48" s="178"/>
      <c r="O48" s="218"/>
      <c r="P48" s="218"/>
      <c r="Q48" s="218"/>
      <c r="R48" s="218"/>
      <c r="S48" s="218"/>
      <c r="T48" s="260">
        <f t="shared" si="0"/>
        <v>0</v>
      </c>
      <c r="U48" s="261"/>
      <c r="V48" s="260">
        <f t="shared" si="3"/>
        <v>0</v>
      </c>
      <c r="W48" s="262" t="str">
        <f t="shared" si="4"/>
        <v>-</v>
      </c>
    </row>
    <row r="49" s="168" customFormat="1" ht="50.1" customHeight="1" spans="2:23">
      <c r="B49" s="179"/>
      <c r="C49" s="179"/>
      <c r="D49" s="180"/>
      <c r="E49" s="177"/>
      <c r="F49" s="192" t="s">
        <v>19</v>
      </c>
      <c r="G49" s="192" t="s">
        <v>401</v>
      </c>
      <c r="H49" s="192" t="s">
        <v>390</v>
      </c>
      <c r="I49" s="192" t="s">
        <v>397</v>
      </c>
      <c r="J49" s="192" t="s">
        <v>465</v>
      </c>
      <c r="K49" s="192"/>
      <c r="L49" s="230"/>
      <c r="M49" s="192"/>
      <c r="N49" s="192"/>
      <c r="O49" s="231"/>
      <c r="P49" s="231"/>
      <c r="Q49" s="231"/>
      <c r="R49" s="231"/>
      <c r="S49" s="231"/>
      <c r="T49" s="263">
        <f t="shared" si="0"/>
        <v>0</v>
      </c>
      <c r="U49" s="273"/>
      <c r="V49" s="263">
        <f t="shared" si="3"/>
        <v>0</v>
      </c>
      <c r="W49" s="265" t="str">
        <f t="shared" si="4"/>
        <v>-</v>
      </c>
    </row>
    <row r="50" s="168" customFormat="1" ht="50.1" customHeight="1" spans="2:23">
      <c r="B50" s="184"/>
      <c r="C50" s="184"/>
      <c r="D50" s="185"/>
      <c r="E50" s="186"/>
      <c r="F50" s="181" t="s">
        <v>20</v>
      </c>
      <c r="G50" s="181" t="s">
        <v>403</v>
      </c>
      <c r="H50" s="181" t="s">
        <v>393</v>
      </c>
      <c r="I50" s="181" t="s">
        <v>397</v>
      </c>
      <c r="J50" s="181" t="s">
        <v>466</v>
      </c>
      <c r="K50" s="181"/>
      <c r="L50" s="220"/>
      <c r="M50" s="181"/>
      <c r="N50" s="181"/>
      <c r="O50" s="221"/>
      <c r="P50" s="221"/>
      <c r="Q50" s="221"/>
      <c r="R50" s="221"/>
      <c r="S50" s="221"/>
      <c r="T50" s="266">
        <f t="shared" ref="T50" si="11">M50+L50+N50</f>
        <v>0</v>
      </c>
      <c r="U50" s="272"/>
      <c r="V50" s="266">
        <f t="shared" ref="V50" si="12">T50+U50</f>
        <v>0</v>
      </c>
      <c r="W50" s="268" t="str">
        <f t="shared" ref="W50" si="13">IF(S50&gt;0,V50/S50*7,"-")</f>
        <v>-</v>
      </c>
    </row>
    <row r="51" s="168" customFormat="1" ht="50.1" customHeight="1" spans="2:23">
      <c r="B51" s="175" t="s">
        <v>467</v>
      </c>
      <c r="C51" s="175" t="s">
        <v>380</v>
      </c>
      <c r="D51" s="176" t="s">
        <v>468</v>
      </c>
      <c r="E51" s="182"/>
      <c r="F51" s="209" t="s">
        <v>17</v>
      </c>
      <c r="G51" s="209" t="s">
        <v>399</v>
      </c>
      <c r="H51" s="209" t="s">
        <v>387</v>
      </c>
      <c r="I51" s="241" t="s">
        <v>384</v>
      </c>
      <c r="J51" s="240" t="s">
        <v>469</v>
      </c>
      <c r="K51" s="240"/>
      <c r="L51" s="242"/>
      <c r="M51" s="240"/>
      <c r="N51" s="240"/>
      <c r="O51" s="243"/>
      <c r="P51" s="243"/>
      <c r="Q51" s="243"/>
      <c r="R51" s="243"/>
      <c r="S51" s="243"/>
      <c r="T51" s="274">
        <f t="shared" si="0"/>
        <v>0</v>
      </c>
      <c r="U51" s="240"/>
      <c r="V51" s="274">
        <f t="shared" si="3"/>
        <v>0</v>
      </c>
      <c r="W51" s="275" t="str">
        <f t="shared" si="4"/>
        <v>-</v>
      </c>
    </row>
    <row r="52" s="168" customFormat="1" ht="50.1" customHeight="1" spans="2:23">
      <c r="B52" s="179"/>
      <c r="C52" s="179"/>
      <c r="D52" s="180"/>
      <c r="E52" s="177"/>
      <c r="F52" s="210" t="s">
        <v>18</v>
      </c>
      <c r="G52" s="210" t="s">
        <v>401</v>
      </c>
      <c r="H52" s="210" t="s">
        <v>390</v>
      </c>
      <c r="I52" s="244" t="s">
        <v>384</v>
      </c>
      <c r="J52" s="178" t="s">
        <v>470</v>
      </c>
      <c r="K52" s="178"/>
      <c r="L52" s="217"/>
      <c r="M52" s="178"/>
      <c r="N52" s="178"/>
      <c r="O52" s="218"/>
      <c r="P52" s="218"/>
      <c r="Q52" s="218"/>
      <c r="R52" s="218"/>
      <c r="S52" s="218"/>
      <c r="T52" s="251">
        <f t="shared" si="0"/>
        <v>0</v>
      </c>
      <c r="U52" s="178"/>
      <c r="V52" s="251">
        <f t="shared" si="3"/>
        <v>0</v>
      </c>
      <c r="W52" s="252" t="str">
        <f t="shared" si="4"/>
        <v>-</v>
      </c>
    </row>
    <row r="53" s="168" customFormat="1" ht="50.1" customHeight="1" spans="2:23">
      <c r="B53" s="184"/>
      <c r="C53" s="184"/>
      <c r="D53" s="185"/>
      <c r="E53" s="186"/>
      <c r="F53" s="194" t="s">
        <v>19</v>
      </c>
      <c r="G53" s="194" t="s">
        <v>403</v>
      </c>
      <c r="H53" s="194" t="s">
        <v>393</v>
      </c>
      <c r="I53" s="245" t="s">
        <v>384</v>
      </c>
      <c r="J53" s="181" t="s">
        <v>471</v>
      </c>
      <c r="K53" s="181"/>
      <c r="L53" s="220"/>
      <c r="M53" s="181"/>
      <c r="N53" s="181"/>
      <c r="O53" s="221"/>
      <c r="P53" s="221"/>
      <c r="Q53" s="221"/>
      <c r="R53" s="221"/>
      <c r="S53" s="221"/>
      <c r="T53" s="253">
        <f t="shared" si="0"/>
        <v>0</v>
      </c>
      <c r="U53" s="181"/>
      <c r="V53" s="253">
        <f t="shared" si="3"/>
        <v>0</v>
      </c>
      <c r="W53" s="254" t="str">
        <f t="shared" si="4"/>
        <v>-</v>
      </c>
    </row>
    <row r="54" s="168" customFormat="1" ht="50.1" customHeight="1" spans="2:23">
      <c r="B54" s="175" t="s">
        <v>472</v>
      </c>
      <c r="C54" s="175" t="s">
        <v>380</v>
      </c>
      <c r="D54" s="176" t="s">
        <v>473</v>
      </c>
      <c r="E54" s="182"/>
      <c r="F54" s="211" t="s">
        <v>17</v>
      </c>
      <c r="G54" s="211" t="s">
        <v>399</v>
      </c>
      <c r="H54" s="211" t="s">
        <v>387</v>
      </c>
      <c r="I54" s="246" t="s">
        <v>384</v>
      </c>
      <c r="J54" s="183" t="s">
        <v>474</v>
      </c>
      <c r="K54" s="183"/>
      <c r="L54" s="223"/>
      <c r="M54" s="183"/>
      <c r="N54" s="183"/>
      <c r="O54" s="224"/>
      <c r="P54" s="224"/>
      <c r="Q54" s="224"/>
      <c r="R54" s="224"/>
      <c r="S54" s="224"/>
      <c r="T54" s="255">
        <f t="shared" si="0"/>
        <v>0</v>
      </c>
      <c r="U54" s="183"/>
      <c r="V54" s="255">
        <f t="shared" si="3"/>
        <v>0</v>
      </c>
      <c r="W54" s="256" t="str">
        <f t="shared" si="4"/>
        <v>-</v>
      </c>
    </row>
    <row r="55" s="168" customFormat="1" ht="50.1" customHeight="1" spans="2:23">
      <c r="B55" s="179"/>
      <c r="C55" s="179"/>
      <c r="D55" s="180"/>
      <c r="E55" s="177"/>
      <c r="F55" s="210" t="s">
        <v>18</v>
      </c>
      <c r="G55" s="210" t="s">
        <v>401</v>
      </c>
      <c r="H55" s="210" t="s">
        <v>390</v>
      </c>
      <c r="I55" s="247" t="s">
        <v>384</v>
      </c>
      <c r="J55" s="178" t="s">
        <v>475</v>
      </c>
      <c r="K55" s="178"/>
      <c r="L55" s="217"/>
      <c r="M55" s="178"/>
      <c r="N55" s="178"/>
      <c r="O55" s="218"/>
      <c r="P55" s="218"/>
      <c r="Q55" s="218"/>
      <c r="R55" s="218"/>
      <c r="S55" s="218"/>
      <c r="T55" s="251">
        <f t="shared" si="0"/>
        <v>0</v>
      </c>
      <c r="U55" s="178"/>
      <c r="V55" s="251">
        <f t="shared" si="3"/>
        <v>0</v>
      </c>
      <c r="W55" s="252" t="str">
        <f t="shared" si="4"/>
        <v>-</v>
      </c>
    </row>
    <row r="56" s="168" customFormat="1" ht="50.1" customHeight="1" spans="2:23">
      <c r="B56" s="184"/>
      <c r="C56" s="184"/>
      <c r="D56" s="185"/>
      <c r="E56" s="186"/>
      <c r="F56" s="194" t="s">
        <v>19</v>
      </c>
      <c r="G56" s="194" t="s">
        <v>403</v>
      </c>
      <c r="H56" s="194" t="s">
        <v>393</v>
      </c>
      <c r="I56" s="248" t="s">
        <v>384</v>
      </c>
      <c r="J56" s="181" t="s">
        <v>476</v>
      </c>
      <c r="K56" s="181"/>
      <c r="L56" s="220"/>
      <c r="M56" s="181"/>
      <c r="N56" s="181"/>
      <c r="O56" s="221"/>
      <c r="P56" s="221"/>
      <c r="Q56" s="221"/>
      <c r="R56" s="221"/>
      <c r="S56" s="221"/>
      <c r="T56" s="253">
        <f t="shared" si="0"/>
        <v>0</v>
      </c>
      <c r="U56" s="181"/>
      <c r="V56" s="253">
        <f t="shared" si="3"/>
        <v>0</v>
      </c>
      <c r="W56" s="254" t="str">
        <f t="shared" si="4"/>
        <v>-</v>
      </c>
    </row>
    <row r="57" s="168" customFormat="1" ht="50.1" customHeight="1" spans="2:23">
      <c r="B57" s="175" t="s">
        <v>477</v>
      </c>
      <c r="C57" s="175" t="s">
        <v>380</v>
      </c>
      <c r="D57" s="176" t="s">
        <v>478</v>
      </c>
      <c r="E57" s="182"/>
      <c r="F57" s="211" t="s">
        <v>17</v>
      </c>
      <c r="G57" s="211" t="s">
        <v>399</v>
      </c>
      <c r="H57" s="211" t="s">
        <v>387</v>
      </c>
      <c r="I57" s="241" t="s">
        <v>384</v>
      </c>
      <c r="J57" s="183" t="s">
        <v>479</v>
      </c>
      <c r="K57" s="183"/>
      <c r="L57" s="223"/>
      <c r="M57" s="183"/>
      <c r="N57" s="183"/>
      <c r="O57" s="224"/>
      <c r="P57" s="224"/>
      <c r="Q57" s="224"/>
      <c r="R57" s="224"/>
      <c r="S57" s="224"/>
      <c r="T57" s="255">
        <f t="shared" si="0"/>
        <v>0</v>
      </c>
      <c r="U57" s="183"/>
      <c r="V57" s="255">
        <f t="shared" si="3"/>
        <v>0</v>
      </c>
      <c r="W57" s="256" t="str">
        <f t="shared" si="4"/>
        <v>-</v>
      </c>
    </row>
    <row r="58" s="168" customFormat="1" ht="50.1" customHeight="1" spans="2:23">
      <c r="B58" s="179"/>
      <c r="C58" s="179"/>
      <c r="D58" s="180"/>
      <c r="E58" s="177"/>
      <c r="F58" s="210" t="s">
        <v>18</v>
      </c>
      <c r="G58" s="210" t="s">
        <v>401</v>
      </c>
      <c r="H58" s="210" t="s">
        <v>390</v>
      </c>
      <c r="I58" s="244" t="s">
        <v>384</v>
      </c>
      <c r="J58" s="178" t="s">
        <v>480</v>
      </c>
      <c r="K58" s="178"/>
      <c r="L58" s="217"/>
      <c r="M58" s="178"/>
      <c r="N58" s="178"/>
      <c r="O58" s="218"/>
      <c r="P58" s="218"/>
      <c r="Q58" s="218"/>
      <c r="R58" s="218"/>
      <c r="S58" s="218"/>
      <c r="T58" s="251">
        <f t="shared" si="0"/>
        <v>0</v>
      </c>
      <c r="U58" s="178"/>
      <c r="V58" s="251">
        <f t="shared" si="3"/>
        <v>0</v>
      </c>
      <c r="W58" s="252" t="str">
        <f t="shared" si="4"/>
        <v>-</v>
      </c>
    </row>
    <row r="59" s="168" customFormat="1" ht="50.1" customHeight="1" spans="2:23">
      <c r="B59" s="184"/>
      <c r="C59" s="184"/>
      <c r="D59" s="185"/>
      <c r="E59" s="186"/>
      <c r="F59" s="194" t="s">
        <v>19</v>
      </c>
      <c r="G59" s="194" t="s">
        <v>403</v>
      </c>
      <c r="H59" s="194" t="s">
        <v>393</v>
      </c>
      <c r="I59" s="245" t="s">
        <v>384</v>
      </c>
      <c r="J59" s="181" t="s">
        <v>481</v>
      </c>
      <c r="K59" s="181"/>
      <c r="L59" s="220"/>
      <c r="M59" s="181"/>
      <c r="N59" s="181"/>
      <c r="O59" s="221"/>
      <c r="P59" s="221"/>
      <c r="Q59" s="221"/>
      <c r="R59" s="221"/>
      <c r="S59" s="221"/>
      <c r="T59" s="253">
        <f t="shared" si="0"/>
        <v>0</v>
      </c>
      <c r="U59" s="181"/>
      <c r="V59" s="253">
        <f t="shared" si="3"/>
        <v>0</v>
      </c>
      <c r="W59" s="254" t="str">
        <f t="shared" si="4"/>
        <v>-</v>
      </c>
    </row>
    <row r="60" s="168" customFormat="1" ht="50.1" customHeight="1" spans="2:23">
      <c r="B60" s="175" t="s">
        <v>482</v>
      </c>
      <c r="C60" s="175" t="s">
        <v>380</v>
      </c>
      <c r="D60" s="176" t="s">
        <v>483</v>
      </c>
      <c r="E60" s="182"/>
      <c r="F60" s="211" t="s">
        <v>17</v>
      </c>
      <c r="G60" s="211" t="s">
        <v>484</v>
      </c>
      <c r="H60" s="211" t="s">
        <v>485</v>
      </c>
      <c r="I60" s="246" t="s">
        <v>384</v>
      </c>
      <c r="J60" s="183" t="s">
        <v>486</v>
      </c>
      <c r="K60" s="183"/>
      <c r="L60" s="223"/>
      <c r="M60" s="183"/>
      <c r="N60" s="183"/>
      <c r="O60" s="224"/>
      <c r="P60" s="224"/>
      <c r="Q60" s="224"/>
      <c r="R60" s="224"/>
      <c r="S60" s="224"/>
      <c r="T60" s="255">
        <f t="shared" si="0"/>
        <v>0</v>
      </c>
      <c r="U60" s="183"/>
      <c r="V60" s="255">
        <f t="shared" si="3"/>
        <v>0</v>
      </c>
      <c r="W60" s="256" t="str">
        <f t="shared" si="4"/>
        <v>-</v>
      </c>
    </row>
    <row r="61" s="168" customFormat="1" ht="50.1" customHeight="1" spans="2:23">
      <c r="B61" s="179"/>
      <c r="C61" s="179"/>
      <c r="D61" s="180"/>
      <c r="E61" s="177"/>
      <c r="F61" s="210" t="s">
        <v>18</v>
      </c>
      <c r="G61" s="210" t="s">
        <v>382</v>
      </c>
      <c r="H61" s="210" t="s">
        <v>383</v>
      </c>
      <c r="I61" s="247" t="s">
        <v>384</v>
      </c>
      <c r="J61" s="178" t="s">
        <v>487</v>
      </c>
      <c r="K61" s="178"/>
      <c r="L61" s="217"/>
      <c r="M61" s="178"/>
      <c r="N61" s="178"/>
      <c r="O61" s="218"/>
      <c r="P61" s="218"/>
      <c r="Q61" s="218"/>
      <c r="R61" s="218"/>
      <c r="S61" s="218"/>
      <c r="T61" s="251">
        <f t="shared" si="0"/>
        <v>0</v>
      </c>
      <c r="U61" s="178"/>
      <c r="V61" s="251">
        <f t="shared" si="3"/>
        <v>0</v>
      </c>
      <c r="W61" s="252" t="str">
        <f t="shared" si="4"/>
        <v>-</v>
      </c>
    </row>
    <row r="62" s="168" customFormat="1" ht="50.1" customHeight="1" spans="2:23">
      <c r="B62" s="179"/>
      <c r="C62" s="179"/>
      <c r="D62" s="180"/>
      <c r="E62" s="177"/>
      <c r="F62" s="210" t="s">
        <v>19</v>
      </c>
      <c r="G62" s="210" t="s">
        <v>399</v>
      </c>
      <c r="H62" s="210" t="s">
        <v>387</v>
      </c>
      <c r="I62" s="247" t="s">
        <v>384</v>
      </c>
      <c r="J62" s="178" t="s">
        <v>488</v>
      </c>
      <c r="K62" s="178"/>
      <c r="L62" s="217"/>
      <c r="M62" s="178"/>
      <c r="N62" s="178"/>
      <c r="O62" s="218"/>
      <c r="P62" s="218"/>
      <c r="Q62" s="218"/>
      <c r="R62" s="218"/>
      <c r="S62" s="218"/>
      <c r="T62" s="251">
        <f t="shared" si="0"/>
        <v>0</v>
      </c>
      <c r="U62" s="178"/>
      <c r="V62" s="251">
        <f t="shared" si="3"/>
        <v>0</v>
      </c>
      <c r="W62" s="252" t="str">
        <f t="shared" si="4"/>
        <v>-</v>
      </c>
    </row>
    <row r="63" s="168" customFormat="1" ht="50.1" customHeight="1" spans="2:23">
      <c r="B63" s="179"/>
      <c r="C63" s="179"/>
      <c r="D63" s="180"/>
      <c r="E63" s="177"/>
      <c r="F63" s="210" t="s">
        <v>20</v>
      </c>
      <c r="G63" s="210" t="s">
        <v>401</v>
      </c>
      <c r="H63" s="210" t="s">
        <v>489</v>
      </c>
      <c r="I63" s="249" t="s">
        <v>397</v>
      </c>
      <c r="J63" s="178" t="s">
        <v>490</v>
      </c>
      <c r="K63" s="178"/>
      <c r="L63" s="217"/>
      <c r="M63" s="178"/>
      <c r="N63" s="178"/>
      <c r="O63" s="218"/>
      <c r="P63" s="218"/>
      <c r="Q63" s="218"/>
      <c r="R63" s="218"/>
      <c r="S63" s="218"/>
      <c r="T63" s="251">
        <f t="shared" si="0"/>
        <v>0</v>
      </c>
      <c r="U63" s="178"/>
      <c r="V63" s="251">
        <f t="shared" si="3"/>
        <v>0</v>
      </c>
      <c r="W63" s="252" t="str">
        <f t="shared" si="4"/>
        <v>-</v>
      </c>
    </row>
    <row r="64" s="168" customFormat="1" ht="50.1" customHeight="1" spans="2:23">
      <c r="B64" s="184"/>
      <c r="C64" s="184"/>
      <c r="D64" s="185"/>
      <c r="E64" s="186"/>
      <c r="F64" s="194" t="s">
        <v>21</v>
      </c>
      <c r="G64" s="194" t="s">
        <v>403</v>
      </c>
      <c r="H64" s="194" t="s">
        <v>491</v>
      </c>
      <c r="I64" s="250" t="s">
        <v>397</v>
      </c>
      <c r="J64" s="181" t="s">
        <v>492</v>
      </c>
      <c r="K64" s="181"/>
      <c r="L64" s="220"/>
      <c r="M64" s="181"/>
      <c r="N64" s="181"/>
      <c r="O64" s="221"/>
      <c r="P64" s="221"/>
      <c r="Q64" s="221"/>
      <c r="R64" s="221"/>
      <c r="S64" s="221"/>
      <c r="T64" s="253">
        <f t="shared" si="0"/>
        <v>0</v>
      </c>
      <c r="U64" s="181"/>
      <c r="V64" s="253">
        <f t="shared" si="3"/>
        <v>0</v>
      </c>
      <c r="W64" s="254" t="str">
        <f t="shared" si="4"/>
        <v>-</v>
      </c>
    </row>
    <row r="65" s="170" customFormat="1" ht="50.1" customHeight="1" spans="2:23">
      <c r="B65" s="196" t="s">
        <v>493</v>
      </c>
      <c r="C65" s="196" t="s">
        <v>380</v>
      </c>
      <c r="D65" s="197" t="s">
        <v>494</v>
      </c>
      <c r="E65" s="198"/>
      <c r="F65" s="276" t="s">
        <v>17</v>
      </c>
      <c r="G65" s="276" t="s">
        <v>399</v>
      </c>
      <c r="H65" s="276" t="s">
        <v>387</v>
      </c>
      <c r="I65" s="279" t="s">
        <v>384</v>
      </c>
      <c r="J65" s="199" t="s">
        <v>495</v>
      </c>
      <c r="K65" s="199"/>
      <c r="L65" s="199"/>
      <c r="M65" s="199"/>
      <c r="N65" s="199"/>
      <c r="O65" s="309"/>
      <c r="P65" s="309"/>
      <c r="Q65" s="309"/>
      <c r="R65" s="309"/>
      <c r="S65" s="309"/>
      <c r="T65" s="199">
        <f t="shared" si="0"/>
        <v>0</v>
      </c>
      <c r="U65" s="276"/>
      <c r="V65" s="199">
        <f t="shared" si="3"/>
        <v>0</v>
      </c>
      <c r="W65" s="269" t="str">
        <f t="shared" si="4"/>
        <v>-</v>
      </c>
    </row>
    <row r="66" s="168" customFormat="1" ht="50.1" customHeight="1" spans="2:23">
      <c r="B66" s="200"/>
      <c r="C66" s="200"/>
      <c r="D66" s="201"/>
      <c r="E66" s="202"/>
      <c r="F66" s="277" t="s">
        <v>18</v>
      </c>
      <c r="G66" s="277" t="s">
        <v>401</v>
      </c>
      <c r="H66" s="277" t="s">
        <v>390</v>
      </c>
      <c r="I66" s="277" t="s">
        <v>384</v>
      </c>
      <c r="J66" s="203" t="s">
        <v>496</v>
      </c>
      <c r="K66" s="203"/>
      <c r="L66" s="203"/>
      <c r="M66" s="203"/>
      <c r="N66" s="203"/>
      <c r="O66" s="310"/>
      <c r="P66" s="310"/>
      <c r="Q66" s="310"/>
      <c r="R66" s="310"/>
      <c r="S66" s="310"/>
      <c r="T66" s="203">
        <f t="shared" si="0"/>
        <v>0</v>
      </c>
      <c r="U66" s="203"/>
      <c r="V66" s="203">
        <f t="shared" si="3"/>
        <v>0</v>
      </c>
      <c r="W66" s="270" t="str">
        <f t="shared" si="4"/>
        <v>-</v>
      </c>
    </row>
    <row r="67" s="168" customFormat="1" ht="50.1" customHeight="1" spans="2:23">
      <c r="B67" s="207"/>
      <c r="C67" s="207"/>
      <c r="D67" s="208"/>
      <c r="E67" s="204"/>
      <c r="F67" s="278" t="s">
        <v>19</v>
      </c>
      <c r="G67" s="278" t="s">
        <v>403</v>
      </c>
      <c r="H67" s="278" t="s">
        <v>393</v>
      </c>
      <c r="I67" s="311" t="s">
        <v>384</v>
      </c>
      <c r="J67" s="205" t="s">
        <v>497</v>
      </c>
      <c r="K67" s="205"/>
      <c r="L67" s="205"/>
      <c r="M67" s="205"/>
      <c r="N67" s="205"/>
      <c r="O67" s="312"/>
      <c r="P67" s="312"/>
      <c r="Q67" s="312"/>
      <c r="R67" s="312"/>
      <c r="S67" s="312"/>
      <c r="T67" s="205">
        <f t="shared" si="0"/>
        <v>0</v>
      </c>
      <c r="U67" s="205"/>
      <c r="V67" s="205">
        <f t="shared" si="3"/>
        <v>0</v>
      </c>
      <c r="W67" s="271" t="str">
        <f t="shared" si="4"/>
        <v>-</v>
      </c>
    </row>
    <row r="68" s="168" customFormat="1" ht="50.1" customHeight="1" spans="2:23">
      <c r="B68" s="175" t="s">
        <v>498</v>
      </c>
      <c r="C68" s="8" t="s">
        <v>411</v>
      </c>
      <c r="D68" s="9">
        <v>19021</v>
      </c>
      <c r="E68" s="182"/>
      <c r="F68" s="211" t="s">
        <v>17</v>
      </c>
      <c r="G68" s="211" t="s">
        <v>382</v>
      </c>
      <c r="H68" s="211" t="s">
        <v>412</v>
      </c>
      <c r="I68" s="313" t="s">
        <v>384</v>
      </c>
      <c r="J68" s="183" t="s">
        <v>499</v>
      </c>
      <c r="K68" s="183"/>
      <c r="L68" s="223"/>
      <c r="M68" s="183"/>
      <c r="N68" s="183"/>
      <c r="O68" s="314"/>
      <c r="P68" s="314"/>
      <c r="Q68" s="314"/>
      <c r="R68" s="314"/>
      <c r="S68" s="314"/>
      <c r="T68" s="257">
        <f t="shared" si="0"/>
        <v>0</v>
      </c>
      <c r="U68" s="258"/>
      <c r="V68" s="257">
        <f t="shared" si="3"/>
        <v>0</v>
      </c>
      <c r="W68" s="259" t="str">
        <f t="shared" si="4"/>
        <v>-</v>
      </c>
    </row>
    <row r="69" s="168" customFormat="1" ht="50.1" customHeight="1" spans="2:23">
      <c r="B69" s="179"/>
      <c r="C69" s="179"/>
      <c r="D69" s="180"/>
      <c r="E69" s="177"/>
      <c r="F69" s="210" t="s">
        <v>18</v>
      </c>
      <c r="G69" s="210" t="s">
        <v>399</v>
      </c>
      <c r="H69" s="210" t="s">
        <v>387</v>
      </c>
      <c r="I69" s="244" t="s">
        <v>384</v>
      </c>
      <c r="J69" s="178" t="s">
        <v>500</v>
      </c>
      <c r="K69" s="178"/>
      <c r="L69" s="217"/>
      <c r="M69" s="178"/>
      <c r="N69" s="178"/>
      <c r="O69" s="315"/>
      <c r="P69" s="315"/>
      <c r="Q69" s="315"/>
      <c r="R69" s="315"/>
      <c r="S69" s="315"/>
      <c r="T69" s="260">
        <f t="shared" ref="T69:T133" si="14">M69+L69+N69</f>
        <v>0</v>
      </c>
      <c r="U69" s="261"/>
      <c r="V69" s="260">
        <f t="shared" si="3"/>
        <v>0</v>
      </c>
      <c r="W69" s="262" t="str">
        <f t="shared" si="4"/>
        <v>-</v>
      </c>
    </row>
    <row r="70" s="168" customFormat="1" ht="50.1" customHeight="1" spans="2:23">
      <c r="B70" s="179"/>
      <c r="C70" s="179"/>
      <c r="D70" s="180"/>
      <c r="E70" s="177"/>
      <c r="F70" s="191" t="s">
        <v>19</v>
      </c>
      <c r="G70" s="191" t="s">
        <v>401</v>
      </c>
      <c r="H70" s="191" t="s">
        <v>390</v>
      </c>
      <c r="I70" s="316" t="s">
        <v>397</v>
      </c>
      <c r="J70" s="317" t="s">
        <v>501</v>
      </c>
      <c r="K70" s="317"/>
      <c r="L70" s="230"/>
      <c r="M70" s="317"/>
      <c r="N70" s="317"/>
      <c r="O70" s="318"/>
      <c r="P70" s="318"/>
      <c r="Q70" s="318"/>
      <c r="R70" s="318"/>
      <c r="S70" s="318"/>
      <c r="T70" s="263">
        <f t="shared" si="14"/>
        <v>0</v>
      </c>
      <c r="U70" s="273"/>
      <c r="V70" s="263">
        <f t="shared" si="3"/>
        <v>0</v>
      </c>
      <c r="W70" s="265" t="str">
        <f t="shared" si="4"/>
        <v>-</v>
      </c>
    </row>
    <row r="71" s="168" customFormat="1" ht="50.1" customHeight="1" spans="2:23">
      <c r="B71" s="184"/>
      <c r="C71" s="184"/>
      <c r="D71" s="185"/>
      <c r="E71" s="186"/>
      <c r="F71" s="194" t="s">
        <v>20</v>
      </c>
      <c r="G71" s="194" t="s">
        <v>403</v>
      </c>
      <c r="H71" s="194" t="s">
        <v>393</v>
      </c>
      <c r="I71" s="319" t="s">
        <v>397</v>
      </c>
      <c r="J71" s="320" t="s">
        <v>502</v>
      </c>
      <c r="K71" s="320"/>
      <c r="L71" s="220"/>
      <c r="M71" s="320"/>
      <c r="N71" s="320"/>
      <c r="O71" s="321"/>
      <c r="P71" s="321"/>
      <c r="Q71" s="321"/>
      <c r="R71" s="321"/>
      <c r="S71" s="321"/>
      <c r="T71" s="266"/>
      <c r="U71" s="272"/>
      <c r="V71" s="266"/>
      <c r="W71" s="268" t="str">
        <f t="shared" si="4"/>
        <v>-</v>
      </c>
    </row>
    <row r="72" s="168" customFormat="1" ht="50.1" customHeight="1" spans="2:23">
      <c r="B72" s="196" t="s">
        <v>503</v>
      </c>
      <c r="C72" s="196" t="s">
        <v>380</v>
      </c>
      <c r="D72" s="197" t="s">
        <v>504</v>
      </c>
      <c r="E72" s="198"/>
      <c r="F72" s="279" t="s">
        <v>17</v>
      </c>
      <c r="G72" s="279" t="s">
        <v>399</v>
      </c>
      <c r="H72" s="279" t="s">
        <v>387</v>
      </c>
      <c r="I72" s="279" t="s">
        <v>384</v>
      </c>
      <c r="J72" s="322" t="s">
        <v>505</v>
      </c>
      <c r="K72" s="322"/>
      <c r="L72" s="322"/>
      <c r="M72" s="322"/>
      <c r="N72" s="322"/>
      <c r="O72" s="323"/>
      <c r="P72" s="323"/>
      <c r="Q72" s="323"/>
      <c r="R72" s="323"/>
      <c r="S72" s="323"/>
      <c r="T72" s="322">
        <f t="shared" si="14"/>
        <v>0</v>
      </c>
      <c r="U72" s="322"/>
      <c r="V72" s="322">
        <f t="shared" si="3"/>
        <v>0</v>
      </c>
      <c r="W72" s="337" t="str">
        <f t="shared" si="4"/>
        <v>-</v>
      </c>
    </row>
    <row r="73" s="168" customFormat="1" ht="50.1" customHeight="1" spans="2:23">
      <c r="B73" s="200"/>
      <c r="C73" s="200"/>
      <c r="D73" s="201"/>
      <c r="E73" s="202"/>
      <c r="F73" s="277" t="s">
        <v>18</v>
      </c>
      <c r="G73" s="277" t="s">
        <v>401</v>
      </c>
      <c r="H73" s="277" t="s">
        <v>390</v>
      </c>
      <c r="I73" s="277" t="s">
        <v>384</v>
      </c>
      <c r="J73" s="324" t="s">
        <v>506</v>
      </c>
      <c r="K73" s="324"/>
      <c r="L73" s="203"/>
      <c r="M73" s="324"/>
      <c r="N73" s="324"/>
      <c r="O73" s="310"/>
      <c r="P73" s="310"/>
      <c r="Q73" s="310"/>
      <c r="R73" s="310"/>
      <c r="S73" s="310"/>
      <c r="T73" s="203">
        <f t="shared" si="14"/>
        <v>0</v>
      </c>
      <c r="U73" s="203"/>
      <c r="V73" s="203">
        <f t="shared" si="3"/>
        <v>0</v>
      </c>
      <c r="W73" s="270" t="str">
        <f t="shared" si="4"/>
        <v>-</v>
      </c>
    </row>
    <row r="74" s="168" customFormat="1" ht="50.1" customHeight="1" spans="2:23">
      <c r="B74" s="207"/>
      <c r="C74" s="207"/>
      <c r="D74" s="208"/>
      <c r="E74" s="204"/>
      <c r="F74" s="278" t="s">
        <v>19</v>
      </c>
      <c r="G74" s="278" t="s">
        <v>403</v>
      </c>
      <c r="H74" s="278" t="s">
        <v>393</v>
      </c>
      <c r="I74" s="311" t="s">
        <v>384</v>
      </c>
      <c r="J74" s="205" t="s">
        <v>507</v>
      </c>
      <c r="K74" s="205"/>
      <c r="L74" s="205"/>
      <c r="M74" s="205"/>
      <c r="N74" s="205"/>
      <c r="O74" s="312"/>
      <c r="P74" s="312"/>
      <c r="Q74" s="312"/>
      <c r="R74" s="312"/>
      <c r="S74" s="312"/>
      <c r="T74" s="205">
        <f t="shared" si="14"/>
        <v>0</v>
      </c>
      <c r="U74" s="205"/>
      <c r="V74" s="205">
        <f t="shared" ref="V74:V121" si="15">T74+U74</f>
        <v>0</v>
      </c>
      <c r="W74" s="271" t="str">
        <f t="shared" ref="W74:W121" si="16">IF(S74&gt;0,V74/S74*7,"-")</f>
        <v>-</v>
      </c>
    </row>
    <row r="75" s="168" customFormat="1" ht="50.1" customHeight="1" spans="2:23">
      <c r="B75" s="175" t="s">
        <v>508</v>
      </c>
      <c r="C75" s="175" t="s">
        <v>411</v>
      </c>
      <c r="D75" s="176" t="s">
        <v>509</v>
      </c>
      <c r="E75" s="182"/>
      <c r="F75" s="211" t="s">
        <v>17</v>
      </c>
      <c r="G75" s="211" t="s">
        <v>399</v>
      </c>
      <c r="H75" s="211" t="s">
        <v>387</v>
      </c>
      <c r="I75" s="325" t="s">
        <v>397</v>
      </c>
      <c r="J75" s="183" t="s">
        <v>510</v>
      </c>
      <c r="K75" s="183"/>
      <c r="L75" s="223"/>
      <c r="M75" s="183"/>
      <c r="N75" s="183"/>
      <c r="O75" s="314"/>
      <c r="P75" s="314"/>
      <c r="Q75" s="314"/>
      <c r="R75" s="314"/>
      <c r="S75" s="314"/>
      <c r="T75" s="255">
        <f t="shared" si="14"/>
        <v>0</v>
      </c>
      <c r="U75" s="183"/>
      <c r="V75" s="255">
        <f t="shared" si="15"/>
        <v>0</v>
      </c>
      <c r="W75" s="256" t="str">
        <f t="shared" si="16"/>
        <v>-</v>
      </c>
    </row>
    <row r="76" s="168" customFormat="1" ht="50.1" customHeight="1" spans="2:23">
      <c r="B76" s="179"/>
      <c r="C76" s="179"/>
      <c r="D76" s="180"/>
      <c r="E76" s="177"/>
      <c r="F76" s="210" t="s">
        <v>18</v>
      </c>
      <c r="G76" s="210" t="s">
        <v>401</v>
      </c>
      <c r="H76" s="210" t="s">
        <v>390</v>
      </c>
      <c r="I76" s="249" t="s">
        <v>397</v>
      </c>
      <c r="J76" s="178" t="s">
        <v>511</v>
      </c>
      <c r="K76" s="178"/>
      <c r="L76" s="217"/>
      <c r="M76" s="178"/>
      <c r="N76" s="178"/>
      <c r="O76" s="315"/>
      <c r="P76" s="315"/>
      <c r="Q76" s="315"/>
      <c r="R76" s="315"/>
      <c r="S76" s="315"/>
      <c r="T76" s="251">
        <f t="shared" si="14"/>
        <v>0</v>
      </c>
      <c r="U76" s="178"/>
      <c r="V76" s="251">
        <f t="shared" si="15"/>
        <v>0</v>
      </c>
      <c r="W76" s="252" t="str">
        <f t="shared" si="16"/>
        <v>-</v>
      </c>
    </row>
    <row r="77" s="168" customFormat="1" ht="50.1" customHeight="1" spans="2:23">
      <c r="B77" s="184"/>
      <c r="C77" s="184"/>
      <c r="D77" s="185"/>
      <c r="E77" s="186"/>
      <c r="F77" s="194" t="s">
        <v>19</v>
      </c>
      <c r="G77" s="194" t="s">
        <v>403</v>
      </c>
      <c r="H77" s="194" t="s">
        <v>393</v>
      </c>
      <c r="I77" s="250" t="s">
        <v>397</v>
      </c>
      <c r="J77" s="181" t="s">
        <v>512</v>
      </c>
      <c r="K77" s="181"/>
      <c r="L77" s="220"/>
      <c r="M77" s="181"/>
      <c r="N77" s="181"/>
      <c r="O77" s="321"/>
      <c r="P77" s="321"/>
      <c r="Q77" s="321"/>
      <c r="R77" s="321"/>
      <c r="S77" s="321"/>
      <c r="T77" s="253">
        <f t="shared" si="14"/>
        <v>0</v>
      </c>
      <c r="U77" s="181"/>
      <c r="V77" s="253">
        <f t="shared" si="15"/>
        <v>0</v>
      </c>
      <c r="W77" s="254" t="str">
        <f t="shared" si="16"/>
        <v>-</v>
      </c>
    </row>
    <row r="78" s="168" customFormat="1" ht="50.1" customHeight="1" spans="2:23">
      <c r="B78" s="175" t="s">
        <v>513</v>
      </c>
      <c r="C78" s="175" t="s">
        <v>411</v>
      </c>
      <c r="D78" s="176" t="s">
        <v>514</v>
      </c>
      <c r="E78" s="182"/>
      <c r="F78" s="211" t="s">
        <v>17</v>
      </c>
      <c r="G78" s="211" t="s">
        <v>399</v>
      </c>
      <c r="H78" s="211" t="s">
        <v>387</v>
      </c>
      <c r="I78" s="326" t="s">
        <v>397</v>
      </c>
      <c r="J78" s="183" t="s">
        <v>515</v>
      </c>
      <c r="K78" s="183"/>
      <c r="L78" s="223"/>
      <c r="M78" s="183"/>
      <c r="N78" s="183"/>
      <c r="O78" s="314"/>
      <c r="P78" s="314"/>
      <c r="Q78" s="314"/>
      <c r="R78" s="314"/>
      <c r="S78" s="314"/>
      <c r="T78" s="255">
        <f t="shared" si="14"/>
        <v>0</v>
      </c>
      <c r="U78" s="183"/>
      <c r="V78" s="255">
        <f t="shared" si="15"/>
        <v>0</v>
      </c>
      <c r="W78" s="256" t="str">
        <f t="shared" si="16"/>
        <v>-</v>
      </c>
    </row>
    <row r="79" s="168" customFormat="1" ht="50.1" customHeight="1" spans="2:23">
      <c r="B79" s="179"/>
      <c r="C79" s="179"/>
      <c r="D79" s="180"/>
      <c r="E79" s="177"/>
      <c r="F79" s="210" t="s">
        <v>18</v>
      </c>
      <c r="G79" s="210" t="s">
        <v>401</v>
      </c>
      <c r="H79" s="210" t="s">
        <v>390</v>
      </c>
      <c r="I79" s="249" t="s">
        <v>397</v>
      </c>
      <c r="J79" s="178" t="s">
        <v>516</v>
      </c>
      <c r="K79" s="178"/>
      <c r="L79" s="217"/>
      <c r="M79" s="178"/>
      <c r="N79" s="178"/>
      <c r="O79" s="315"/>
      <c r="P79" s="315"/>
      <c r="Q79" s="315"/>
      <c r="R79" s="315"/>
      <c r="S79" s="315"/>
      <c r="T79" s="251">
        <f t="shared" si="14"/>
        <v>0</v>
      </c>
      <c r="U79" s="178"/>
      <c r="V79" s="251">
        <f t="shared" si="15"/>
        <v>0</v>
      </c>
      <c r="W79" s="252" t="str">
        <f t="shared" si="16"/>
        <v>-</v>
      </c>
    </row>
    <row r="80" s="168" customFormat="1" ht="50.1" customHeight="1" spans="2:23">
      <c r="B80" s="184"/>
      <c r="C80" s="184"/>
      <c r="D80" s="185"/>
      <c r="E80" s="186"/>
      <c r="F80" s="194" t="s">
        <v>19</v>
      </c>
      <c r="G80" s="194" t="s">
        <v>403</v>
      </c>
      <c r="H80" s="194" t="s">
        <v>393</v>
      </c>
      <c r="I80" s="327" t="s">
        <v>397</v>
      </c>
      <c r="J80" s="181" t="s">
        <v>517</v>
      </c>
      <c r="K80" s="181"/>
      <c r="L80" s="220"/>
      <c r="M80" s="181"/>
      <c r="N80" s="181"/>
      <c r="O80" s="321"/>
      <c r="P80" s="321"/>
      <c r="Q80" s="321"/>
      <c r="R80" s="321"/>
      <c r="S80" s="321"/>
      <c r="T80" s="253">
        <f t="shared" si="14"/>
        <v>0</v>
      </c>
      <c r="U80" s="181"/>
      <c r="V80" s="253">
        <f t="shared" si="15"/>
        <v>0</v>
      </c>
      <c r="W80" s="254" t="str">
        <f t="shared" si="16"/>
        <v>-</v>
      </c>
    </row>
    <row r="81" s="170" customFormat="1" ht="50.1" customHeight="1" spans="2:23">
      <c r="B81" s="175" t="s">
        <v>518</v>
      </c>
      <c r="C81" s="175" t="s">
        <v>411</v>
      </c>
      <c r="D81" s="280" t="s">
        <v>519</v>
      </c>
      <c r="E81" s="281"/>
      <c r="F81" s="211" t="s">
        <v>17</v>
      </c>
      <c r="G81" s="211" t="s">
        <v>399</v>
      </c>
      <c r="H81" s="211" t="s">
        <v>387</v>
      </c>
      <c r="I81" s="325" t="s">
        <v>397</v>
      </c>
      <c r="J81" s="183" t="s">
        <v>520</v>
      </c>
      <c r="K81" s="183"/>
      <c r="L81" s="223"/>
      <c r="M81" s="183"/>
      <c r="N81" s="183"/>
      <c r="O81" s="224"/>
      <c r="P81" s="224"/>
      <c r="Q81" s="224"/>
      <c r="R81" s="224"/>
      <c r="S81" s="224"/>
      <c r="T81" s="255">
        <f t="shared" si="14"/>
        <v>0</v>
      </c>
      <c r="U81" s="338"/>
      <c r="V81" s="255">
        <f t="shared" si="15"/>
        <v>0</v>
      </c>
      <c r="W81" s="256" t="str">
        <f t="shared" si="16"/>
        <v>-</v>
      </c>
    </row>
    <row r="82" s="168" customFormat="1" ht="50.1" customHeight="1" spans="2:23">
      <c r="B82" s="179"/>
      <c r="C82" s="179"/>
      <c r="D82" s="282"/>
      <c r="E82" s="177"/>
      <c r="F82" s="210" t="s">
        <v>18</v>
      </c>
      <c r="G82" s="210" t="s">
        <v>401</v>
      </c>
      <c r="H82" s="210" t="s">
        <v>390</v>
      </c>
      <c r="I82" s="249" t="s">
        <v>397</v>
      </c>
      <c r="J82" s="178" t="s">
        <v>521</v>
      </c>
      <c r="K82" s="178"/>
      <c r="L82" s="217"/>
      <c r="M82" s="178"/>
      <c r="N82" s="178"/>
      <c r="O82" s="218"/>
      <c r="P82" s="218"/>
      <c r="Q82" s="218"/>
      <c r="R82" s="218"/>
      <c r="S82" s="218"/>
      <c r="T82" s="251">
        <f t="shared" si="14"/>
        <v>0</v>
      </c>
      <c r="U82" s="178"/>
      <c r="V82" s="251">
        <f t="shared" si="15"/>
        <v>0</v>
      </c>
      <c r="W82" s="252" t="str">
        <f t="shared" si="16"/>
        <v>-</v>
      </c>
    </row>
    <row r="83" s="168" customFormat="1" ht="50.1" customHeight="1" spans="2:23">
      <c r="B83" s="184"/>
      <c r="C83" s="179"/>
      <c r="D83" s="283"/>
      <c r="E83" s="177"/>
      <c r="F83" s="194" t="s">
        <v>19</v>
      </c>
      <c r="G83" s="194" t="s">
        <v>403</v>
      </c>
      <c r="H83" s="194" t="s">
        <v>393</v>
      </c>
      <c r="I83" s="250" t="s">
        <v>397</v>
      </c>
      <c r="J83" s="181" t="s">
        <v>522</v>
      </c>
      <c r="K83" s="181"/>
      <c r="L83" s="220"/>
      <c r="M83" s="181"/>
      <c r="N83" s="181"/>
      <c r="O83" s="221"/>
      <c r="P83" s="221"/>
      <c r="Q83" s="221"/>
      <c r="R83" s="221"/>
      <c r="S83" s="221"/>
      <c r="T83" s="253">
        <f t="shared" si="14"/>
        <v>0</v>
      </c>
      <c r="U83" s="181"/>
      <c r="V83" s="253">
        <f t="shared" si="15"/>
        <v>0</v>
      </c>
      <c r="W83" s="254" t="str">
        <f t="shared" si="16"/>
        <v>-</v>
      </c>
    </row>
    <row r="84" s="168" customFormat="1" ht="50.1" customHeight="1" spans="2:23">
      <c r="B84" s="175" t="s">
        <v>523</v>
      </c>
      <c r="C84" s="175" t="s">
        <v>411</v>
      </c>
      <c r="D84" s="284" t="s">
        <v>524</v>
      </c>
      <c r="E84" s="182"/>
      <c r="F84" s="211" t="s">
        <v>17</v>
      </c>
      <c r="G84" s="211" t="s">
        <v>399</v>
      </c>
      <c r="H84" s="211" t="s">
        <v>387</v>
      </c>
      <c r="I84" s="326" t="s">
        <v>397</v>
      </c>
      <c r="J84" s="183" t="s">
        <v>525</v>
      </c>
      <c r="K84" s="183"/>
      <c r="L84" s="223"/>
      <c r="M84" s="183"/>
      <c r="N84" s="183"/>
      <c r="O84" s="224"/>
      <c r="P84" s="224"/>
      <c r="Q84" s="224"/>
      <c r="R84" s="224"/>
      <c r="S84" s="224"/>
      <c r="T84" s="255">
        <f t="shared" si="14"/>
        <v>0</v>
      </c>
      <c r="U84" s="183"/>
      <c r="V84" s="255">
        <f t="shared" si="15"/>
        <v>0</v>
      </c>
      <c r="W84" s="256" t="str">
        <f t="shared" si="16"/>
        <v>-</v>
      </c>
    </row>
    <row r="85" s="168" customFormat="1" ht="50.1" customHeight="1" spans="2:23">
      <c r="B85" s="179"/>
      <c r="C85" s="179"/>
      <c r="D85" s="284"/>
      <c r="E85" s="285"/>
      <c r="F85" s="210" t="s">
        <v>18</v>
      </c>
      <c r="G85" s="210" t="s">
        <v>401</v>
      </c>
      <c r="H85" s="210" t="s">
        <v>390</v>
      </c>
      <c r="I85" s="249" t="s">
        <v>397</v>
      </c>
      <c r="J85" s="178" t="s">
        <v>526</v>
      </c>
      <c r="K85" s="178"/>
      <c r="L85" s="217"/>
      <c r="M85" s="178"/>
      <c r="N85" s="178"/>
      <c r="O85" s="218"/>
      <c r="P85" s="218"/>
      <c r="Q85" s="218"/>
      <c r="R85" s="218"/>
      <c r="S85" s="218"/>
      <c r="T85" s="251">
        <f t="shared" si="14"/>
        <v>0</v>
      </c>
      <c r="U85" s="178"/>
      <c r="V85" s="251">
        <f t="shared" si="15"/>
        <v>0</v>
      </c>
      <c r="W85" s="252" t="str">
        <f t="shared" si="16"/>
        <v>-</v>
      </c>
    </row>
    <row r="86" s="168" customFormat="1" ht="50.1" customHeight="1" spans="2:23">
      <c r="B86" s="184"/>
      <c r="C86" s="286"/>
      <c r="D86" s="284"/>
      <c r="E86" s="285"/>
      <c r="F86" s="194" t="s">
        <v>19</v>
      </c>
      <c r="G86" s="194" t="s">
        <v>403</v>
      </c>
      <c r="H86" s="194" t="s">
        <v>393</v>
      </c>
      <c r="I86" s="327" t="s">
        <v>397</v>
      </c>
      <c r="J86" s="181" t="s">
        <v>527</v>
      </c>
      <c r="K86" s="181"/>
      <c r="L86" s="220"/>
      <c r="M86" s="181"/>
      <c r="N86" s="181"/>
      <c r="O86" s="221"/>
      <c r="P86" s="221"/>
      <c r="Q86" s="221"/>
      <c r="R86" s="221"/>
      <c r="S86" s="221"/>
      <c r="T86" s="253">
        <f t="shared" si="14"/>
        <v>0</v>
      </c>
      <c r="U86" s="181"/>
      <c r="V86" s="253">
        <f t="shared" si="15"/>
        <v>0</v>
      </c>
      <c r="W86" s="254" t="str">
        <f t="shared" si="16"/>
        <v>-</v>
      </c>
    </row>
    <row r="87" s="168" customFormat="1" ht="50.1" customHeight="1" spans="2:23">
      <c r="B87" s="175" t="s">
        <v>528</v>
      </c>
      <c r="C87" s="287" t="s">
        <v>411</v>
      </c>
      <c r="D87" s="288" t="s">
        <v>529</v>
      </c>
      <c r="E87" s="182"/>
      <c r="F87" s="211" t="s">
        <v>17</v>
      </c>
      <c r="G87" s="211" t="s">
        <v>399</v>
      </c>
      <c r="H87" s="211" t="s">
        <v>387</v>
      </c>
      <c r="I87" s="325" t="s">
        <v>397</v>
      </c>
      <c r="J87" s="183" t="s">
        <v>530</v>
      </c>
      <c r="K87" s="183"/>
      <c r="L87" s="223"/>
      <c r="M87" s="183"/>
      <c r="N87" s="183"/>
      <c r="O87" s="224"/>
      <c r="P87" s="224"/>
      <c r="Q87" s="224"/>
      <c r="R87" s="224"/>
      <c r="S87" s="224"/>
      <c r="T87" s="255">
        <f t="shared" si="14"/>
        <v>0</v>
      </c>
      <c r="U87" s="183"/>
      <c r="V87" s="255">
        <f t="shared" si="15"/>
        <v>0</v>
      </c>
      <c r="W87" s="256" t="str">
        <f t="shared" si="16"/>
        <v>-</v>
      </c>
    </row>
    <row r="88" s="168" customFormat="1" ht="50.1" customHeight="1" spans="2:23">
      <c r="B88" s="179"/>
      <c r="C88" s="179"/>
      <c r="D88" s="284"/>
      <c r="E88" s="177"/>
      <c r="F88" s="210" t="s">
        <v>18</v>
      </c>
      <c r="G88" s="210" t="s">
        <v>401</v>
      </c>
      <c r="H88" s="210" t="s">
        <v>390</v>
      </c>
      <c r="I88" s="249" t="s">
        <v>397</v>
      </c>
      <c r="J88" s="178" t="s">
        <v>531</v>
      </c>
      <c r="K88" s="178"/>
      <c r="L88" s="217"/>
      <c r="M88" s="178"/>
      <c r="N88" s="178"/>
      <c r="O88" s="218"/>
      <c r="P88" s="218"/>
      <c r="Q88" s="218"/>
      <c r="R88" s="218"/>
      <c r="S88" s="218"/>
      <c r="T88" s="251">
        <f t="shared" si="14"/>
        <v>0</v>
      </c>
      <c r="U88" s="178"/>
      <c r="V88" s="251">
        <f t="shared" si="15"/>
        <v>0</v>
      </c>
      <c r="W88" s="252" t="str">
        <f t="shared" si="16"/>
        <v>-</v>
      </c>
    </row>
    <row r="89" s="168" customFormat="1" ht="50.1" customHeight="1" spans="2:23">
      <c r="B89" s="184"/>
      <c r="C89" s="286"/>
      <c r="D89" s="284"/>
      <c r="E89" s="177"/>
      <c r="F89" s="194" t="s">
        <v>19</v>
      </c>
      <c r="G89" s="194" t="s">
        <v>403</v>
      </c>
      <c r="H89" s="194" t="s">
        <v>393</v>
      </c>
      <c r="I89" s="250" t="s">
        <v>397</v>
      </c>
      <c r="J89" s="328" t="s">
        <v>532</v>
      </c>
      <c r="K89" s="328"/>
      <c r="L89" s="220"/>
      <c r="M89" s="328"/>
      <c r="N89" s="328"/>
      <c r="O89" s="221"/>
      <c r="P89" s="221"/>
      <c r="Q89" s="221"/>
      <c r="R89" s="221"/>
      <c r="S89" s="221"/>
      <c r="T89" s="253">
        <f t="shared" si="14"/>
        <v>0</v>
      </c>
      <c r="U89" s="181"/>
      <c r="V89" s="253">
        <f t="shared" si="15"/>
        <v>0</v>
      </c>
      <c r="W89" s="254" t="str">
        <f t="shared" si="16"/>
        <v>-</v>
      </c>
    </row>
    <row r="90" s="168" customFormat="1" ht="50.1" customHeight="1" spans="2:23">
      <c r="B90" s="175" t="s">
        <v>533</v>
      </c>
      <c r="C90" s="287" t="s">
        <v>411</v>
      </c>
      <c r="D90" s="288" t="s">
        <v>534</v>
      </c>
      <c r="E90" s="182"/>
      <c r="F90" s="211" t="s">
        <v>17</v>
      </c>
      <c r="G90" s="211" t="s">
        <v>535</v>
      </c>
      <c r="H90" s="211" t="s">
        <v>383</v>
      </c>
      <c r="I90" s="329" t="s">
        <v>384</v>
      </c>
      <c r="J90" s="183" t="s">
        <v>536</v>
      </c>
      <c r="K90" s="183"/>
      <c r="L90" s="223"/>
      <c r="M90" s="183"/>
      <c r="N90" s="183"/>
      <c r="O90" s="224"/>
      <c r="P90" s="224"/>
      <c r="Q90" s="224"/>
      <c r="R90" s="224"/>
      <c r="S90" s="224"/>
      <c r="T90" s="255">
        <f t="shared" si="14"/>
        <v>0</v>
      </c>
      <c r="U90" s="183"/>
      <c r="V90" s="255">
        <f t="shared" si="15"/>
        <v>0</v>
      </c>
      <c r="W90" s="256" t="str">
        <f t="shared" si="16"/>
        <v>-</v>
      </c>
    </row>
    <row r="91" s="168" customFormat="1" ht="50.1" customHeight="1" spans="2:23">
      <c r="B91" s="179"/>
      <c r="C91" s="179"/>
      <c r="D91" s="284"/>
      <c r="E91" s="177"/>
      <c r="F91" s="210" t="s">
        <v>18</v>
      </c>
      <c r="G91" s="210" t="s">
        <v>537</v>
      </c>
      <c r="H91" s="210" t="s">
        <v>387</v>
      </c>
      <c r="I91" s="247" t="s">
        <v>384</v>
      </c>
      <c r="J91" s="178" t="s">
        <v>538</v>
      </c>
      <c r="K91" s="178"/>
      <c r="L91" s="217"/>
      <c r="M91" s="178"/>
      <c r="N91" s="178"/>
      <c r="O91" s="218"/>
      <c r="P91" s="218"/>
      <c r="Q91" s="218"/>
      <c r="R91" s="218"/>
      <c r="S91" s="218"/>
      <c r="T91" s="251">
        <f t="shared" si="14"/>
        <v>0</v>
      </c>
      <c r="U91" s="178"/>
      <c r="V91" s="251">
        <f t="shared" si="15"/>
        <v>0</v>
      </c>
      <c r="W91" s="252" t="str">
        <f t="shared" si="16"/>
        <v>-</v>
      </c>
    </row>
    <row r="92" s="168" customFormat="1" ht="50.1" customHeight="1" spans="2:23">
      <c r="B92" s="184"/>
      <c r="C92" s="286"/>
      <c r="D92" s="284"/>
      <c r="E92" s="177"/>
      <c r="F92" s="194" t="s">
        <v>19</v>
      </c>
      <c r="G92" s="194" t="s">
        <v>539</v>
      </c>
      <c r="H92" s="194" t="s">
        <v>390</v>
      </c>
      <c r="I92" s="330" t="s">
        <v>384</v>
      </c>
      <c r="J92" s="328" t="s">
        <v>540</v>
      </c>
      <c r="K92" s="328"/>
      <c r="L92" s="220"/>
      <c r="M92" s="328"/>
      <c r="N92" s="328"/>
      <c r="O92" s="221"/>
      <c r="P92" s="221"/>
      <c r="Q92" s="221"/>
      <c r="R92" s="221"/>
      <c r="S92" s="221"/>
      <c r="T92" s="253">
        <f t="shared" si="14"/>
        <v>0</v>
      </c>
      <c r="U92" s="181"/>
      <c r="V92" s="253">
        <f t="shared" si="15"/>
        <v>0</v>
      </c>
      <c r="W92" s="254" t="str">
        <f t="shared" si="16"/>
        <v>-</v>
      </c>
    </row>
    <row r="93" s="168" customFormat="1" ht="50.1" customHeight="1" spans="2:23">
      <c r="B93" s="175" t="s">
        <v>541</v>
      </c>
      <c r="C93" s="287" t="s">
        <v>411</v>
      </c>
      <c r="D93" s="288" t="s">
        <v>542</v>
      </c>
      <c r="E93" s="182"/>
      <c r="F93" s="211" t="s">
        <v>17</v>
      </c>
      <c r="G93" s="211" t="s">
        <v>484</v>
      </c>
      <c r="H93" s="211" t="s">
        <v>485</v>
      </c>
      <c r="I93" s="246" t="s">
        <v>384</v>
      </c>
      <c r="J93" s="183" t="s">
        <v>543</v>
      </c>
      <c r="K93" s="183"/>
      <c r="L93" s="223"/>
      <c r="M93" s="183"/>
      <c r="N93" s="183"/>
      <c r="O93" s="224"/>
      <c r="P93" s="224"/>
      <c r="Q93" s="224"/>
      <c r="R93" s="224"/>
      <c r="S93" s="224"/>
      <c r="T93" s="255">
        <f t="shared" si="14"/>
        <v>0</v>
      </c>
      <c r="U93" s="183"/>
      <c r="V93" s="255">
        <f t="shared" si="15"/>
        <v>0</v>
      </c>
      <c r="W93" s="256" t="str">
        <f t="shared" si="16"/>
        <v>-</v>
      </c>
    </row>
    <row r="94" s="168" customFormat="1" ht="50.1" customHeight="1" spans="2:23">
      <c r="B94" s="179"/>
      <c r="C94" s="179"/>
      <c r="D94" s="284"/>
      <c r="E94" s="177"/>
      <c r="F94" s="210" t="s">
        <v>18</v>
      </c>
      <c r="G94" s="210" t="s">
        <v>535</v>
      </c>
      <c r="H94" s="210" t="s">
        <v>383</v>
      </c>
      <c r="I94" s="247" t="s">
        <v>384</v>
      </c>
      <c r="J94" s="178" t="s">
        <v>544</v>
      </c>
      <c r="K94" s="178"/>
      <c r="L94" s="217"/>
      <c r="M94" s="178"/>
      <c r="N94" s="178"/>
      <c r="O94" s="218"/>
      <c r="P94" s="218"/>
      <c r="Q94" s="218"/>
      <c r="R94" s="218"/>
      <c r="S94" s="218"/>
      <c r="T94" s="251">
        <f t="shared" si="14"/>
        <v>0</v>
      </c>
      <c r="U94" s="178"/>
      <c r="V94" s="251">
        <f t="shared" si="15"/>
        <v>0</v>
      </c>
      <c r="W94" s="252" t="str">
        <f t="shared" si="16"/>
        <v>-</v>
      </c>
    </row>
    <row r="95" s="168" customFormat="1" ht="50.1" customHeight="1" spans="2:23">
      <c r="B95" s="184"/>
      <c r="C95" s="289"/>
      <c r="D95" s="290"/>
      <c r="E95" s="186"/>
      <c r="F95" s="194" t="s">
        <v>19</v>
      </c>
      <c r="G95" s="194" t="s">
        <v>545</v>
      </c>
      <c r="H95" s="194" t="s">
        <v>387</v>
      </c>
      <c r="I95" s="248" t="s">
        <v>384</v>
      </c>
      <c r="J95" s="320" t="s">
        <v>546</v>
      </c>
      <c r="K95" s="320"/>
      <c r="L95" s="220"/>
      <c r="M95" s="320"/>
      <c r="N95" s="320"/>
      <c r="O95" s="221"/>
      <c r="P95" s="221"/>
      <c r="Q95" s="221"/>
      <c r="R95" s="221"/>
      <c r="S95" s="221"/>
      <c r="T95" s="253">
        <f t="shared" si="14"/>
        <v>0</v>
      </c>
      <c r="U95" s="181"/>
      <c r="V95" s="253">
        <f t="shared" si="15"/>
        <v>0</v>
      </c>
      <c r="W95" s="254" t="str">
        <f t="shared" si="16"/>
        <v>-</v>
      </c>
    </row>
    <row r="96" s="168" customFormat="1" ht="50.1" customHeight="1" spans="2:23">
      <c r="B96" s="175" t="s">
        <v>547</v>
      </c>
      <c r="C96" s="291" t="s">
        <v>411</v>
      </c>
      <c r="D96" s="280" t="s">
        <v>548</v>
      </c>
      <c r="E96" s="292"/>
      <c r="F96" s="211" t="s">
        <v>17</v>
      </c>
      <c r="G96" s="211" t="s">
        <v>399</v>
      </c>
      <c r="H96" s="211" t="s">
        <v>387</v>
      </c>
      <c r="I96" s="326" t="s">
        <v>397</v>
      </c>
      <c r="J96" s="183" t="s">
        <v>549</v>
      </c>
      <c r="K96" s="183"/>
      <c r="L96" s="223"/>
      <c r="M96" s="183"/>
      <c r="N96" s="183"/>
      <c r="O96" s="224"/>
      <c r="P96" s="224"/>
      <c r="Q96" s="224"/>
      <c r="R96" s="224"/>
      <c r="S96" s="224"/>
      <c r="T96" s="255">
        <f t="shared" si="14"/>
        <v>0</v>
      </c>
      <c r="U96" s="183"/>
      <c r="V96" s="255">
        <f t="shared" si="15"/>
        <v>0</v>
      </c>
      <c r="W96" s="256" t="str">
        <f t="shared" si="16"/>
        <v>-</v>
      </c>
    </row>
    <row r="97" s="168" customFormat="1" ht="50.1" customHeight="1" spans="2:23">
      <c r="B97" s="179"/>
      <c r="C97" s="291"/>
      <c r="D97" s="282"/>
      <c r="E97" s="285"/>
      <c r="F97" s="210" t="s">
        <v>18</v>
      </c>
      <c r="G97" s="210" t="s">
        <v>401</v>
      </c>
      <c r="H97" s="210" t="s">
        <v>390</v>
      </c>
      <c r="I97" s="249" t="s">
        <v>397</v>
      </c>
      <c r="J97" s="178" t="s">
        <v>550</v>
      </c>
      <c r="K97" s="178"/>
      <c r="L97" s="217"/>
      <c r="M97" s="178"/>
      <c r="N97" s="178"/>
      <c r="O97" s="218"/>
      <c r="P97" s="218"/>
      <c r="Q97" s="218"/>
      <c r="R97" s="218"/>
      <c r="S97" s="218"/>
      <c r="T97" s="251">
        <f t="shared" si="14"/>
        <v>0</v>
      </c>
      <c r="U97" s="178"/>
      <c r="V97" s="251">
        <f t="shared" si="15"/>
        <v>0</v>
      </c>
      <c r="W97" s="252" t="str">
        <f t="shared" si="16"/>
        <v>-</v>
      </c>
    </row>
    <row r="98" s="168" customFormat="1" ht="50.1" customHeight="1" spans="2:23">
      <c r="B98" s="179"/>
      <c r="C98" s="291"/>
      <c r="D98" s="283"/>
      <c r="E98" s="285"/>
      <c r="F98" s="194" t="s">
        <v>19</v>
      </c>
      <c r="G98" s="194" t="s">
        <v>403</v>
      </c>
      <c r="H98" s="194" t="s">
        <v>393</v>
      </c>
      <c r="I98" s="327" t="s">
        <v>397</v>
      </c>
      <c r="J98" s="181" t="s">
        <v>551</v>
      </c>
      <c r="K98" s="181"/>
      <c r="L98" s="220"/>
      <c r="M98" s="181"/>
      <c r="N98" s="181"/>
      <c r="O98" s="221"/>
      <c r="P98" s="221"/>
      <c r="Q98" s="221"/>
      <c r="R98" s="221"/>
      <c r="S98" s="221"/>
      <c r="T98" s="253">
        <f t="shared" si="14"/>
        <v>0</v>
      </c>
      <c r="U98" s="181"/>
      <c r="V98" s="253">
        <f t="shared" si="15"/>
        <v>0</v>
      </c>
      <c r="W98" s="254" t="str">
        <f t="shared" si="16"/>
        <v>-</v>
      </c>
    </row>
    <row r="99" s="168" customFormat="1" ht="50.1" customHeight="1" spans="2:23">
      <c r="B99" s="179"/>
      <c r="C99" s="175" t="s">
        <v>411</v>
      </c>
      <c r="D99" s="280" t="s">
        <v>552</v>
      </c>
      <c r="E99" s="293"/>
      <c r="F99" s="211" t="s">
        <v>17</v>
      </c>
      <c r="G99" s="211" t="s">
        <v>399</v>
      </c>
      <c r="H99" s="211" t="s">
        <v>387</v>
      </c>
      <c r="I99" s="325" t="s">
        <v>397</v>
      </c>
      <c r="J99" s="183" t="s">
        <v>553</v>
      </c>
      <c r="K99" s="183"/>
      <c r="L99" s="223"/>
      <c r="M99" s="183"/>
      <c r="N99" s="183"/>
      <c r="O99" s="224"/>
      <c r="P99" s="224"/>
      <c r="Q99" s="224"/>
      <c r="R99" s="224"/>
      <c r="S99" s="224"/>
      <c r="T99" s="255">
        <f t="shared" si="14"/>
        <v>0</v>
      </c>
      <c r="U99" s="183"/>
      <c r="V99" s="255">
        <f t="shared" si="15"/>
        <v>0</v>
      </c>
      <c r="W99" s="256" t="str">
        <f t="shared" si="16"/>
        <v>-</v>
      </c>
    </row>
    <row r="100" s="168" customFormat="1" ht="50.1" customHeight="1" spans="2:23">
      <c r="B100" s="179"/>
      <c r="C100" s="179"/>
      <c r="D100" s="282"/>
      <c r="E100" s="187"/>
      <c r="F100" s="210" t="s">
        <v>18</v>
      </c>
      <c r="G100" s="210" t="s">
        <v>401</v>
      </c>
      <c r="H100" s="210" t="s">
        <v>390</v>
      </c>
      <c r="I100" s="249" t="s">
        <v>397</v>
      </c>
      <c r="J100" s="178" t="s">
        <v>554</v>
      </c>
      <c r="K100" s="178"/>
      <c r="L100" s="217"/>
      <c r="M100" s="178"/>
      <c r="N100" s="178"/>
      <c r="O100" s="218"/>
      <c r="P100" s="218"/>
      <c r="Q100" s="218"/>
      <c r="R100" s="218"/>
      <c r="S100" s="218"/>
      <c r="T100" s="251">
        <f t="shared" si="14"/>
        <v>0</v>
      </c>
      <c r="U100" s="178"/>
      <c r="V100" s="251">
        <f t="shared" si="15"/>
        <v>0</v>
      </c>
      <c r="W100" s="252" t="str">
        <f t="shared" si="16"/>
        <v>-</v>
      </c>
    </row>
    <row r="101" s="168" customFormat="1" ht="50.1" customHeight="1" spans="2:23">
      <c r="B101" s="184"/>
      <c r="C101" s="184"/>
      <c r="D101" s="283"/>
      <c r="E101" s="294"/>
      <c r="F101" s="194" t="s">
        <v>19</v>
      </c>
      <c r="G101" s="194" t="s">
        <v>403</v>
      </c>
      <c r="H101" s="194" t="s">
        <v>393</v>
      </c>
      <c r="I101" s="250" t="s">
        <v>397</v>
      </c>
      <c r="J101" s="181" t="s">
        <v>555</v>
      </c>
      <c r="K101" s="181"/>
      <c r="L101" s="220"/>
      <c r="M101" s="181"/>
      <c r="N101" s="181"/>
      <c r="O101" s="221"/>
      <c r="P101" s="221"/>
      <c r="Q101" s="221"/>
      <c r="R101" s="221"/>
      <c r="S101" s="221"/>
      <c r="T101" s="253">
        <f t="shared" si="14"/>
        <v>0</v>
      </c>
      <c r="U101" s="181"/>
      <c r="V101" s="253">
        <f t="shared" si="15"/>
        <v>0</v>
      </c>
      <c r="W101" s="254" t="str">
        <f t="shared" si="16"/>
        <v>-</v>
      </c>
    </row>
    <row r="102" s="168" customFormat="1" ht="50.1" customHeight="1" spans="2:23">
      <c r="B102" s="175" t="s">
        <v>556</v>
      </c>
      <c r="C102" s="291" t="s">
        <v>411</v>
      </c>
      <c r="D102" s="280" t="s">
        <v>557</v>
      </c>
      <c r="E102" s="285"/>
      <c r="F102" s="211" t="s">
        <v>17</v>
      </c>
      <c r="G102" s="183" t="s">
        <v>558</v>
      </c>
      <c r="H102" s="183" t="s">
        <v>559</v>
      </c>
      <c r="I102" s="246" t="s">
        <v>384</v>
      </c>
      <c r="J102" s="183" t="s">
        <v>560</v>
      </c>
      <c r="K102" s="183"/>
      <c r="L102" s="223"/>
      <c r="M102" s="183"/>
      <c r="N102" s="183"/>
      <c r="O102" s="224"/>
      <c r="P102" s="224"/>
      <c r="Q102" s="224"/>
      <c r="R102" s="224"/>
      <c r="S102" s="224"/>
      <c r="T102" s="255">
        <f t="shared" si="14"/>
        <v>0</v>
      </c>
      <c r="U102" s="183"/>
      <c r="V102" s="255">
        <f t="shared" si="15"/>
        <v>0</v>
      </c>
      <c r="W102" s="256" t="str">
        <f t="shared" si="16"/>
        <v>-</v>
      </c>
    </row>
    <row r="103" s="168" customFormat="1" ht="50.1" customHeight="1" spans="2:23">
      <c r="B103" s="179"/>
      <c r="C103" s="291"/>
      <c r="D103" s="282"/>
      <c r="E103" s="285"/>
      <c r="F103" s="210" t="s">
        <v>18</v>
      </c>
      <c r="G103" s="178" t="s">
        <v>561</v>
      </c>
      <c r="H103" s="178" t="s">
        <v>387</v>
      </c>
      <c r="I103" s="247" t="s">
        <v>384</v>
      </c>
      <c r="J103" s="178" t="s">
        <v>562</v>
      </c>
      <c r="K103" s="178"/>
      <c r="L103" s="217"/>
      <c r="M103" s="178"/>
      <c r="N103" s="178"/>
      <c r="O103" s="218"/>
      <c r="P103" s="218"/>
      <c r="Q103" s="218"/>
      <c r="R103" s="218"/>
      <c r="S103" s="218"/>
      <c r="T103" s="251">
        <f t="shared" si="14"/>
        <v>0</v>
      </c>
      <c r="U103" s="178"/>
      <c r="V103" s="251">
        <f t="shared" si="15"/>
        <v>0</v>
      </c>
      <c r="W103" s="252" t="str">
        <f t="shared" si="16"/>
        <v>-</v>
      </c>
    </row>
    <row r="104" s="168" customFormat="1" ht="50.1" customHeight="1" spans="2:23">
      <c r="B104" s="179"/>
      <c r="C104" s="291"/>
      <c r="D104" s="283"/>
      <c r="E104" s="186"/>
      <c r="F104" s="194" t="s">
        <v>19</v>
      </c>
      <c r="G104" s="181" t="s">
        <v>563</v>
      </c>
      <c r="H104" s="181" t="s">
        <v>564</v>
      </c>
      <c r="I104" s="327" t="s">
        <v>397</v>
      </c>
      <c r="J104" s="181" t="s">
        <v>565</v>
      </c>
      <c r="K104" s="181"/>
      <c r="L104" s="220"/>
      <c r="M104" s="181"/>
      <c r="N104" s="181"/>
      <c r="O104" s="221"/>
      <c r="P104" s="221"/>
      <c r="Q104" s="221"/>
      <c r="R104" s="221"/>
      <c r="S104" s="221"/>
      <c r="T104" s="253">
        <f t="shared" si="14"/>
        <v>0</v>
      </c>
      <c r="U104" s="181"/>
      <c r="V104" s="253">
        <f t="shared" si="15"/>
        <v>0</v>
      </c>
      <c r="W104" s="254" t="str">
        <f t="shared" si="16"/>
        <v>-</v>
      </c>
    </row>
    <row r="105" s="168" customFormat="1" ht="50.1" customHeight="1" spans="2:23">
      <c r="B105" s="179"/>
      <c r="C105" s="175" t="s">
        <v>411</v>
      </c>
      <c r="D105" s="280" t="s">
        <v>566</v>
      </c>
      <c r="E105" s="285"/>
      <c r="F105" s="211" t="s">
        <v>17</v>
      </c>
      <c r="G105" s="183" t="s">
        <v>567</v>
      </c>
      <c r="H105" s="183" t="s">
        <v>559</v>
      </c>
      <c r="I105" s="313" t="s">
        <v>384</v>
      </c>
      <c r="J105" s="183" t="s">
        <v>568</v>
      </c>
      <c r="K105" s="183"/>
      <c r="L105" s="223"/>
      <c r="M105" s="183"/>
      <c r="N105" s="183"/>
      <c r="O105" s="224"/>
      <c r="P105" s="224"/>
      <c r="Q105" s="224"/>
      <c r="R105" s="224"/>
      <c r="S105" s="224"/>
      <c r="T105" s="255">
        <f t="shared" si="14"/>
        <v>0</v>
      </c>
      <c r="U105" s="183"/>
      <c r="V105" s="255">
        <f t="shared" si="15"/>
        <v>0</v>
      </c>
      <c r="W105" s="256" t="str">
        <f t="shared" si="16"/>
        <v>-</v>
      </c>
    </row>
    <row r="106" s="168" customFormat="1" ht="50.1" customHeight="1" spans="2:23">
      <c r="B106" s="179"/>
      <c r="C106" s="179"/>
      <c r="D106" s="282"/>
      <c r="E106" s="285"/>
      <c r="F106" s="210" t="s">
        <v>18</v>
      </c>
      <c r="G106" s="178" t="s">
        <v>561</v>
      </c>
      <c r="H106" s="178" t="s">
        <v>387</v>
      </c>
      <c r="I106" s="244" t="s">
        <v>384</v>
      </c>
      <c r="J106" s="178" t="s">
        <v>569</v>
      </c>
      <c r="K106" s="178"/>
      <c r="L106" s="217"/>
      <c r="M106" s="178"/>
      <c r="N106" s="178"/>
      <c r="O106" s="218"/>
      <c r="P106" s="218"/>
      <c r="Q106" s="218"/>
      <c r="R106" s="218"/>
      <c r="S106" s="218"/>
      <c r="T106" s="251">
        <f t="shared" si="14"/>
        <v>0</v>
      </c>
      <c r="U106" s="178"/>
      <c r="V106" s="251">
        <f t="shared" si="15"/>
        <v>0</v>
      </c>
      <c r="W106" s="252" t="str">
        <f t="shared" si="16"/>
        <v>-</v>
      </c>
    </row>
    <row r="107" s="168" customFormat="1" ht="50.1" customHeight="1" spans="2:23">
      <c r="B107" s="184"/>
      <c r="C107" s="184"/>
      <c r="D107" s="283"/>
      <c r="E107" s="186"/>
      <c r="F107" s="194" t="s">
        <v>19</v>
      </c>
      <c r="G107" s="181" t="s">
        <v>563</v>
      </c>
      <c r="H107" s="181" t="s">
        <v>390</v>
      </c>
      <c r="I107" s="250" t="s">
        <v>397</v>
      </c>
      <c r="J107" s="181" t="s">
        <v>570</v>
      </c>
      <c r="K107" s="181"/>
      <c r="L107" s="220"/>
      <c r="M107" s="181"/>
      <c r="N107" s="181"/>
      <c r="O107" s="221"/>
      <c r="P107" s="221"/>
      <c r="Q107" s="221"/>
      <c r="R107" s="221"/>
      <c r="S107" s="221"/>
      <c r="T107" s="253">
        <f t="shared" si="14"/>
        <v>0</v>
      </c>
      <c r="U107" s="181"/>
      <c r="V107" s="253">
        <f t="shared" si="15"/>
        <v>0</v>
      </c>
      <c r="W107" s="254" t="str">
        <f t="shared" si="16"/>
        <v>-</v>
      </c>
    </row>
    <row r="108" s="168" customFormat="1" ht="50.1" customHeight="1" spans="2:23">
      <c r="B108" s="196" t="s">
        <v>571</v>
      </c>
      <c r="C108" s="196" t="s">
        <v>411</v>
      </c>
      <c r="D108" s="197" t="s">
        <v>572</v>
      </c>
      <c r="E108" s="295"/>
      <c r="F108" s="276" t="s">
        <v>17</v>
      </c>
      <c r="G108" s="199" t="s">
        <v>573</v>
      </c>
      <c r="H108" s="199" t="s">
        <v>383</v>
      </c>
      <c r="I108" s="279" t="s">
        <v>384</v>
      </c>
      <c r="J108" s="199" t="s">
        <v>574</v>
      </c>
      <c r="K108" s="199"/>
      <c r="L108" s="199"/>
      <c r="M108" s="199"/>
      <c r="N108" s="199"/>
      <c r="O108" s="233"/>
      <c r="P108" s="233"/>
      <c r="Q108" s="233"/>
      <c r="R108" s="233"/>
      <c r="S108" s="233"/>
      <c r="T108" s="199">
        <f t="shared" si="14"/>
        <v>0</v>
      </c>
      <c r="U108" s="199"/>
      <c r="V108" s="199">
        <f t="shared" si="15"/>
        <v>0</v>
      </c>
      <c r="W108" s="269" t="str">
        <f t="shared" si="16"/>
        <v>-</v>
      </c>
    </row>
    <row r="109" s="168" customFormat="1" ht="50.1" customHeight="1" spans="2:23">
      <c r="B109" s="200"/>
      <c r="C109" s="200"/>
      <c r="D109" s="201"/>
      <c r="E109" s="295"/>
      <c r="F109" s="277" t="s">
        <v>18</v>
      </c>
      <c r="G109" s="203" t="s">
        <v>575</v>
      </c>
      <c r="H109" s="203" t="s">
        <v>387</v>
      </c>
      <c r="I109" s="277" t="s">
        <v>397</v>
      </c>
      <c r="J109" s="203" t="s">
        <v>576</v>
      </c>
      <c r="K109" s="203"/>
      <c r="L109" s="203"/>
      <c r="M109" s="203"/>
      <c r="N109" s="203"/>
      <c r="O109" s="234"/>
      <c r="P109" s="234"/>
      <c r="Q109" s="234"/>
      <c r="R109" s="234"/>
      <c r="S109" s="234"/>
      <c r="T109" s="203">
        <f t="shared" si="14"/>
        <v>0</v>
      </c>
      <c r="U109" s="203"/>
      <c r="V109" s="203">
        <f t="shared" si="15"/>
        <v>0</v>
      </c>
      <c r="W109" s="270" t="str">
        <f t="shared" si="16"/>
        <v>-</v>
      </c>
    </row>
    <row r="110" s="168" customFormat="1" ht="50.1" customHeight="1" spans="2:23">
      <c r="B110" s="200"/>
      <c r="C110" s="200"/>
      <c r="D110" s="201"/>
      <c r="E110" s="295"/>
      <c r="F110" s="277" t="s">
        <v>19</v>
      </c>
      <c r="G110" s="203" t="s">
        <v>577</v>
      </c>
      <c r="H110" s="203" t="s">
        <v>390</v>
      </c>
      <c r="I110" s="277" t="s">
        <v>397</v>
      </c>
      <c r="J110" s="203" t="s">
        <v>578</v>
      </c>
      <c r="K110" s="203"/>
      <c r="L110" s="203"/>
      <c r="M110" s="203"/>
      <c r="N110" s="203"/>
      <c r="O110" s="234"/>
      <c r="P110" s="234"/>
      <c r="Q110" s="234"/>
      <c r="R110" s="234"/>
      <c r="S110" s="234"/>
      <c r="T110" s="203">
        <f t="shared" si="14"/>
        <v>0</v>
      </c>
      <c r="U110" s="203"/>
      <c r="V110" s="203">
        <f t="shared" si="15"/>
        <v>0</v>
      </c>
      <c r="W110" s="270" t="str">
        <f t="shared" si="16"/>
        <v>-</v>
      </c>
    </row>
    <row r="111" s="168" customFormat="1" ht="50.1" customHeight="1" spans="2:23">
      <c r="B111" s="200"/>
      <c r="C111" s="207"/>
      <c r="D111" s="208"/>
      <c r="E111" s="295"/>
      <c r="F111" s="278" t="s">
        <v>20</v>
      </c>
      <c r="G111" s="205" t="s">
        <v>579</v>
      </c>
      <c r="H111" s="205" t="s">
        <v>393</v>
      </c>
      <c r="I111" s="311" t="s">
        <v>397</v>
      </c>
      <c r="J111" s="205" t="s">
        <v>580</v>
      </c>
      <c r="K111" s="205"/>
      <c r="L111" s="205"/>
      <c r="M111" s="205"/>
      <c r="N111" s="205"/>
      <c r="O111" s="236"/>
      <c r="P111" s="236"/>
      <c r="Q111" s="236"/>
      <c r="R111" s="236"/>
      <c r="S111" s="236"/>
      <c r="T111" s="205">
        <f t="shared" si="14"/>
        <v>0</v>
      </c>
      <c r="U111" s="205"/>
      <c r="V111" s="205">
        <f t="shared" si="15"/>
        <v>0</v>
      </c>
      <c r="W111" s="271" t="str">
        <f t="shared" si="16"/>
        <v>-</v>
      </c>
    </row>
    <row r="112" s="168" customFormat="1" ht="50.1" customHeight="1" spans="2:23">
      <c r="B112" s="200"/>
      <c r="C112" s="196" t="s">
        <v>411</v>
      </c>
      <c r="D112" s="197" t="s">
        <v>581</v>
      </c>
      <c r="E112" s="198"/>
      <c r="F112" s="276" t="s">
        <v>17</v>
      </c>
      <c r="G112" s="199" t="s">
        <v>573</v>
      </c>
      <c r="H112" s="199" t="s">
        <v>383</v>
      </c>
      <c r="I112" s="276" t="s">
        <v>384</v>
      </c>
      <c r="J112" s="199" t="s">
        <v>582</v>
      </c>
      <c r="K112" s="199"/>
      <c r="L112" s="199"/>
      <c r="M112" s="199"/>
      <c r="N112" s="199"/>
      <c r="O112" s="233"/>
      <c r="P112" s="233"/>
      <c r="Q112" s="233"/>
      <c r="R112" s="233"/>
      <c r="S112" s="233"/>
      <c r="T112" s="199">
        <f t="shared" si="14"/>
        <v>0</v>
      </c>
      <c r="U112" s="199"/>
      <c r="V112" s="199">
        <f t="shared" si="15"/>
        <v>0</v>
      </c>
      <c r="W112" s="269" t="str">
        <f t="shared" si="16"/>
        <v>-</v>
      </c>
    </row>
    <row r="113" s="168" customFormat="1" ht="50.1" customHeight="1" spans="2:23">
      <c r="B113" s="200"/>
      <c r="C113" s="200"/>
      <c r="D113" s="201"/>
      <c r="E113" s="202"/>
      <c r="F113" s="277" t="s">
        <v>18</v>
      </c>
      <c r="G113" s="203" t="s">
        <v>575</v>
      </c>
      <c r="H113" s="203" t="s">
        <v>387</v>
      </c>
      <c r="I113" s="277" t="s">
        <v>397</v>
      </c>
      <c r="J113" s="203" t="s">
        <v>583</v>
      </c>
      <c r="K113" s="203"/>
      <c r="L113" s="203"/>
      <c r="M113" s="203"/>
      <c r="N113" s="203"/>
      <c r="O113" s="234"/>
      <c r="P113" s="234"/>
      <c r="Q113" s="234"/>
      <c r="R113" s="234"/>
      <c r="S113" s="234"/>
      <c r="T113" s="203">
        <f t="shared" si="14"/>
        <v>0</v>
      </c>
      <c r="U113" s="203"/>
      <c r="V113" s="203">
        <f t="shared" si="15"/>
        <v>0</v>
      </c>
      <c r="W113" s="270" t="str">
        <f t="shared" si="16"/>
        <v>-</v>
      </c>
    </row>
    <row r="114" s="168" customFormat="1" ht="50.1" customHeight="1" spans="2:23">
      <c r="B114" s="200"/>
      <c r="C114" s="200"/>
      <c r="D114" s="201"/>
      <c r="E114" s="202"/>
      <c r="F114" s="277" t="s">
        <v>19</v>
      </c>
      <c r="G114" s="203" t="s">
        <v>577</v>
      </c>
      <c r="H114" s="203" t="s">
        <v>390</v>
      </c>
      <c r="I114" s="277" t="s">
        <v>397</v>
      </c>
      <c r="J114" s="203" t="s">
        <v>584</v>
      </c>
      <c r="K114" s="203"/>
      <c r="L114" s="203"/>
      <c r="M114" s="203"/>
      <c r="N114" s="203"/>
      <c r="O114" s="234"/>
      <c r="P114" s="234"/>
      <c r="Q114" s="234"/>
      <c r="R114" s="234"/>
      <c r="S114" s="234"/>
      <c r="T114" s="203">
        <f t="shared" si="14"/>
        <v>0</v>
      </c>
      <c r="U114" s="203"/>
      <c r="V114" s="203">
        <f t="shared" si="15"/>
        <v>0</v>
      </c>
      <c r="W114" s="270" t="str">
        <f t="shared" si="16"/>
        <v>-</v>
      </c>
    </row>
    <row r="115" s="168" customFormat="1" ht="50.1" customHeight="1" spans="2:23">
      <c r="B115" s="200"/>
      <c r="C115" s="200"/>
      <c r="D115" s="201"/>
      <c r="E115" s="202"/>
      <c r="F115" s="278" t="s">
        <v>20</v>
      </c>
      <c r="G115" s="205" t="s">
        <v>579</v>
      </c>
      <c r="H115" s="205" t="s">
        <v>393</v>
      </c>
      <c r="I115" s="278" t="s">
        <v>397</v>
      </c>
      <c r="J115" s="205" t="s">
        <v>585</v>
      </c>
      <c r="K115" s="205"/>
      <c r="L115" s="205"/>
      <c r="M115" s="205"/>
      <c r="N115" s="205"/>
      <c r="O115" s="236"/>
      <c r="P115" s="236"/>
      <c r="Q115" s="236"/>
      <c r="R115" s="236"/>
      <c r="S115" s="236"/>
      <c r="T115" s="205">
        <f t="shared" si="14"/>
        <v>0</v>
      </c>
      <c r="U115" s="205"/>
      <c r="V115" s="205">
        <f t="shared" si="15"/>
        <v>0</v>
      </c>
      <c r="W115" s="271" t="str">
        <f t="shared" si="16"/>
        <v>-</v>
      </c>
    </row>
    <row r="116" s="168" customFormat="1" ht="50.1" customHeight="1" spans="2:23">
      <c r="B116" s="175" t="s">
        <v>586</v>
      </c>
      <c r="C116" s="175" t="s">
        <v>411</v>
      </c>
      <c r="D116" s="176" t="s">
        <v>587</v>
      </c>
      <c r="E116" s="182"/>
      <c r="F116" s="211" t="s">
        <v>17</v>
      </c>
      <c r="G116" s="183" t="s">
        <v>575</v>
      </c>
      <c r="H116" s="183" t="s">
        <v>387</v>
      </c>
      <c r="I116" s="325" t="s">
        <v>397</v>
      </c>
      <c r="J116" s="183" t="s">
        <v>588</v>
      </c>
      <c r="K116" s="183"/>
      <c r="L116" s="223"/>
      <c r="M116" s="183"/>
      <c r="N116" s="183"/>
      <c r="O116" s="224"/>
      <c r="P116" s="224"/>
      <c r="Q116" s="224"/>
      <c r="R116" s="224"/>
      <c r="S116" s="224"/>
      <c r="T116" s="255">
        <f t="shared" si="14"/>
        <v>0</v>
      </c>
      <c r="U116" s="183"/>
      <c r="V116" s="255">
        <f t="shared" si="15"/>
        <v>0</v>
      </c>
      <c r="W116" s="256" t="str">
        <f t="shared" si="16"/>
        <v>-</v>
      </c>
    </row>
    <row r="117" s="168" customFormat="1" ht="50.1" customHeight="1" spans="2:23">
      <c r="B117" s="179"/>
      <c r="C117" s="179"/>
      <c r="D117" s="296"/>
      <c r="E117" s="177"/>
      <c r="F117" s="210" t="s">
        <v>18</v>
      </c>
      <c r="G117" s="178" t="s">
        <v>589</v>
      </c>
      <c r="H117" s="178" t="s">
        <v>489</v>
      </c>
      <c r="I117" s="249" t="s">
        <v>397</v>
      </c>
      <c r="J117" s="178" t="s">
        <v>590</v>
      </c>
      <c r="K117" s="178"/>
      <c r="L117" s="217"/>
      <c r="M117" s="178"/>
      <c r="N117" s="178"/>
      <c r="O117" s="218"/>
      <c r="P117" s="218"/>
      <c r="Q117" s="218"/>
      <c r="R117" s="218"/>
      <c r="S117" s="218"/>
      <c r="T117" s="251">
        <f t="shared" si="14"/>
        <v>0</v>
      </c>
      <c r="U117" s="178"/>
      <c r="V117" s="251">
        <f t="shared" si="15"/>
        <v>0</v>
      </c>
      <c r="W117" s="252" t="str">
        <f t="shared" si="16"/>
        <v>-</v>
      </c>
    </row>
    <row r="118" s="168" customFormat="1" ht="50.1" customHeight="1" spans="2:23">
      <c r="B118" s="179"/>
      <c r="C118" s="179"/>
      <c r="D118" s="296"/>
      <c r="E118" s="177"/>
      <c r="F118" s="194" t="s">
        <v>19</v>
      </c>
      <c r="G118" s="181" t="s">
        <v>591</v>
      </c>
      <c r="H118" s="181" t="s">
        <v>491</v>
      </c>
      <c r="I118" s="327" t="s">
        <v>397</v>
      </c>
      <c r="J118" s="181" t="s">
        <v>592</v>
      </c>
      <c r="K118" s="181"/>
      <c r="L118" s="220"/>
      <c r="M118" s="181"/>
      <c r="N118" s="181"/>
      <c r="O118" s="221"/>
      <c r="P118" s="221"/>
      <c r="Q118" s="221"/>
      <c r="R118" s="221"/>
      <c r="S118" s="221"/>
      <c r="T118" s="253">
        <f t="shared" si="14"/>
        <v>0</v>
      </c>
      <c r="U118" s="181"/>
      <c r="V118" s="253">
        <f t="shared" si="15"/>
        <v>0</v>
      </c>
      <c r="W118" s="254" t="str">
        <f t="shared" si="16"/>
        <v>-</v>
      </c>
    </row>
    <row r="119" s="168" customFormat="1" ht="50.1" customHeight="1" spans="2:23">
      <c r="B119" s="179"/>
      <c r="C119" s="175" t="s">
        <v>411</v>
      </c>
      <c r="D119" s="297" t="s">
        <v>593</v>
      </c>
      <c r="E119" s="182"/>
      <c r="F119" s="211" t="s">
        <v>17</v>
      </c>
      <c r="G119" s="183" t="s">
        <v>575</v>
      </c>
      <c r="H119" s="183" t="s">
        <v>387</v>
      </c>
      <c r="I119" s="325" t="s">
        <v>397</v>
      </c>
      <c r="J119" s="183" t="s">
        <v>594</v>
      </c>
      <c r="K119" s="183"/>
      <c r="L119" s="223"/>
      <c r="M119" s="183"/>
      <c r="N119" s="183"/>
      <c r="O119" s="224"/>
      <c r="P119" s="224"/>
      <c r="Q119" s="224"/>
      <c r="R119" s="224"/>
      <c r="S119" s="224"/>
      <c r="T119" s="255">
        <f t="shared" si="14"/>
        <v>0</v>
      </c>
      <c r="U119" s="183"/>
      <c r="V119" s="255">
        <f t="shared" si="15"/>
        <v>0</v>
      </c>
      <c r="W119" s="256" t="str">
        <f t="shared" si="16"/>
        <v>-</v>
      </c>
    </row>
    <row r="120" s="168" customFormat="1" ht="50.1" customHeight="1" spans="2:23">
      <c r="B120" s="179"/>
      <c r="C120" s="179"/>
      <c r="D120" s="296"/>
      <c r="E120" s="177"/>
      <c r="F120" s="210" t="s">
        <v>18</v>
      </c>
      <c r="G120" s="178" t="s">
        <v>589</v>
      </c>
      <c r="H120" s="178" t="s">
        <v>489</v>
      </c>
      <c r="I120" s="249" t="s">
        <v>397</v>
      </c>
      <c r="J120" s="178" t="s">
        <v>595</v>
      </c>
      <c r="K120" s="178"/>
      <c r="L120" s="217"/>
      <c r="M120" s="178"/>
      <c r="N120" s="178"/>
      <c r="O120" s="218"/>
      <c r="P120" s="218"/>
      <c r="Q120" s="218"/>
      <c r="R120" s="218"/>
      <c r="S120" s="218"/>
      <c r="T120" s="251">
        <f t="shared" si="14"/>
        <v>0</v>
      </c>
      <c r="U120" s="178"/>
      <c r="V120" s="251">
        <f t="shared" si="15"/>
        <v>0</v>
      </c>
      <c r="W120" s="252" t="str">
        <f t="shared" si="16"/>
        <v>-</v>
      </c>
    </row>
    <row r="121" s="168" customFormat="1" ht="50.1" customHeight="1" spans="2:23">
      <c r="B121" s="184"/>
      <c r="C121" s="184"/>
      <c r="D121" s="298"/>
      <c r="E121" s="186"/>
      <c r="F121" s="194" t="s">
        <v>19</v>
      </c>
      <c r="G121" s="181" t="s">
        <v>591</v>
      </c>
      <c r="H121" s="181" t="s">
        <v>491</v>
      </c>
      <c r="I121" s="250" t="s">
        <v>397</v>
      </c>
      <c r="J121" s="181" t="s">
        <v>596</v>
      </c>
      <c r="K121" s="181"/>
      <c r="L121" s="220"/>
      <c r="M121" s="181"/>
      <c r="N121" s="181"/>
      <c r="O121" s="221"/>
      <c r="P121" s="221"/>
      <c r="Q121" s="221"/>
      <c r="R121" s="221"/>
      <c r="S121" s="221"/>
      <c r="T121" s="253">
        <f t="shared" si="14"/>
        <v>0</v>
      </c>
      <c r="U121" s="181"/>
      <c r="V121" s="253">
        <f t="shared" si="15"/>
        <v>0</v>
      </c>
      <c r="W121" s="254" t="str">
        <f t="shared" si="16"/>
        <v>-</v>
      </c>
    </row>
    <row r="122" s="5" customFormat="1" ht="50.1" customHeight="1" spans="2:23">
      <c r="B122" s="175" t="s">
        <v>597</v>
      </c>
      <c r="C122" s="175" t="s">
        <v>380</v>
      </c>
      <c r="D122" s="176" t="s">
        <v>598</v>
      </c>
      <c r="E122" s="299"/>
      <c r="F122" s="183" t="s">
        <v>17</v>
      </c>
      <c r="G122" s="183" t="s">
        <v>575</v>
      </c>
      <c r="H122" s="300" t="s">
        <v>387</v>
      </c>
      <c r="I122" s="331" t="s">
        <v>384</v>
      </c>
      <c r="J122" s="183" t="s">
        <v>599</v>
      </c>
      <c r="K122" s="183"/>
      <c r="L122" s="223"/>
      <c r="M122" s="183"/>
      <c r="N122" s="183"/>
      <c r="O122" s="224"/>
      <c r="P122" s="224"/>
      <c r="Q122" s="224"/>
      <c r="R122" s="224"/>
      <c r="S122" s="224"/>
      <c r="T122" s="255">
        <f t="shared" si="14"/>
        <v>0</v>
      </c>
      <c r="U122" s="183"/>
      <c r="V122" s="255">
        <f t="shared" ref="V122:V141" si="17">T122+U122</f>
        <v>0</v>
      </c>
      <c r="W122" s="256" t="str">
        <f t="shared" ref="W122:W141" si="18">IF(S122&gt;0,V122/S122*7,"-")</f>
        <v>-</v>
      </c>
    </row>
    <row r="123" s="5" customFormat="1" ht="50.1" customHeight="1" spans="2:23">
      <c r="B123" s="179"/>
      <c r="C123" s="179"/>
      <c r="D123" s="180"/>
      <c r="E123" s="301"/>
      <c r="F123" s="178" t="s">
        <v>18</v>
      </c>
      <c r="G123" s="178" t="s">
        <v>600</v>
      </c>
      <c r="H123" s="302" t="s">
        <v>390</v>
      </c>
      <c r="I123" s="332" t="s">
        <v>384</v>
      </c>
      <c r="J123" s="178" t="s">
        <v>601</v>
      </c>
      <c r="K123" s="178"/>
      <c r="L123" s="217"/>
      <c r="M123" s="178"/>
      <c r="N123" s="178"/>
      <c r="O123" s="218"/>
      <c r="P123" s="218"/>
      <c r="Q123" s="218"/>
      <c r="R123" s="218"/>
      <c r="S123" s="218"/>
      <c r="T123" s="251">
        <f t="shared" si="14"/>
        <v>0</v>
      </c>
      <c r="U123" s="178"/>
      <c r="V123" s="251">
        <f t="shared" si="17"/>
        <v>0</v>
      </c>
      <c r="W123" s="252" t="str">
        <f t="shared" si="18"/>
        <v>-</v>
      </c>
    </row>
    <row r="124" s="5" customFormat="1" ht="50.1" customHeight="1" spans="2:23">
      <c r="B124" s="179"/>
      <c r="C124" s="179"/>
      <c r="D124" s="185"/>
      <c r="E124" s="303"/>
      <c r="F124" s="181" t="s">
        <v>19</v>
      </c>
      <c r="G124" s="181" t="s">
        <v>579</v>
      </c>
      <c r="H124" s="304" t="s">
        <v>393</v>
      </c>
      <c r="I124" s="333" t="s">
        <v>384</v>
      </c>
      <c r="J124" s="181" t="s">
        <v>602</v>
      </c>
      <c r="K124" s="181"/>
      <c r="L124" s="220"/>
      <c r="M124" s="181"/>
      <c r="N124" s="181"/>
      <c r="O124" s="221"/>
      <c r="P124" s="221"/>
      <c r="Q124" s="221"/>
      <c r="R124" s="221"/>
      <c r="S124" s="221"/>
      <c r="T124" s="253">
        <f t="shared" si="14"/>
        <v>0</v>
      </c>
      <c r="U124" s="181"/>
      <c r="V124" s="253">
        <f t="shared" si="17"/>
        <v>0</v>
      </c>
      <c r="W124" s="254" t="str">
        <f t="shared" si="18"/>
        <v>-</v>
      </c>
    </row>
    <row r="125" s="5" customFormat="1" ht="50.1" customHeight="1" spans="2:23">
      <c r="B125" s="179"/>
      <c r="C125" s="179"/>
      <c r="D125" s="176" t="s">
        <v>603</v>
      </c>
      <c r="E125" s="305"/>
      <c r="F125" s="240" t="s">
        <v>17</v>
      </c>
      <c r="G125" s="240" t="s">
        <v>575</v>
      </c>
      <c r="H125" s="306" t="s">
        <v>387</v>
      </c>
      <c r="I125" s="334" t="s">
        <v>384</v>
      </c>
      <c r="J125" s="183" t="s">
        <v>604</v>
      </c>
      <c r="K125" s="183"/>
      <c r="L125" s="223"/>
      <c r="M125" s="183"/>
      <c r="N125" s="183"/>
      <c r="O125" s="224"/>
      <c r="P125" s="224"/>
      <c r="Q125" s="224"/>
      <c r="R125" s="224"/>
      <c r="S125" s="224"/>
      <c r="T125" s="255">
        <f t="shared" si="14"/>
        <v>0</v>
      </c>
      <c r="U125" s="183"/>
      <c r="V125" s="255">
        <f t="shared" si="17"/>
        <v>0</v>
      </c>
      <c r="W125" s="256" t="str">
        <f t="shared" si="18"/>
        <v>-</v>
      </c>
    </row>
    <row r="126" s="5" customFormat="1" ht="50.1" customHeight="1" spans="2:23">
      <c r="B126" s="179"/>
      <c r="C126" s="179"/>
      <c r="D126" s="180"/>
      <c r="E126" s="301"/>
      <c r="F126" s="178" t="s">
        <v>18</v>
      </c>
      <c r="G126" s="178" t="s">
        <v>600</v>
      </c>
      <c r="H126" s="302" t="s">
        <v>390</v>
      </c>
      <c r="I126" s="335" t="s">
        <v>384</v>
      </c>
      <c r="J126" s="178" t="s">
        <v>605</v>
      </c>
      <c r="K126" s="178"/>
      <c r="L126" s="217"/>
      <c r="M126" s="178"/>
      <c r="N126" s="178"/>
      <c r="O126" s="218"/>
      <c r="P126" s="218"/>
      <c r="Q126" s="218"/>
      <c r="R126" s="218"/>
      <c r="S126" s="218"/>
      <c r="T126" s="251">
        <f t="shared" si="14"/>
        <v>0</v>
      </c>
      <c r="U126" s="178"/>
      <c r="V126" s="251">
        <f t="shared" si="17"/>
        <v>0</v>
      </c>
      <c r="W126" s="252" t="str">
        <f t="shared" si="18"/>
        <v>-</v>
      </c>
    </row>
    <row r="127" s="5" customFormat="1" ht="50.1" customHeight="1" spans="2:23">
      <c r="B127" s="179"/>
      <c r="C127" s="179"/>
      <c r="D127" s="185"/>
      <c r="E127" s="307"/>
      <c r="F127" s="192" t="s">
        <v>19</v>
      </c>
      <c r="G127" s="192" t="s">
        <v>579</v>
      </c>
      <c r="H127" s="308" t="s">
        <v>393</v>
      </c>
      <c r="I127" s="336" t="s">
        <v>384</v>
      </c>
      <c r="J127" s="181" t="s">
        <v>606</v>
      </c>
      <c r="K127" s="181"/>
      <c r="L127" s="220"/>
      <c r="M127" s="181"/>
      <c r="N127" s="181"/>
      <c r="O127" s="221"/>
      <c r="P127" s="221"/>
      <c r="Q127" s="221"/>
      <c r="R127" s="221"/>
      <c r="S127" s="221"/>
      <c r="T127" s="253">
        <f t="shared" si="14"/>
        <v>0</v>
      </c>
      <c r="U127" s="181"/>
      <c r="V127" s="253">
        <f t="shared" si="17"/>
        <v>0</v>
      </c>
      <c r="W127" s="254" t="str">
        <f t="shared" si="18"/>
        <v>-</v>
      </c>
    </row>
    <row r="128" s="5" customFormat="1" ht="50.1" customHeight="1" spans="2:23">
      <c r="B128" s="179"/>
      <c r="C128" s="179"/>
      <c r="D128" s="176" t="s">
        <v>607</v>
      </c>
      <c r="E128" s="299"/>
      <c r="F128" s="183" t="s">
        <v>17</v>
      </c>
      <c r="G128" s="183" t="s">
        <v>575</v>
      </c>
      <c r="H128" s="300" t="s">
        <v>387</v>
      </c>
      <c r="I128" s="331" t="s">
        <v>384</v>
      </c>
      <c r="J128" s="183" t="s">
        <v>608</v>
      </c>
      <c r="K128" s="183"/>
      <c r="L128" s="223"/>
      <c r="M128" s="183"/>
      <c r="N128" s="183"/>
      <c r="O128" s="224"/>
      <c r="P128" s="224"/>
      <c r="Q128" s="224"/>
      <c r="R128" s="224"/>
      <c r="S128" s="224"/>
      <c r="T128" s="255">
        <f t="shared" si="14"/>
        <v>0</v>
      </c>
      <c r="U128" s="183"/>
      <c r="V128" s="255">
        <f t="shared" si="17"/>
        <v>0</v>
      </c>
      <c r="W128" s="256" t="str">
        <f t="shared" si="18"/>
        <v>-</v>
      </c>
    </row>
    <row r="129" s="5" customFormat="1" ht="50.1" customHeight="1" spans="2:23">
      <c r="B129" s="179"/>
      <c r="C129" s="179"/>
      <c r="D129" s="180"/>
      <c r="E129" s="301"/>
      <c r="F129" s="178" t="s">
        <v>18</v>
      </c>
      <c r="G129" s="178" t="s">
        <v>600</v>
      </c>
      <c r="H129" s="302" t="s">
        <v>390</v>
      </c>
      <c r="I129" s="332" t="s">
        <v>384</v>
      </c>
      <c r="J129" s="178" t="s">
        <v>609</v>
      </c>
      <c r="K129" s="178"/>
      <c r="L129" s="217"/>
      <c r="M129" s="178"/>
      <c r="N129" s="178"/>
      <c r="O129" s="218"/>
      <c r="P129" s="218"/>
      <c r="Q129" s="218"/>
      <c r="R129" s="218"/>
      <c r="S129" s="218"/>
      <c r="T129" s="251">
        <f t="shared" si="14"/>
        <v>0</v>
      </c>
      <c r="U129" s="178"/>
      <c r="V129" s="251">
        <f t="shared" si="17"/>
        <v>0</v>
      </c>
      <c r="W129" s="252" t="str">
        <f t="shared" si="18"/>
        <v>-</v>
      </c>
    </row>
    <row r="130" s="5" customFormat="1" ht="50.1" customHeight="1" spans="2:23">
      <c r="B130" s="179"/>
      <c r="C130" s="179"/>
      <c r="D130" s="185"/>
      <c r="E130" s="303"/>
      <c r="F130" s="181" t="s">
        <v>19</v>
      </c>
      <c r="G130" s="181" t="s">
        <v>579</v>
      </c>
      <c r="H130" s="304" t="s">
        <v>393</v>
      </c>
      <c r="I130" s="333" t="s">
        <v>384</v>
      </c>
      <c r="J130" s="181" t="s">
        <v>610</v>
      </c>
      <c r="K130" s="181"/>
      <c r="L130" s="220"/>
      <c r="M130" s="181"/>
      <c r="N130" s="181"/>
      <c r="O130" s="221"/>
      <c r="P130" s="221"/>
      <c r="Q130" s="221"/>
      <c r="R130" s="221"/>
      <c r="S130" s="221"/>
      <c r="T130" s="253">
        <f t="shared" si="14"/>
        <v>0</v>
      </c>
      <c r="U130" s="181"/>
      <c r="V130" s="253">
        <f t="shared" si="17"/>
        <v>0</v>
      </c>
      <c r="W130" s="254" t="str">
        <f t="shared" si="18"/>
        <v>-</v>
      </c>
    </row>
    <row r="131" s="5" customFormat="1" ht="50.1" customHeight="1" spans="2:23">
      <c r="B131" s="179"/>
      <c r="C131" s="179"/>
      <c r="D131" s="176" t="s">
        <v>611</v>
      </c>
      <c r="E131" s="299"/>
      <c r="F131" s="183" t="s">
        <v>17</v>
      </c>
      <c r="G131" s="183" t="s">
        <v>575</v>
      </c>
      <c r="H131" s="300" t="s">
        <v>387</v>
      </c>
      <c r="I131" s="360" t="s">
        <v>384</v>
      </c>
      <c r="J131" s="183" t="s">
        <v>612</v>
      </c>
      <c r="K131" s="183"/>
      <c r="L131" s="223"/>
      <c r="M131" s="183"/>
      <c r="N131" s="183"/>
      <c r="O131" s="224"/>
      <c r="P131" s="224"/>
      <c r="Q131" s="224"/>
      <c r="R131" s="224"/>
      <c r="S131" s="224"/>
      <c r="T131" s="255">
        <f t="shared" si="14"/>
        <v>0</v>
      </c>
      <c r="U131" s="183"/>
      <c r="V131" s="255">
        <f t="shared" si="17"/>
        <v>0</v>
      </c>
      <c r="W131" s="256" t="str">
        <f t="shared" si="18"/>
        <v>-</v>
      </c>
    </row>
    <row r="132" s="5" customFormat="1" ht="50.1" customHeight="1" spans="2:23">
      <c r="B132" s="179"/>
      <c r="C132" s="179"/>
      <c r="D132" s="180"/>
      <c r="E132" s="301"/>
      <c r="F132" s="178" t="s">
        <v>18</v>
      </c>
      <c r="G132" s="178" t="s">
        <v>600</v>
      </c>
      <c r="H132" s="302" t="s">
        <v>390</v>
      </c>
      <c r="I132" s="335" t="s">
        <v>384</v>
      </c>
      <c r="J132" s="178" t="s">
        <v>613</v>
      </c>
      <c r="K132" s="178"/>
      <c r="L132" s="217"/>
      <c r="M132" s="178"/>
      <c r="N132" s="178"/>
      <c r="O132" s="218"/>
      <c r="P132" s="218"/>
      <c r="Q132" s="218"/>
      <c r="R132" s="218"/>
      <c r="S132" s="218"/>
      <c r="T132" s="251">
        <f t="shared" si="14"/>
        <v>0</v>
      </c>
      <c r="U132" s="178"/>
      <c r="V132" s="251">
        <f t="shared" si="17"/>
        <v>0</v>
      </c>
      <c r="W132" s="252" t="str">
        <f t="shared" si="18"/>
        <v>-</v>
      </c>
    </row>
    <row r="133" s="5" customFormat="1" ht="50.1" customHeight="1" spans="2:23">
      <c r="B133" s="179"/>
      <c r="C133" s="179"/>
      <c r="D133" s="185"/>
      <c r="E133" s="307"/>
      <c r="F133" s="192" t="s">
        <v>19</v>
      </c>
      <c r="G133" s="192" t="s">
        <v>579</v>
      </c>
      <c r="H133" s="308" t="s">
        <v>393</v>
      </c>
      <c r="I133" s="336" t="s">
        <v>384</v>
      </c>
      <c r="J133" s="181" t="s">
        <v>614</v>
      </c>
      <c r="K133" s="181"/>
      <c r="L133" s="220"/>
      <c r="M133" s="181"/>
      <c r="N133" s="181"/>
      <c r="O133" s="221"/>
      <c r="P133" s="221"/>
      <c r="Q133" s="221"/>
      <c r="R133" s="221"/>
      <c r="S133" s="221"/>
      <c r="T133" s="253">
        <f t="shared" si="14"/>
        <v>0</v>
      </c>
      <c r="U133" s="181"/>
      <c r="V133" s="253">
        <f t="shared" si="17"/>
        <v>0</v>
      </c>
      <c r="W133" s="254" t="str">
        <f t="shared" si="18"/>
        <v>-</v>
      </c>
    </row>
    <row r="134" s="5" customFormat="1" ht="50.1" customHeight="1" spans="2:23">
      <c r="B134" s="175" t="s">
        <v>615</v>
      </c>
      <c r="C134" s="175" t="s">
        <v>380</v>
      </c>
      <c r="D134" s="280" t="s">
        <v>616</v>
      </c>
      <c r="E134" s="339"/>
      <c r="F134" s="183" t="s">
        <v>17</v>
      </c>
      <c r="G134" s="183" t="s">
        <v>573</v>
      </c>
      <c r="H134" s="300" t="s">
        <v>383</v>
      </c>
      <c r="I134" s="360" t="s">
        <v>384</v>
      </c>
      <c r="J134" s="183" t="s">
        <v>617</v>
      </c>
      <c r="K134" s="183"/>
      <c r="L134" s="223"/>
      <c r="M134" s="183"/>
      <c r="N134" s="183"/>
      <c r="O134" s="224"/>
      <c r="P134" s="224"/>
      <c r="Q134" s="224"/>
      <c r="R134" s="224"/>
      <c r="S134" s="224"/>
      <c r="T134" s="255">
        <f t="shared" ref="T134:T187" si="19">M134+L134+N134</f>
        <v>0</v>
      </c>
      <c r="U134" s="183"/>
      <c r="V134" s="255">
        <f t="shared" si="17"/>
        <v>0</v>
      </c>
      <c r="W134" s="256" t="str">
        <f t="shared" si="18"/>
        <v>-</v>
      </c>
    </row>
    <row r="135" s="5" customFormat="1" ht="50.1" customHeight="1" spans="2:23">
      <c r="B135" s="179"/>
      <c r="C135" s="179"/>
      <c r="D135" s="282"/>
      <c r="E135" s="340"/>
      <c r="F135" s="178" t="s">
        <v>18</v>
      </c>
      <c r="G135" s="178" t="s">
        <v>575</v>
      </c>
      <c r="H135" s="302" t="s">
        <v>387</v>
      </c>
      <c r="I135" s="335" t="s">
        <v>384</v>
      </c>
      <c r="J135" s="178" t="s">
        <v>618</v>
      </c>
      <c r="K135" s="178"/>
      <c r="L135" s="217"/>
      <c r="M135" s="178"/>
      <c r="N135" s="178"/>
      <c r="O135" s="218"/>
      <c r="P135" s="218"/>
      <c r="Q135" s="218"/>
      <c r="R135" s="218"/>
      <c r="S135" s="218"/>
      <c r="T135" s="251">
        <f t="shared" si="19"/>
        <v>0</v>
      </c>
      <c r="U135" s="178"/>
      <c r="V135" s="251">
        <f t="shared" si="17"/>
        <v>0</v>
      </c>
      <c r="W135" s="252" t="str">
        <f t="shared" si="18"/>
        <v>-</v>
      </c>
    </row>
    <row r="136" s="5" customFormat="1" ht="50.1" customHeight="1" spans="2:23">
      <c r="B136" s="179"/>
      <c r="C136" s="341"/>
      <c r="D136" s="282"/>
      <c r="E136" s="340"/>
      <c r="F136" s="178" t="s">
        <v>19</v>
      </c>
      <c r="G136" s="178" t="s">
        <v>600</v>
      </c>
      <c r="H136" s="302" t="s">
        <v>390</v>
      </c>
      <c r="I136" s="335" t="s">
        <v>384</v>
      </c>
      <c r="J136" s="178" t="s">
        <v>619</v>
      </c>
      <c r="K136" s="178"/>
      <c r="L136" s="217"/>
      <c r="M136" s="178"/>
      <c r="N136" s="178"/>
      <c r="O136" s="218"/>
      <c r="P136" s="218"/>
      <c r="Q136" s="218"/>
      <c r="R136" s="218"/>
      <c r="S136" s="218"/>
      <c r="T136" s="251">
        <f t="shared" si="19"/>
        <v>0</v>
      </c>
      <c r="U136" s="178"/>
      <c r="V136" s="251">
        <f t="shared" si="17"/>
        <v>0</v>
      </c>
      <c r="W136" s="252" t="str">
        <f t="shared" si="18"/>
        <v>-</v>
      </c>
    </row>
    <row r="137" s="5" customFormat="1" ht="50.1" customHeight="1" spans="2:23">
      <c r="B137" s="179"/>
      <c r="C137" s="179"/>
      <c r="D137" s="283"/>
      <c r="E137" s="342"/>
      <c r="F137" s="181" t="s">
        <v>20</v>
      </c>
      <c r="G137" s="181" t="s">
        <v>579</v>
      </c>
      <c r="H137" s="304" t="s">
        <v>393</v>
      </c>
      <c r="I137" s="361" t="s">
        <v>384</v>
      </c>
      <c r="J137" s="181" t="s">
        <v>620</v>
      </c>
      <c r="K137" s="181"/>
      <c r="L137" s="220"/>
      <c r="M137" s="181"/>
      <c r="N137" s="181"/>
      <c r="O137" s="221"/>
      <c r="P137" s="221"/>
      <c r="Q137" s="221"/>
      <c r="R137" s="221"/>
      <c r="S137" s="221"/>
      <c r="T137" s="253">
        <f t="shared" si="19"/>
        <v>0</v>
      </c>
      <c r="U137" s="181"/>
      <c r="V137" s="253">
        <f t="shared" si="17"/>
        <v>0</v>
      </c>
      <c r="W137" s="254" t="str">
        <f t="shared" si="18"/>
        <v>-</v>
      </c>
    </row>
    <row r="138" s="5" customFormat="1" ht="50.1" customHeight="1" spans="2:23">
      <c r="B138" s="341"/>
      <c r="C138" s="341"/>
      <c r="D138" s="176" t="s">
        <v>621</v>
      </c>
      <c r="E138" s="305"/>
      <c r="F138" s="240" t="s">
        <v>17</v>
      </c>
      <c r="G138" s="240" t="s">
        <v>573</v>
      </c>
      <c r="H138" s="306" t="s">
        <v>383</v>
      </c>
      <c r="I138" s="334" t="s">
        <v>384</v>
      </c>
      <c r="J138" s="183" t="s">
        <v>622</v>
      </c>
      <c r="K138" s="183"/>
      <c r="L138" s="223"/>
      <c r="M138" s="183"/>
      <c r="N138" s="183"/>
      <c r="O138" s="224"/>
      <c r="P138" s="224"/>
      <c r="Q138" s="224"/>
      <c r="R138" s="224"/>
      <c r="S138" s="224"/>
      <c r="T138" s="255">
        <f t="shared" si="19"/>
        <v>0</v>
      </c>
      <c r="U138" s="183"/>
      <c r="V138" s="255">
        <f t="shared" si="17"/>
        <v>0</v>
      </c>
      <c r="W138" s="256" t="str">
        <f t="shared" si="18"/>
        <v>-</v>
      </c>
    </row>
    <row r="139" s="5" customFormat="1" ht="50.1" customHeight="1" spans="2:23">
      <c r="B139" s="341"/>
      <c r="C139" s="341"/>
      <c r="D139" s="180"/>
      <c r="E139" s="301"/>
      <c r="F139" s="178" t="s">
        <v>18</v>
      </c>
      <c r="G139" s="178" t="s">
        <v>575</v>
      </c>
      <c r="H139" s="302" t="s">
        <v>387</v>
      </c>
      <c r="I139" s="335" t="s">
        <v>384</v>
      </c>
      <c r="J139" s="178" t="s">
        <v>623</v>
      </c>
      <c r="K139" s="178"/>
      <c r="L139" s="217"/>
      <c r="M139" s="178"/>
      <c r="N139" s="178"/>
      <c r="O139" s="218"/>
      <c r="P139" s="218"/>
      <c r="Q139" s="218"/>
      <c r="R139" s="218"/>
      <c r="S139" s="218"/>
      <c r="T139" s="251">
        <f t="shared" si="19"/>
        <v>0</v>
      </c>
      <c r="U139" s="178"/>
      <c r="V139" s="251">
        <f t="shared" si="17"/>
        <v>0</v>
      </c>
      <c r="W139" s="252" t="str">
        <f t="shared" si="18"/>
        <v>-</v>
      </c>
    </row>
    <row r="140" s="5" customFormat="1" ht="50.1" customHeight="1" spans="2:23">
      <c r="B140" s="341"/>
      <c r="C140" s="341"/>
      <c r="D140" s="180"/>
      <c r="E140" s="301"/>
      <c r="F140" s="178" t="s">
        <v>19</v>
      </c>
      <c r="G140" s="178" t="s">
        <v>600</v>
      </c>
      <c r="H140" s="302" t="s">
        <v>390</v>
      </c>
      <c r="I140" s="335" t="s">
        <v>384</v>
      </c>
      <c r="J140" s="178" t="s">
        <v>624</v>
      </c>
      <c r="K140" s="178"/>
      <c r="L140" s="217"/>
      <c r="M140" s="178"/>
      <c r="N140" s="178"/>
      <c r="O140" s="218"/>
      <c r="P140" s="218"/>
      <c r="Q140" s="218"/>
      <c r="R140" s="218"/>
      <c r="S140" s="218"/>
      <c r="T140" s="251">
        <f t="shared" si="19"/>
        <v>0</v>
      </c>
      <c r="U140" s="178"/>
      <c r="V140" s="251">
        <f t="shared" si="17"/>
        <v>0</v>
      </c>
      <c r="W140" s="252" t="str">
        <f t="shared" si="18"/>
        <v>-</v>
      </c>
    </row>
    <row r="141" s="5" customFormat="1" ht="50.1" customHeight="1" spans="2:23">
      <c r="B141" s="343"/>
      <c r="C141" s="343"/>
      <c r="D141" s="185"/>
      <c r="E141" s="303"/>
      <c r="F141" s="181" t="s">
        <v>20</v>
      </c>
      <c r="G141" s="181" t="s">
        <v>579</v>
      </c>
      <c r="H141" s="304" t="s">
        <v>393</v>
      </c>
      <c r="I141" s="361" t="s">
        <v>384</v>
      </c>
      <c r="J141" s="181" t="s">
        <v>625</v>
      </c>
      <c r="K141" s="181"/>
      <c r="L141" s="220"/>
      <c r="M141" s="181"/>
      <c r="N141" s="181"/>
      <c r="O141" s="221"/>
      <c r="P141" s="221"/>
      <c r="Q141" s="221"/>
      <c r="R141" s="221"/>
      <c r="S141" s="221"/>
      <c r="T141" s="253">
        <f t="shared" si="19"/>
        <v>0</v>
      </c>
      <c r="U141" s="181"/>
      <c r="V141" s="253">
        <f t="shared" si="17"/>
        <v>0</v>
      </c>
      <c r="W141" s="254" t="str">
        <f t="shared" si="18"/>
        <v>-</v>
      </c>
    </row>
    <row r="142" s="5" customFormat="1" ht="50.1" customHeight="1" spans="2:23">
      <c r="B142" s="175" t="s">
        <v>626</v>
      </c>
      <c r="C142" s="175" t="s">
        <v>380</v>
      </c>
      <c r="D142" s="176" t="s">
        <v>627</v>
      </c>
      <c r="E142" s="344"/>
      <c r="F142" s="183" t="s">
        <v>17</v>
      </c>
      <c r="G142" s="183" t="s">
        <v>573</v>
      </c>
      <c r="H142" s="300" t="s">
        <v>383</v>
      </c>
      <c r="I142" s="360" t="s">
        <v>384</v>
      </c>
      <c r="J142" s="183" t="s">
        <v>628</v>
      </c>
      <c r="K142" s="183"/>
      <c r="L142" s="223"/>
      <c r="M142" s="183"/>
      <c r="N142" s="183"/>
      <c r="O142" s="224"/>
      <c r="P142" s="224"/>
      <c r="Q142" s="224"/>
      <c r="R142" s="224"/>
      <c r="S142" s="224"/>
      <c r="T142" s="255">
        <f t="shared" si="19"/>
        <v>0</v>
      </c>
      <c r="U142" s="183"/>
      <c r="V142" s="255">
        <f t="shared" ref="V142:V187" si="20">T142+U142</f>
        <v>0</v>
      </c>
      <c r="W142" s="256" t="str">
        <f t="shared" ref="W142:W187" si="21">IF(S142&gt;0,V142/S142*7,"-")</f>
        <v>-</v>
      </c>
    </row>
    <row r="143" s="5" customFormat="1" ht="50.1" customHeight="1" spans="2:23">
      <c r="B143" s="179"/>
      <c r="C143" s="179"/>
      <c r="D143" s="180" t="s">
        <v>629</v>
      </c>
      <c r="E143" s="345"/>
      <c r="F143" s="178" t="s">
        <v>18</v>
      </c>
      <c r="G143" s="178" t="s">
        <v>575</v>
      </c>
      <c r="H143" s="302" t="s">
        <v>387</v>
      </c>
      <c r="I143" s="335" t="s">
        <v>384</v>
      </c>
      <c r="J143" s="178" t="s">
        <v>630</v>
      </c>
      <c r="K143" s="178"/>
      <c r="L143" s="217"/>
      <c r="M143" s="178"/>
      <c r="N143" s="178"/>
      <c r="O143" s="218"/>
      <c r="P143" s="218"/>
      <c r="Q143" s="218"/>
      <c r="R143" s="218"/>
      <c r="S143" s="218"/>
      <c r="T143" s="251">
        <f t="shared" si="19"/>
        <v>0</v>
      </c>
      <c r="U143" s="178"/>
      <c r="V143" s="251">
        <f t="shared" si="20"/>
        <v>0</v>
      </c>
      <c r="W143" s="252" t="str">
        <f t="shared" si="21"/>
        <v>-</v>
      </c>
    </row>
    <row r="144" s="5" customFormat="1" ht="50.1" customHeight="1" spans="2:23">
      <c r="B144" s="179"/>
      <c r="C144" s="179"/>
      <c r="D144" s="180"/>
      <c r="E144" s="345"/>
      <c r="F144" s="178" t="s">
        <v>19</v>
      </c>
      <c r="G144" s="178" t="s">
        <v>600</v>
      </c>
      <c r="H144" s="302" t="s">
        <v>390</v>
      </c>
      <c r="I144" s="335" t="s">
        <v>384</v>
      </c>
      <c r="J144" s="178" t="s">
        <v>631</v>
      </c>
      <c r="K144" s="178"/>
      <c r="L144" s="217"/>
      <c r="M144" s="178"/>
      <c r="N144" s="178"/>
      <c r="O144" s="218"/>
      <c r="P144" s="218"/>
      <c r="Q144" s="218"/>
      <c r="R144" s="218"/>
      <c r="S144" s="218"/>
      <c r="T144" s="251">
        <f t="shared" si="19"/>
        <v>0</v>
      </c>
      <c r="U144" s="178"/>
      <c r="V144" s="251">
        <f t="shared" si="20"/>
        <v>0</v>
      </c>
      <c r="W144" s="252" t="str">
        <f t="shared" si="21"/>
        <v>-</v>
      </c>
    </row>
    <row r="145" s="5" customFormat="1" ht="50.1" customHeight="1" spans="2:23">
      <c r="B145" s="179"/>
      <c r="C145" s="179"/>
      <c r="D145" s="185"/>
      <c r="E145" s="346"/>
      <c r="F145" s="192" t="s">
        <v>20</v>
      </c>
      <c r="G145" s="192" t="s">
        <v>579</v>
      </c>
      <c r="H145" s="308" t="s">
        <v>393</v>
      </c>
      <c r="I145" s="336" t="s">
        <v>384</v>
      </c>
      <c r="J145" s="181" t="s">
        <v>632</v>
      </c>
      <c r="K145" s="181"/>
      <c r="L145" s="220"/>
      <c r="M145" s="181"/>
      <c r="N145" s="181"/>
      <c r="O145" s="221"/>
      <c r="P145" s="221"/>
      <c r="Q145" s="221"/>
      <c r="R145" s="221"/>
      <c r="S145" s="221"/>
      <c r="T145" s="253">
        <f t="shared" si="19"/>
        <v>0</v>
      </c>
      <c r="U145" s="181"/>
      <c r="V145" s="253">
        <f t="shared" si="20"/>
        <v>0</v>
      </c>
      <c r="W145" s="254" t="str">
        <f t="shared" si="21"/>
        <v>-</v>
      </c>
    </row>
    <row r="146" s="5" customFormat="1" ht="50.1" customHeight="1" spans="2:23">
      <c r="B146" s="179"/>
      <c r="C146" s="179"/>
      <c r="D146" s="176" t="s">
        <v>633</v>
      </c>
      <c r="E146" s="347"/>
      <c r="F146" s="183" t="s">
        <v>17</v>
      </c>
      <c r="G146" s="183" t="s">
        <v>573</v>
      </c>
      <c r="H146" s="300" t="s">
        <v>383</v>
      </c>
      <c r="I146" s="360" t="s">
        <v>384</v>
      </c>
      <c r="J146" s="183" t="s">
        <v>634</v>
      </c>
      <c r="K146" s="183"/>
      <c r="L146" s="223"/>
      <c r="M146" s="183"/>
      <c r="N146" s="183"/>
      <c r="O146" s="224"/>
      <c r="P146" s="224"/>
      <c r="Q146" s="224"/>
      <c r="R146" s="224"/>
      <c r="S146" s="224"/>
      <c r="T146" s="255">
        <f t="shared" si="19"/>
        <v>0</v>
      </c>
      <c r="U146" s="183"/>
      <c r="V146" s="255">
        <f t="shared" si="20"/>
        <v>0</v>
      </c>
      <c r="W146" s="256" t="str">
        <f t="shared" si="21"/>
        <v>-</v>
      </c>
    </row>
    <row r="147" s="5" customFormat="1" ht="50.1" customHeight="1" spans="2:23">
      <c r="B147" s="179"/>
      <c r="C147" s="179"/>
      <c r="D147" s="180"/>
      <c r="E147" s="348"/>
      <c r="F147" s="178" t="s">
        <v>18</v>
      </c>
      <c r="G147" s="178" t="s">
        <v>575</v>
      </c>
      <c r="H147" s="302" t="s">
        <v>387</v>
      </c>
      <c r="I147" s="335" t="s">
        <v>384</v>
      </c>
      <c r="J147" s="178" t="s">
        <v>635</v>
      </c>
      <c r="K147" s="178"/>
      <c r="L147" s="217"/>
      <c r="M147" s="178"/>
      <c r="N147" s="178"/>
      <c r="O147" s="218"/>
      <c r="P147" s="218"/>
      <c r="Q147" s="218"/>
      <c r="R147" s="218"/>
      <c r="S147" s="218"/>
      <c r="T147" s="251">
        <f t="shared" si="19"/>
        <v>0</v>
      </c>
      <c r="U147" s="178"/>
      <c r="V147" s="251">
        <f t="shared" si="20"/>
        <v>0</v>
      </c>
      <c r="W147" s="252" t="str">
        <f t="shared" si="21"/>
        <v>-</v>
      </c>
    </row>
    <row r="148" s="5" customFormat="1" ht="50.1" customHeight="1" spans="2:23">
      <c r="B148" s="179"/>
      <c r="C148" s="179"/>
      <c r="D148" s="180"/>
      <c r="E148" s="348"/>
      <c r="F148" s="178" t="s">
        <v>19</v>
      </c>
      <c r="G148" s="178" t="s">
        <v>600</v>
      </c>
      <c r="H148" s="302" t="s">
        <v>390</v>
      </c>
      <c r="I148" s="335" t="s">
        <v>384</v>
      </c>
      <c r="J148" s="178" t="s">
        <v>636</v>
      </c>
      <c r="K148" s="178"/>
      <c r="L148" s="217"/>
      <c r="M148" s="178"/>
      <c r="N148" s="178"/>
      <c r="O148" s="218"/>
      <c r="P148" s="218"/>
      <c r="Q148" s="218"/>
      <c r="R148" s="218"/>
      <c r="S148" s="218"/>
      <c r="T148" s="251">
        <f t="shared" si="19"/>
        <v>0</v>
      </c>
      <c r="U148" s="178"/>
      <c r="V148" s="251">
        <f t="shared" si="20"/>
        <v>0</v>
      </c>
      <c r="W148" s="252" t="str">
        <f t="shared" si="21"/>
        <v>-</v>
      </c>
    </row>
    <row r="149" s="5" customFormat="1" ht="50.1" customHeight="1" spans="2:23">
      <c r="B149" s="188"/>
      <c r="C149" s="188"/>
      <c r="D149" s="349"/>
      <c r="E149" s="350"/>
      <c r="F149" s="194" t="s">
        <v>20</v>
      </c>
      <c r="G149" s="181" t="s">
        <v>579</v>
      </c>
      <c r="H149" s="304" t="s">
        <v>393</v>
      </c>
      <c r="I149" s="361" t="s">
        <v>384</v>
      </c>
      <c r="J149" s="181" t="s">
        <v>637</v>
      </c>
      <c r="K149" s="181"/>
      <c r="L149" s="220"/>
      <c r="M149" s="181"/>
      <c r="N149" s="181"/>
      <c r="O149" s="221"/>
      <c r="P149" s="221"/>
      <c r="Q149" s="221"/>
      <c r="R149" s="221"/>
      <c r="S149" s="221"/>
      <c r="T149" s="253">
        <f t="shared" si="19"/>
        <v>0</v>
      </c>
      <c r="U149" s="181"/>
      <c r="V149" s="253">
        <f t="shared" si="20"/>
        <v>0</v>
      </c>
      <c r="W149" s="254" t="str">
        <f t="shared" si="21"/>
        <v>-</v>
      </c>
    </row>
    <row r="150" s="5" customFormat="1" ht="50.1" customHeight="1" spans="2:23">
      <c r="B150" s="351"/>
      <c r="C150" s="351"/>
      <c r="D150" s="176">
        <v>20003</v>
      </c>
      <c r="E150" s="344"/>
      <c r="F150" s="240" t="s">
        <v>17</v>
      </c>
      <c r="G150" s="240" t="s">
        <v>573</v>
      </c>
      <c r="H150" s="306" t="s">
        <v>383</v>
      </c>
      <c r="I150" s="334" t="s">
        <v>384</v>
      </c>
      <c r="J150" s="183" t="s">
        <v>638</v>
      </c>
      <c r="K150" s="183"/>
      <c r="L150" s="223"/>
      <c r="M150" s="183"/>
      <c r="N150" s="183"/>
      <c r="O150" s="224"/>
      <c r="P150" s="224"/>
      <c r="Q150" s="224"/>
      <c r="R150" s="224"/>
      <c r="S150" s="224"/>
      <c r="T150" s="255">
        <f t="shared" si="19"/>
        <v>0</v>
      </c>
      <c r="U150" s="183"/>
      <c r="V150" s="255">
        <f t="shared" si="20"/>
        <v>0</v>
      </c>
      <c r="W150" s="256" t="str">
        <f t="shared" si="21"/>
        <v>-</v>
      </c>
    </row>
    <row r="151" s="5" customFormat="1" ht="50.1" customHeight="1" spans="2:23">
      <c r="B151" s="351"/>
      <c r="C151" s="351"/>
      <c r="D151" s="180"/>
      <c r="E151" s="345"/>
      <c r="F151" s="178" t="s">
        <v>18</v>
      </c>
      <c r="G151" s="178" t="s">
        <v>575</v>
      </c>
      <c r="H151" s="302" t="s">
        <v>387</v>
      </c>
      <c r="I151" s="335" t="s">
        <v>384</v>
      </c>
      <c r="J151" s="178" t="s">
        <v>639</v>
      </c>
      <c r="K151" s="178"/>
      <c r="L151" s="217"/>
      <c r="M151" s="178"/>
      <c r="N151" s="178"/>
      <c r="O151" s="218"/>
      <c r="P151" s="218"/>
      <c r="Q151" s="218"/>
      <c r="R151" s="218"/>
      <c r="S151" s="218"/>
      <c r="T151" s="251">
        <f t="shared" si="19"/>
        <v>0</v>
      </c>
      <c r="U151" s="178"/>
      <c r="V151" s="251">
        <f t="shared" si="20"/>
        <v>0</v>
      </c>
      <c r="W151" s="252" t="str">
        <f t="shared" si="21"/>
        <v>-</v>
      </c>
    </row>
    <row r="152" s="5" customFormat="1" ht="50.1" customHeight="1" spans="2:23">
      <c r="B152" s="351"/>
      <c r="C152" s="351"/>
      <c r="D152" s="180"/>
      <c r="E152" s="345"/>
      <c r="F152" s="178" t="s">
        <v>19</v>
      </c>
      <c r="G152" s="178" t="s">
        <v>600</v>
      </c>
      <c r="H152" s="302" t="s">
        <v>390</v>
      </c>
      <c r="I152" s="335" t="s">
        <v>384</v>
      </c>
      <c r="J152" s="178" t="s">
        <v>640</v>
      </c>
      <c r="K152" s="178"/>
      <c r="L152" s="217"/>
      <c r="M152" s="178"/>
      <c r="N152" s="178"/>
      <c r="O152" s="218"/>
      <c r="P152" s="218"/>
      <c r="Q152" s="218"/>
      <c r="R152" s="218"/>
      <c r="S152" s="218"/>
      <c r="T152" s="251">
        <f t="shared" si="19"/>
        <v>0</v>
      </c>
      <c r="U152" s="178"/>
      <c r="V152" s="251">
        <f t="shared" si="20"/>
        <v>0</v>
      </c>
      <c r="W152" s="252" t="str">
        <f t="shared" si="21"/>
        <v>-</v>
      </c>
    </row>
    <row r="153" s="5" customFormat="1" ht="50.1" customHeight="1" spans="2:23">
      <c r="B153" s="351"/>
      <c r="C153" s="351"/>
      <c r="D153" s="185"/>
      <c r="E153" s="346"/>
      <c r="F153" s="192" t="s">
        <v>20</v>
      </c>
      <c r="G153" s="192" t="s">
        <v>579</v>
      </c>
      <c r="H153" s="308" t="s">
        <v>393</v>
      </c>
      <c r="I153" s="336" t="s">
        <v>384</v>
      </c>
      <c r="J153" s="181" t="s">
        <v>641</v>
      </c>
      <c r="K153" s="181"/>
      <c r="L153" s="220"/>
      <c r="M153" s="181"/>
      <c r="N153" s="181"/>
      <c r="O153" s="221"/>
      <c r="P153" s="221"/>
      <c r="Q153" s="221"/>
      <c r="R153" s="221"/>
      <c r="S153" s="221"/>
      <c r="T153" s="253">
        <f t="shared" si="19"/>
        <v>0</v>
      </c>
      <c r="U153" s="181"/>
      <c r="V153" s="253">
        <f t="shared" si="20"/>
        <v>0</v>
      </c>
      <c r="W153" s="254" t="str">
        <f t="shared" si="21"/>
        <v>-</v>
      </c>
    </row>
    <row r="154" s="5" customFormat="1" ht="50.1" customHeight="1" spans="2:23">
      <c r="B154" s="351"/>
      <c r="C154" s="351"/>
      <c r="D154" s="176" t="s">
        <v>642</v>
      </c>
      <c r="E154" s="344"/>
      <c r="F154" s="183" t="s">
        <v>17</v>
      </c>
      <c r="G154" s="183" t="s">
        <v>573</v>
      </c>
      <c r="H154" s="300" t="s">
        <v>383</v>
      </c>
      <c r="I154" s="331" t="s">
        <v>384</v>
      </c>
      <c r="J154" s="183" t="s">
        <v>643</v>
      </c>
      <c r="K154" s="183"/>
      <c r="L154" s="223"/>
      <c r="M154" s="183"/>
      <c r="N154" s="183"/>
      <c r="O154" s="224"/>
      <c r="P154" s="224"/>
      <c r="Q154" s="224"/>
      <c r="R154" s="224"/>
      <c r="S154" s="224"/>
      <c r="T154" s="255">
        <f t="shared" si="19"/>
        <v>0</v>
      </c>
      <c r="U154" s="183"/>
      <c r="V154" s="255">
        <f t="shared" si="20"/>
        <v>0</v>
      </c>
      <c r="W154" s="256" t="str">
        <f t="shared" si="21"/>
        <v>-</v>
      </c>
    </row>
    <row r="155" s="5" customFormat="1" ht="50.1" customHeight="1" spans="2:23">
      <c r="B155" s="351"/>
      <c r="C155" s="351"/>
      <c r="D155" s="180"/>
      <c r="E155" s="345"/>
      <c r="F155" s="178" t="s">
        <v>18</v>
      </c>
      <c r="G155" s="178" t="s">
        <v>575</v>
      </c>
      <c r="H155" s="302" t="s">
        <v>387</v>
      </c>
      <c r="I155" s="332" t="s">
        <v>384</v>
      </c>
      <c r="J155" s="178" t="s">
        <v>630</v>
      </c>
      <c r="K155" s="178"/>
      <c r="L155" s="217"/>
      <c r="M155" s="178"/>
      <c r="N155" s="178"/>
      <c r="O155" s="218"/>
      <c r="P155" s="218"/>
      <c r="Q155" s="218"/>
      <c r="R155" s="218"/>
      <c r="S155" s="218"/>
      <c r="T155" s="251">
        <f t="shared" si="19"/>
        <v>0</v>
      </c>
      <c r="U155" s="178"/>
      <c r="V155" s="251">
        <f t="shared" si="20"/>
        <v>0</v>
      </c>
      <c r="W155" s="252" t="str">
        <f t="shared" si="21"/>
        <v>-</v>
      </c>
    </row>
    <row r="156" s="5" customFormat="1" ht="50.1" customHeight="1" spans="2:23">
      <c r="B156" s="351"/>
      <c r="C156" s="351"/>
      <c r="D156" s="180"/>
      <c r="E156" s="345"/>
      <c r="F156" s="178" t="s">
        <v>19</v>
      </c>
      <c r="G156" s="178" t="s">
        <v>600</v>
      </c>
      <c r="H156" s="302" t="s">
        <v>390</v>
      </c>
      <c r="I156" s="332" t="s">
        <v>384</v>
      </c>
      <c r="J156" s="178" t="s">
        <v>644</v>
      </c>
      <c r="K156" s="178"/>
      <c r="L156" s="217"/>
      <c r="M156" s="178"/>
      <c r="N156" s="178"/>
      <c r="O156" s="218"/>
      <c r="P156" s="218"/>
      <c r="Q156" s="218"/>
      <c r="R156" s="218"/>
      <c r="S156" s="218"/>
      <c r="T156" s="251">
        <f t="shared" si="19"/>
        <v>0</v>
      </c>
      <c r="U156" s="178"/>
      <c r="V156" s="251">
        <f t="shared" si="20"/>
        <v>0</v>
      </c>
      <c r="W156" s="252" t="str">
        <f t="shared" si="21"/>
        <v>-</v>
      </c>
    </row>
    <row r="157" s="5" customFormat="1" ht="50.1" customHeight="1" spans="2:23">
      <c r="B157" s="351"/>
      <c r="C157" s="351"/>
      <c r="D157" s="185"/>
      <c r="E157" s="346"/>
      <c r="F157" s="181" t="s">
        <v>20</v>
      </c>
      <c r="G157" s="181" t="s">
        <v>579</v>
      </c>
      <c r="H157" s="304" t="s">
        <v>393</v>
      </c>
      <c r="I157" s="333" t="s">
        <v>384</v>
      </c>
      <c r="J157" s="181" t="s">
        <v>645</v>
      </c>
      <c r="K157" s="181"/>
      <c r="L157" s="220"/>
      <c r="M157" s="181"/>
      <c r="N157" s="181"/>
      <c r="O157" s="221"/>
      <c r="P157" s="221"/>
      <c r="Q157" s="221"/>
      <c r="R157" s="221"/>
      <c r="S157" s="221"/>
      <c r="T157" s="253">
        <f t="shared" si="19"/>
        <v>0</v>
      </c>
      <c r="U157" s="181"/>
      <c r="V157" s="253">
        <f t="shared" si="20"/>
        <v>0</v>
      </c>
      <c r="W157" s="254" t="str">
        <f t="shared" si="21"/>
        <v>-</v>
      </c>
    </row>
    <row r="158" s="5" customFormat="1" ht="50.1" customHeight="1" spans="2:23">
      <c r="B158" s="351"/>
      <c r="C158" s="351"/>
      <c r="D158" s="180" t="s">
        <v>646</v>
      </c>
      <c r="E158" s="345"/>
      <c r="F158" s="183" t="s">
        <v>17</v>
      </c>
      <c r="G158" s="183" t="s">
        <v>573</v>
      </c>
      <c r="H158" s="300" t="s">
        <v>383</v>
      </c>
      <c r="I158" s="334" t="s">
        <v>384</v>
      </c>
      <c r="J158" s="183" t="s">
        <v>647</v>
      </c>
      <c r="K158" s="183"/>
      <c r="L158" s="223"/>
      <c r="M158" s="183"/>
      <c r="N158" s="183"/>
      <c r="O158" s="224"/>
      <c r="P158" s="224"/>
      <c r="Q158" s="224"/>
      <c r="R158" s="224"/>
      <c r="S158" s="224"/>
      <c r="T158" s="255">
        <f t="shared" si="19"/>
        <v>0</v>
      </c>
      <c r="U158" s="183"/>
      <c r="V158" s="255">
        <f t="shared" si="20"/>
        <v>0</v>
      </c>
      <c r="W158" s="256" t="str">
        <f t="shared" si="21"/>
        <v>-</v>
      </c>
    </row>
    <row r="159" s="5" customFormat="1" ht="50.1" customHeight="1" spans="2:23">
      <c r="B159" s="351"/>
      <c r="C159" s="351"/>
      <c r="D159" s="180"/>
      <c r="E159" s="345"/>
      <c r="F159" s="178" t="s">
        <v>18</v>
      </c>
      <c r="G159" s="178" t="s">
        <v>575</v>
      </c>
      <c r="H159" s="302" t="s">
        <v>387</v>
      </c>
      <c r="I159" s="335" t="s">
        <v>384</v>
      </c>
      <c r="J159" s="178" t="s">
        <v>648</v>
      </c>
      <c r="K159" s="178"/>
      <c r="L159" s="217"/>
      <c r="M159" s="178"/>
      <c r="N159" s="178"/>
      <c r="O159" s="218"/>
      <c r="P159" s="218"/>
      <c r="Q159" s="218"/>
      <c r="R159" s="218"/>
      <c r="S159" s="218"/>
      <c r="T159" s="251">
        <f t="shared" si="19"/>
        <v>0</v>
      </c>
      <c r="U159" s="178"/>
      <c r="V159" s="251">
        <f t="shared" si="20"/>
        <v>0</v>
      </c>
      <c r="W159" s="252" t="str">
        <f t="shared" si="21"/>
        <v>-</v>
      </c>
    </row>
    <row r="160" s="5" customFormat="1" ht="50.1" customHeight="1" spans="2:23">
      <c r="B160" s="351"/>
      <c r="C160" s="351"/>
      <c r="D160" s="180"/>
      <c r="E160" s="345"/>
      <c r="F160" s="178" t="s">
        <v>19</v>
      </c>
      <c r="G160" s="178" t="s">
        <v>600</v>
      </c>
      <c r="H160" s="302" t="s">
        <v>390</v>
      </c>
      <c r="I160" s="335" t="s">
        <v>384</v>
      </c>
      <c r="J160" s="178" t="s">
        <v>649</v>
      </c>
      <c r="K160" s="178"/>
      <c r="L160" s="217"/>
      <c r="M160" s="178"/>
      <c r="N160" s="178"/>
      <c r="O160" s="218"/>
      <c r="P160" s="218"/>
      <c r="Q160" s="218"/>
      <c r="R160" s="218"/>
      <c r="S160" s="218"/>
      <c r="T160" s="251">
        <f t="shared" si="19"/>
        <v>0</v>
      </c>
      <c r="U160" s="178"/>
      <c r="V160" s="251">
        <f t="shared" si="20"/>
        <v>0</v>
      </c>
      <c r="W160" s="252" t="str">
        <f t="shared" si="21"/>
        <v>-</v>
      </c>
    </row>
    <row r="161" s="5" customFormat="1" ht="50.1" customHeight="1" spans="2:23">
      <c r="B161" s="351"/>
      <c r="C161" s="351"/>
      <c r="D161" s="180"/>
      <c r="E161" s="345"/>
      <c r="F161" s="192" t="s">
        <v>20</v>
      </c>
      <c r="G161" s="192" t="s">
        <v>579</v>
      </c>
      <c r="H161" s="308" t="s">
        <v>393</v>
      </c>
      <c r="I161" s="336" t="s">
        <v>384</v>
      </c>
      <c r="J161" s="181" t="s">
        <v>650</v>
      </c>
      <c r="K161" s="181"/>
      <c r="L161" s="220"/>
      <c r="M161" s="181"/>
      <c r="N161" s="181"/>
      <c r="O161" s="221"/>
      <c r="P161" s="221"/>
      <c r="Q161" s="221"/>
      <c r="R161" s="221"/>
      <c r="S161" s="221"/>
      <c r="T161" s="253">
        <f t="shared" si="19"/>
        <v>0</v>
      </c>
      <c r="U161" s="181"/>
      <c r="V161" s="253">
        <f t="shared" si="20"/>
        <v>0</v>
      </c>
      <c r="W161" s="254" t="str">
        <f t="shared" si="21"/>
        <v>-</v>
      </c>
    </row>
    <row r="162" s="5" customFormat="1" ht="50.1" customHeight="1" spans="2:23">
      <c r="B162" s="351"/>
      <c r="C162" s="351"/>
      <c r="D162" s="176" t="s">
        <v>651</v>
      </c>
      <c r="E162" s="344"/>
      <c r="F162" s="183" t="s">
        <v>17</v>
      </c>
      <c r="G162" s="183" t="s">
        <v>573</v>
      </c>
      <c r="H162" s="300" t="s">
        <v>383</v>
      </c>
      <c r="I162" s="331" t="s">
        <v>384</v>
      </c>
      <c r="J162" s="183" t="s">
        <v>652</v>
      </c>
      <c r="K162" s="183"/>
      <c r="L162" s="223"/>
      <c r="M162" s="183"/>
      <c r="N162" s="183"/>
      <c r="O162" s="224"/>
      <c r="P162" s="224"/>
      <c r="Q162" s="224"/>
      <c r="R162" s="224"/>
      <c r="S162" s="224"/>
      <c r="T162" s="255">
        <f t="shared" si="19"/>
        <v>0</v>
      </c>
      <c r="U162" s="183"/>
      <c r="V162" s="255">
        <f t="shared" si="20"/>
        <v>0</v>
      </c>
      <c r="W162" s="256" t="str">
        <f t="shared" si="21"/>
        <v>-</v>
      </c>
    </row>
    <row r="163" s="5" customFormat="1" ht="50.1" customHeight="1" spans="2:23">
      <c r="B163" s="351"/>
      <c r="C163" s="351"/>
      <c r="D163" s="180"/>
      <c r="E163" s="345"/>
      <c r="F163" s="178" t="s">
        <v>18</v>
      </c>
      <c r="G163" s="178" t="s">
        <v>575</v>
      </c>
      <c r="H163" s="302" t="s">
        <v>387</v>
      </c>
      <c r="I163" s="332" t="s">
        <v>384</v>
      </c>
      <c r="J163" s="178" t="s">
        <v>653</v>
      </c>
      <c r="K163" s="178"/>
      <c r="L163" s="217"/>
      <c r="M163" s="178"/>
      <c r="N163" s="178"/>
      <c r="O163" s="218"/>
      <c r="P163" s="218"/>
      <c r="Q163" s="218"/>
      <c r="R163" s="218"/>
      <c r="S163" s="218"/>
      <c r="T163" s="251">
        <f t="shared" si="19"/>
        <v>0</v>
      </c>
      <c r="U163" s="178"/>
      <c r="V163" s="251">
        <f t="shared" si="20"/>
        <v>0</v>
      </c>
      <c r="W163" s="252" t="str">
        <f t="shared" si="21"/>
        <v>-</v>
      </c>
    </row>
    <row r="164" s="5" customFormat="1" ht="50.1" customHeight="1" spans="2:23">
      <c r="B164" s="351"/>
      <c r="C164" s="351"/>
      <c r="D164" s="180"/>
      <c r="E164" s="345"/>
      <c r="F164" s="178" t="s">
        <v>19</v>
      </c>
      <c r="G164" s="178" t="s">
        <v>600</v>
      </c>
      <c r="H164" s="302" t="s">
        <v>390</v>
      </c>
      <c r="I164" s="332" t="s">
        <v>384</v>
      </c>
      <c r="J164" s="178" t="s">
        <v>654</v>
      </c>
      <c r="K164" s="178"/>
      <c r="L164" s="217"/>
      <c r="M164" s="178"/>
      <c r="N164" s="178"/>
      <c r="O164" s="218"/>
      <c r="P164" s="218"/>
      <c r="Q164" s="218"/>
      <c r="R164" s="218"/>
      <c r="S164" s="218"/>
      <c r="T164" s="251">
        <f t="shared" si="19"/>
        <v>0</v>
      </c>
      <c r="U164" s="178"/>
      <c r="V164" s="251">
        <f t="shared" si="20"/>
        <v>0</v>
      </c>
      <c r="W164" s="252" t="str">
        <f t="shared" si="21"/>
        <v>-</v>
      </c>
    </row>
    <row r="165" s="5" customFormat="1" ht="50.1" customHeight="1" spans="2:23">
      <c r="B165" s="351"/>
      <c r="C165" s="351"/>
      <c r="D165" s="185"/>
      <c r="E165" s="346"/>
      <c r="F165" s="181" t="s">
        <v>20</v>
      </c>
      <c r="G165" s="181" t="s">
        <v>579</v>
      </c>
      <c r="H165" s="304" t="s">
        <v>393</v>
      </c>
      <c r="I165" s="333" t="s">
        <v>384</v>
      </c>
      <c r="J165" s="181" t="s">
        <v>655</v>
      </c>
      <c r="K165" s="181"/>
      <c r="L165" s="220"/>
      <c r="M165" s="181"/>
      <c r="N165" s="181"/>
      <c r="O165" s="221"/>
      <c r="P165" s="221"/>
      <c r="Q165" s="221"/>
      <c r="R165" s="221"/>
      <c r="S165" s="221"/>
      <c r="T165" s="253">
        <f t="shared" si="19"/>
        <v>0</v>
      </c>
      <c r="U165" s="181"/>
      <c r="V165" s="253">
        <f t="shared" si="20"/>
        <v>0</v>
      </c>
      <c r="W165" s="254" t="str">
        <f t="shared" si="21"/>
        <v>-</v>
      </c>
    </row>
    <row r="166" s="5" customFormat="1" ht="50.1" customHeight="1" spans="2:23">
      <c r="B166" s="351"/>
      <c r="C166" s="351"/>
      <c r="D166" s="180" t="s">
        <v>656</v>
      </c>
      <c r="E166" s="345"/>
      <c r="F166" s="240" t="s">
        <v>17</v>
      </c>
      <c r="G166" s="240" t="s">
        <v>573</v>
      </c>
      <c r="H166" s="306" t="s">
        <v>383</v>
      </c>
      <c r="I166" s="334" t="s">
        <v>384</v>
      </c>
      <c r="J166" s="183" t="s">
        <v>657</v>
      </c>
      <c r="K166" s="183"/>
      <c r="L166" s="223"/>
      <c r="M166" s="183"/>
      <c r="N166" s="183"/>
      <c r="O166" s="224"/>
      <c r="P166" s="224"/>
      <c r="Q166" s="224"/>
      <c r="R166" s="224"/>
      <c r="S166" s="224"/>
      <c r="T166" s="255">
        <f t="shared" si="19"/>
        <v>0</v>
      </c>
      <c r="U166" s="183"/>
      <c r="V166" s="255">
        <f t="shared" si="20"/>
        <v>0</v>
      </c>
      <c r="W166" s="256" t="str">
        <f t="shared" si="21"/>
        <v>-</v>
      </c>
    </row>
    <row r="167" s="5" customFormat="1" ht="50.1" customHeight="1" spans="2:23">
      <c r="B167" s="351"/>
      <c r="C167" s="351"/>
      <c r="D167" s="180"/>
      <c r="E167" s="345"/>
      <c r="F167" s="178" t="s">
        <v>18</v>
      </c>
      <c r="G167" s="178" t="s">
        <v>575</v>
      </c>
      <c r="H167" s="302" t="s">
        <v>387</v>
      </c>
      <c r="I167" s="335" t="s">
        <v>384</v>
      </c>
      <c r="J167" s="178" t="s">
        <v>658</v>
      </c>
      <c r="K167" s="178"/>
      <c r="L167" s="217"/>
      <c r="M167" s="178"/>
      <c r="N167" s="178"/>
      <c r="O167" s="218"/>
      <c r="P167" s="218"/>
      <c r="Q167" s="218"/>
      <c r="R167" s="218"/>
      <c r="S167" s="218"/>
      <c r="T167" s="251">
        <f t="shared" si="19"/>
        <v>0</v>
      </c>
      <c r="U167" s="178"/>
      <c r="V167" s="251">
        <f t="shared" si="20"/>
        <v>0</v>
      </c>
      <c r="W167" s="252" t="str">
        <f t="shared" si="21"/>
        <v>-</v>
      </c>
    </row>
    <row r="168" s="5" customFormat="1" ht="50.1" customHeight="1" spans="2:23">
      <c r="B168" s="351"/>
      <c r="C168" s="351"/>
      <c r="D168" s="180"/>
      <c r="E168" s="345"/>
      <c r="F168" s="178" t="s">
        <v>19</v>
      </c>
      <c r="G168" s="178" t="s">
        <v>600</v>
      </c>
      <c r="H168" s="302" t="s">
        <v>390</v>
      </c>
      <c r="I168" s="335" t="s">
        <v>384</v>
      </c>
      <c r="J168" s="178" t="s">
        <v>659</v>
      </c>
      <c r="K168" s="178"/>
      <c r="L168" s="217"/>
      <c r="M168" s="178"/>
      <c r="N168" s="178"/>
      <c r="O168" s="218"/>
      <c r="P168" s="218"/>
      <c r="Q168" s="218"/>
      <c r="R168" s="218"/>
      <c r="S168" s="218"/>
      <c r="T168" s="251">
        <f t="shared" si="19"/>
        <v>0</v>
      </c>
      <c r="U168" s="178"/>
      <c r="V168" s="251">
        <f t="shared" si="20"/>
        <v>0</v>
      </c>
      <c r="W168" s="252" t="str">
        <f t="shared" si="21"/>
        <v>-</v>
      </c>
    </row>
    <row r="169" s="5" customFormat="1" ht="50.1" customHeight="1" spans="2:23">
      <c r="B169" s="351"/>
      <c r="C169" s="351"/>
      <c r="D169" s="180"/>
      <c r="E169" s="345"/>
      <c r="F169" s="181" t="s">
        <v>20</v>
      </c>
      <c r="G169" s="181" t="s">
        <v>579</v>
      </c>
      <c r="H169" s="304" t="s">
        <v>393</v>
      </c>
      <c r="I169" s="336" t="s">
        <v>384</v>
      </c>
      <c r="J169" s="181" t="s">
        <v>660</v>
      </c>
      <c r="K169" s="181"/>
      <c r="L169" s="220"/>
      <c r="M169" s="181"/>
      <c r="N169" s="181"/>
      <c r="O169" s="221"/>
      <c r="P169" s="221"/>
      <c r="Q169" s="221"/>
      <c r="R169" s="221"/>
      <c r="S169" s="221"/>
      <c r="T169" s="253">
        <f t="shared" si="19"/>
        <v>0</v>
      </c>
      <c r="U169" s="181"/>
      <c r="V169" s="253">
        <f t="shared" si="20"/>
        <v>0</v>
      </c>
      <c r="W169" s="254" t="str">
        <f t="shared" si="21"/>
        <v>-</v>
      </c>
    </row>
    <row r="170" s="5" customFormat="1" ht="50.1" customHeight="1" spans="2:23">
      <c r="B170" s="175" t="s">
        <v>661</v>
      </c>
      <c r="C170" s="352" t="s">
        <v>380</v>
      </c>
      <c r="D170" s="176" t="s">
        <v>662</v>
      </c>
      <c r="E170" s="344"/>
      <c r="F170" s="183" t="s">
        <v>17</v>
      </c>
      <c r="G170" s="183" t="s">
        <v>573</v>
      </c>
      <c r="H170" s="300" t="s">
        <v>383</v>
      </c>
      <c r="I170" s="360" t="s">
        <v>384</v>
      </c>
      <c r="J170" s="183" t="s">
        <v>663</v>
      </c>
      <c r="K170" s="183"/>
      <c r="L170" s="223"/>
      <c r="M170" s="183"/>
      <c r="N170" s="183"/>
      <c r="O170" s="224"/>
      <c r="P170" s="224"/>
      <c r="Q170" s="224"/>
      <c r="R170" s="224"/>
      <c r="S170" s="224"/>
      <c r="T170" s="255">
        <f t="shared" si="19"/>
        <v>0</v>
      </c>
      <c r="U170" s="183"/>
      <c r="V170" s="255">
        <f t="shared" si="20"/>
        <v>0</v>
      </c>
      <c r="W170" s="256" t="str">
        <f t="shared" si="21"/>
        <v>-</v>
      </c>
    </row>
    <row r="171" s="5" customFormat="1" ht="50.1" customHeight="1" spans="2:23">
      <c r="B171" s="341"/>
      <c r="C171" s="341"/>
      <c r="D171" s="180" t="s">
        <v>664</v>
      </c>
      <c r="E171" s="345"/>
      <c r="F171" s="178" t="s">
        <v>18</v>
      </c>
      <c r="G171" s="178" t="s">
        <v>665</v>
      </c>
      <c r="H171" s="302" t="s">
        <v>387</v>
      </c>
      <c r="I171" s="335" t="s">
        <v>384</v>
      </c>
      <c r="J171" s="178" t="s">
        <v>666</v>
      </c>
      <c r="K171" s="178"/>
      <c r="L171" s="217"/>
      <c r="M171" s="178"/>
      <c r="N171" s="178"/>
      <c r="O171" s="218"/>
      <c r="P171" s="218"/>
      <c r="Q171" s="218"/>
      <c r="R171" s="218"/>
      <c r="S171" s="218"/>
      <c r="T171" s="251">
        <f t="shared" si="19"/>
        <v>0</v>
      </c>
      <c r="U171" s="178"/>
      <c r="V171" s="251">
        <f t="shared" si="20"/>
        <v>0</v>
      </c>
      <c r="W171" s="252" t="str">
        <f t="shared" si="21"/>
        <v>-</v>
      </c>
    </row>
    <row r="172" s="5" customFormat="1" ht="50.1" customHeight="1" spans="2:23">
      <c r="B172" s="341"/>
      <c r="C172" s="341"/>
      <c r="D172" s="185"/>
      <c r="E172" s="346"/>
      <c r="F172" s="192" t="s">
        <v>19</v>
      </c>
      <c r="G172" s="192" t="s">
        <v>591</v>
      </c>
      <c r="H172" s="192" t="s">
        <v>667</v>
      </c>
      <c r="I172" s="336" t="s">
        <v>384</v>
      </c>
      <c r="J172" s="181" t="s">
        <v>668</v>
      </c>
      <c r="K172" s="181"/>
      <c r="L172" s="220"/>
      <c r="M172" s="181"/>
      <c r="N172" s="181"/>
      <c r="O172" s="221"/>
      <c r="P172" s="221"/>
      <c r="Q172" s="221"/>
      <c r="R172" s="221"/>
      <c r="S172" s="221"/>
      <c r="T172" s="253">
        <f t="shared" si="19"/>
        <v>0</v>
      </c>
      <c r="U172" s="181"/>
      <c r="V172" s="253">
        <f t="shared" si="20"/>
        <v>0</v>
      </c>
      <c r="W172" s="254" t="str">
        <f t="shared" si="21"/>
        <v>-</v>
      </c>
    </row>
    <row r="173" s="5" customFormat="1" ht="50.1" customHeight="1" spans="2:23">
      <c r="B173" s="341"/>
      <c r="C173" s="341"/>
      <c r="D173" s="176" t="s">
        <v>662</v>
      </c>
      <c r="E173" s="344"/>
      <c r="F173" s="183" t="s">
        <v>17</v>
      </c>
      <c r="G173" s="183" t="s">
        <v>573</v>
      </c>
      <c r="H173" s="300" t="s">
        <v>383</v>
      </c>
      <c r="I173" s="360" t="s">
        <v>384</v>
      </c>
      <c r="J173" s="183" t="s">
        <v>669</v>
      </c>
      <c r="K173" s="183"/>
      <c r="L173" s="223"/>
      <c r="M173" s="183"/>
      <c r="N173" s="183"/>
      <c r="O173" s="224"/>
      <c r="P173" s="224"/>
      <c r="Q173" s="224"/>
      <c r="R173" s="224"/>
      <c r="S173" s="224"/>
      <c r="T173" s="255">
        <f t="shared" si="19"/>
        <v>0</v>
      </c>
      <c r="U173" s="183"/>
      <c r="V173" s="255">
        <f t="shared" si="20"/>
        <v>0</v>
      </c>
      <c r="W173" s="256" t="str">
        <f t="shared" si="21"/>
        <v>-</v>
      </c>
    </row>
    <row r="174" s="5" customFormat="1" ht="50.1" customHeight="1" spans="2:23">
      <c r="B174" s="341"/>
      <c r="C174" s="341"/>
      <c r="D174" s="180" t="s">
        <v>670</v>
      </c>
      <c r="E174" s="345"/>
      <c r="F174" s="178" t="s">
        <v>18</v>
      </c>
      <c r="G174" s="178" t="s">
        <v>665</v>
      </c>
      <c r="H174" s="302" t="s">
        <v>387</v>
      </c>
      <c r="I174" s="335" t="s">
        <v>384</v>
      </c>
      <c r="J174" s="178" t="s">
        <v>671</v>
      </c>
      <c r="K174" s="178"/>
      <c r="L174" s="217"/>
      <c r="M174" s="178"/>
      <c r="N174" s="178"/>
      <c r="O174" s="218"/>
      <c r="P174" s="218"/>
      <c r="Q174" s="218"/>
      <c r="R174" s="218"/>
      <c r="S174" s="218"/>
      <c r="T174" s="251">
        <f t="shared" si="19"/>
        <v>0</v>
      </c>
      <c r="U174" s="178"/>
      <c r="V174" s="251">
        <f t="shared" si="20"/>
        <v>0</v>
      </c>
      <c r="W174" s="252" t="str">
        <f t="shared" si="21"/>
        <v>-</v>
      </c>
    </row>
    <row r="175" s="5" customFormat="1" ht="50.1" customHeight="1" spans="2:23">
      <c r="B175" s="341"/>
      <c r="C175" s="341"/>
      <c r="D175" s="185"/>
      <c r="E175" s="346"/>
      <c r="F175" s="181" t="s">
        <v>19</v>
      </c>
      <c r="G175" s="181" t="s">
        <v>591</v>
      </c>
      <c r="H175" s="181" t="s">
        <v>667</v>
      </c>
      <c r="I175" s="361" t="s">
        <v>384</v>
      </c>
      <c r="J175" s="181" t="s">
        <v>672</v>
      </c>
      <c r="K175" s="181"/>
      <c r="L175" s="220"/>
      <c r="M175" s="181"/>
      <c r="N175" s="181"/>
      <c r="O175" s="221"/>
      <c r="P175" s="221"/>
      <c r="Q175" s="221"/>
      <c r="R175" s="221"/>
      <c r="S175" s="221"/>
      <c r="T175" s="253">
        <f t="shared" si="19"/>
        <v>0</v>
      </c>
      <c r="U175" s="181"/>
      <c r="V175" s="253">
        <f t="shared" si="20"/>
        <v>0</v>
      </c>
      <c r="W175" s="254" t="str">
        <f t="shared" si="21"/>
        <v>-</v>
      </c>
    </row>
    <row r="176" s="5" customFormat="1" ht="50.1" customHeight="1" spans="2:23">
      <c r="B176" s="341"/>
      <c r="C176" s="341"/>
      <c r="D176" s="176" t="s">
        <v>662</v>
      </c>
      <c r="E176" s="344"/>
      <c r="F176" s="240" t="s">
        <v>17</v>
      </c>
      <c r="G176" s="240" t="s">
        <v>573</v>
      </c>
      <c r="H176" s="306" t="s">
        <v>383</v>
      </c>
      <c r="I176" s="334" t="s">
        <v>384</v>
      </c>
      <c r="J176" s="183" t="s">
        <v>673</v>
      </c>
      <c r="K176" s="183"/>
      <c r="L176" s="223"/>
      <c r="M176" s="183"/>
      <c r="N176" s="183"/>
      <c r="O176" s="224"/>
      <c r="P176" s="224"/>
      <c r="Q176" s="224"/>
      <c r="R176" s="224"/>
      <c r="S176" s="224"/>
      <c r="T176" s="255">
        <f t="shared" si="19"/>
        <v>0</v>
      </c>
      <c r="U176" s="183"/>
      <c r="V176" s="255">
        <f t="shared" si="20"/>
        <v>0</v>
      </c>
      <c r="W176" s="256" t="str">
        <f t="shared" si="21"/>
        <v>-</v>
      </c>
    </row>
    <row r="177" s="5" customFormat="1" ht="50.1" customHeight="1" spans="2:23">
      <c r="B177" s="341"/>
      <c r="C177" s="341"/>
      <c r="D177" s="180" t="s">
        <v>674</v>
      </c>
      <c r="E177" s="345"/>
      <c r="F177" s="178" t="s">
        <v>18</v>
      </c>
      <c r="G177" s="178" t="s">
        <v>665</v>
      </c>
      <c r="H177" s="302" t="s">
        <v>387</v>
      </c>
      <c r="I177" s="335" t="s">
        <v>384</v>
      </c>
      <c r="J177" s="178" t="s">
        <v>675</v>
      </c>
      <c r="K177" s="178"/>
      <c r="L177" s="217"/>
      <c r="M177" s="178"/>
      <c r="N177" s="178"/>
      <c r="O177" s="218"/>
      <c r="P177" s="218"/>
      <c r="Q177" s="218"/>
      <c r="R177" s="218"/>
      <c r="S177" s="218"/>
      <c r="T177" s="251">
        <f t="shared" si="19"/>
        <v>0</v>
      </c>
      <c r="U177" s="178"/>
      <c r="V177" s="251">
        <f t="shared" si="20"/>
        <v>0</v>
      </c>
      <c r="W177" s="252" t="str">
        <f t="shared" si="21"/>
        <v>-</v>
      </c>
    </row>
    <row r="178" s="5" customFormat="1" ht="50.1" customHeight="1" spans="2:23">
      <c r="B178" s="341"/>
      <c r="C178" s="341"/>
      <c r="D178" s="185"/>
      <c r="E178" s="346"/>
      <c r="F178" s="192" t="s">
        <v>19</v>
      </c>
      <c r="G178" s="192" t="s">
        <v>591</v>
      </c>
      <c r="H178" s="192" t="s">
        <v>667</v>
      </c>
      <c r="I178" s="336" t="s">
        <v>384</v>
      </c>
      <c r="J178" s="181" t="s">
        <v>676</v>
      </c>
      <c r="K178" s="181"/>
      <c r="L178" s="220"/>
      <c r="M178" s="181"/>
      <c r="N178" s="181"/>
      <c r="O178" s="221"/>
      <c r="P178" s="221"/>
      <c r="Q178" s="221"/>
      <c r="R178" s="221"/>
      <c r="S178" s="221"/>
      <c r="T178" s="253">
        <f t="shared" si="19"/>
        <v>0</v>
      </c>
      <c r="U178" s="181"/>
      <c r="V178" s="253">
        <f t="shared" si="20"/>
        <v>0</v>
      </c>
      <c r="W178" s="254" t="str">
        <f t="shared" si="21"/>
        <v>-</v>
      </c>
    </row>
    <row r="179" s="5" customFormat="1" ht="50.1" customHeight="1" spans="2:23">
      <c r="B179" s="341"/>
      <c r="C179" s="341"/>
      <c r="D179" s="176" t="s">
        <v>662</v>
      </c>
      <c r="E179" s="344"/>
      <c r="F179" s="183" t="s">
        <v>17</v>
      </c>
      <c r="G179" s="183" t="s">
        <v>573</v>
      </c>
      <c r="H179" s="300" t="s">
        <v>383</v>
      </c>
      <c r="I179" s="360" t="s">
        <v>384</v>
      </c>
      <c r="J179" s="183" t="s">
        <v>677</v>
      </c>
      <c r="K179" s="183"/>
      <c r="L179" s="223"/>
      <c r="M179" s="183"/>
      <c r="N179" s="183"/>
      <c r="O179" s="224"/>
      <c r="P179" s="224"/>
      <c r="Q179" s="224"/>
      <c r="R179" s="224"/>
      <c r="S179" s="224"/>
      <c r="T179" s="255">
        <f t="shared" si="19"/>
        <v>0</v>
      </c>
      <c r="U179" s="183"/>
      <c r="V179" s="255">
        <f t="shared" si="20"/>
        <v>0</v>
      </c>
      <c r="W179" s="256" t="str">
        <f t="shared" si="21"/>
        <v>-</v>
      </c>
    </row>
    <row r="180" s="5" customFormat="1" ht="50.1" customHeight="1" spans="2:23">
      <c r="B180" s="341"/>
      <c r="C180" s="341"/>
      <c r="D180" s="180" t="s">
        <v>678</v>
      </c>
      <c r="E180" s="345"/>
      <c r="F180" s="178" t="s">
        <v>18</v>
      </c>
      <c r="G180" s="178" t="s">
        <v>665</v>
      </c>
      <c r="H180" s="302" t="s">
        <v>387</v>
      </c>
      <c r="I180" s="335" t="s">
        <v>384</v>
      </c>
      <c r="J180" s="178" t="s">
        <v>679</v>
      </c>
      <c r="K180" s="178"/>
      <c r="L180" s="217"/>
      <c r="M180" s="178"/>
      <c r="N180" s="178"/>
      <c r="O180" s="218"/>
      <c r="P180" s="218"/>
      <c r="Q180" s="218"/>
      <c r="R180" s="218"/>
      <c r="S180" s="218"/>
      <c r="T180" s="251">
        <f t="shared" si="19"/>
        <v>0</v>
      </c>
      <c r="U180" s="178"/>
      <c r="V180" s="251">
        <f t="shared" si="20"/>
        <v>0</v>
      </c>
      <c r="W180" s="252" t="str">
        <f t="shared" si="21"/>
        <v>-</v>
      </c>
    </row>
    <row r="181" s="5" customFormat="1" ht="50.1" customHeight="1" spans="2:23">
      <c r="B181" s="341"/>
      <c r="C181" s="341"/>
      <c r="D181" s="185"/>
      <c r="E181" s="346"/>
      <c r="F181" s="192" t="s">
        <v>19</v>
      </c>
      <c r="G181" s="192" t="s">
        <v>591</v>
      </c>
      <c r="H181" s="192" t="s">
        <v>667</v>
      </c>
      <c r="I181" s="336" t="s">
        <v>384</v>
      </c>
      <c r="J181" s="181" t="s">
        <v>680</v>
      </c>
      <c r="K181" s="181"/>
      <c r="L181" s="220"/>
      <c r="M181" s="181"/>
      <c r="N181" s="181"/>
      <c r="O181" s="221"/>
      <c r="P181" s="221"/>
      <c r="Q181" s="221"/>
      <c r="R181" s="221"/>
      <c r="S181" s="221"/>
      <c r="T181" s="253">
        <f t="shared" si="19"/>
        <v>0</v>
      </c>
      <c r="U181" s="181"/>
      <c r="V181" s="253">
        <f t="shared" si="20"/>
        <v>0</v>
      </c>
      <c r="W181" s="254" t="str">
        <f t="shared" si="21"/>
        <v>-</v>
      </c>
    </row>
    <row r="182" s="5" customFormat="1" ht="50.1" customHeight="1" spans="2:23">
      <c r="B182" s="341"/>
      <c r="C182" s="341"/>
      <c r="D182" s="176" t="s">
        <v>662</v>
      </c>
      <c r="E182" s="344"/>
      <c r="F182" s="183" t="s">
        <v>17</v>
      </c>
      <c r="G182" s="183" t="s">
        <v>573</v>
      </c>
      <c r="H182" s="300" t="s">
        <v>383</v>
      </c>
      <c r="I182" s="360" t="s">
        <v>384</v>
      </c>
      <c r="J182" s="183" t="s">
        <v>681</v>
      </c>
      <c r="K182" s="183"/>
      <c r="L182" s="223"/>
      <c r="M182" s="183"/>
      <c r="N182" s="183"/>
      <c r="O182" s="224"/>
      <c r="P182" s="224"/>
      <c r="Q182" s="224"/>
      <c r="R182" s="224"/>
      <c r="S182" s="224"/>
      <c r="T182" s="255">
        <f t="shared" si="19"/>
        <v>0</v>
      </c>
      <c r="U182" s="183"/>
      <c r="V182" s="255">
        <f t="shared" si="20"/>
        <v>0</v>
      </c>
      <c r="W182" s="256" t="str">
        <f t="shared" si="21"/>
        <v>-</v>
      </c>
    </row>
    <row r="183" s="5" customFormat="1" ht="50.1" customHeight="1" spans="2:23">
      <c r="B183" s="341"/>
      <c r="C183" s="341"/>
      <c r="D183" s="180" t="s">
        <v>682</v>
      </c>
      <c r="E183" s="345"/>
      <c r="F183" s="178" t="s">
        <v>18</v>
      </c>
      <c r="G183" s="178" t="s">
        <v>665</v>
      </c>
      <c r="H183" s="302" t="s">
        <v>387</v>
      </c>
      <c r="I183" s="335" t="s">
        <v>384</v>
      </c>
      <c r="J183" s="178" t="s">
        <v>683</v>
      </c>
      <c r="K183" s="178"/>
      <c r="L183" s="217"/>
      <c r="M183" s="178"/>
      <c r="N183" s="178"/>
      <c r="O183" s="218"/>
      <c r="P183" s="218"/>
      <c r="Q183" s="218"/>
      <c r="R183" s="218"/>
      <c r="S183" s="218"/>
      <c r="T183" s="251">
        <f t="shared" si="19"/>
        <v>0</v>
      </c>
      <c r="U183" s="178"/>
      <c r="V183" s="251">
        <f t="shared" si="20"/>
        <v>0</v>
      </c>
      <c r="W183" s="252" t="str">
        <f t="shared" si="21"/>
        <v>-</v>
      </c>
    </row>
    <row r="184" s="5" customFormat="1" ht="50.1" customHeight="1" spans="2:23">
      <c r="B184" s="343"/>
      <c r="C184" s="343"/>
      <c r="D184" s="185"/>
      <c r="E184" s="346"/>
      <c r="F184" s="181" t="s">
        <v>19</v>
      </c>
      <c r="G184" s="181" t="s">
        <v>591</v>
      </c>
      <c r="H184" s="181" t="s">
        <v>667</v>
      </c>
      <c r="I184" s="361" t="s">
        <v>384</v>
      </c>
      <c r="J184" s="181" t="s">
        <v>684</v>
      </c>
      <c r="K184" s="181"/>
      <c r="L184" s="220"/>
      <c r="M184" s="181"/>
      <c r="N184" s="181"/>
      <c r="O184" s="221"/>
      <c r="P184" s="221"/>
      <c r="Q184" s="221"/>
      <c r="R184" s="221"/>
      <c r="S184" s="221"/>
      <c r="T184" s="253">
        <f t="shared" si="19"/>
        <v>0</v>
      </c>
      <c r="U184" s="181"/>
      <c r="V184" s="253">
        <f t="shared" si="20"/>
        <v>0</v>
      </c>
      <c r="W184" s="254" t="str">
        <f t="shared" si="21"/>
        <v>-</v>
      </c>
    </row>
    <row r="185" s="5" customFormat="1" ht="150" customHeight="1" spans="2:23">
      <c r="B185" s="353" t="s">
        <v>685</v>
      </c>
      <c r="C185" s="353" t="s">
        <v>380</v>
      </c>
      <c r="D185" s="354" t="s">
        <v>686</v>
      </c>
      <c r="E185" s="355"/>
      <c r="F185" s="356" t="s">
        <v>687</v>
      </c>
      <c r="G185" s="357" t="s">
        <v>688</v>
      </c>
      <c r="H185" s="357"/>
      <c r="I185" s="357" t="s">
        <v>689</v>
      </c>
      <c r="J185" s="357" t="s">
        <v>690</v>
      </c>
      <c r="K185" s="357"/>
      <c r="L185" s="357"/>
      <c r="M185" s="357"/>
      <c r="N185" s="357"/>
      <c r="O185" s="362"/>
      <c r="P185" s="362"/>
      <c r="Q185" s="362"/>
      <c r="R185" s="362"/>
      <c r="S185" s="362"/>
      <c r="T185" s="357">
        <f t="shared" si="19"/>
        <v>0</v>
      </c>
      <c r="U185" s="357"/>
      <c r="V185" s="357">
        <f t="shared" si="20"/>
        <v>0</v>
      </c>
      <c r="W185" s="363" t="str">
        <f t="shared" si="21"/>
        <v>-</v>
      </c>
    </row>
    <row r="186" s="5" customFormat="1" ht="150" customHeight="1" spans="2:23">
      <c r="B186" s="200"/>
      <c r="C186" s="358"/>
      <c r="D186" s="354" t="s">
        <v>691</v>
      </c>
      <c r="E186" s="355"/>
      <c r="F186" s="356" t="s">
        <v>687</v>
      </c>
      <c r="G186" s="357" t="s">
        <v>688</v>
      </c>
      <c r="H186" s="357"/>
      <c r="I186" s="357" t="s">
        <v>689</v>
      </c>
      <c r="J186" s="357" t="s">
        <v>692</v>
      </c>
      <c r="K186" s="357"/>
      <c r="L186" s="357"/>
      <c r="M186" s="357"/>
      <c r="N186" s="357"/>
      <c r="O186" s="362"/>
      <c r="P186" s="362"/>
      <c r="Q186" s="362"/>
      <c r="R186" s="362"/>
      <c r="S186" s="362"/>
      <c r="T186" s="357">
        <f t="shared" si="19"/>
        <v>0</v>
      </c>
      <c r="U186" s="357"/>
      <c r="V186" s="357">
        <f t="shared" si="20"/>
        <v>0</v>
      </c>
      <c r="W186" s="363" t="str">
        <f t="shared" si="21"/>
        <v>-</v>
      </c>
    </row>
    <row r="187" s="5" customFormat="1" ht="150" customHeight="1" spans="2:23">
      <c r="B187" s="359"/>
      <c r="C187" s="359"/>
      <c r="D187" s="354" t="s">
        <v>693</v>
      </c>
      <c r="E187" s="355"/>
      <c r="F187" s="356" t="s">
        <v>687</v>
      </c>
      <c r="G187" s="357" t="s">
        <v>694</v>
      </c>
      <c r="H187" s="357"/>
      <c r="I187" s="357" t="s">
        <v>689</v>
      </c>
      <c r="J187" s="357" t="s">
        <v>695</v>
      </c>
      <c r="K187" s="357"/>
      <c r="L187" s="357"/>
      <c r="M187" s="357"/>
      <c r="N187" s="357"/>
      <c r="O187" s="362"/>
      <c r="P187" s="362"/>
      <c r="Q187" s="362"/>
      <c r="R187" s="362"/>
      <c r="S187" s="362"/>
      <c r="T187" s="357">
        <f t="shared" si="19"/>
        <v>0</v>
      </c>
      <c r="U187" s="357"/>
      <c r="V187" s="357">
        <f t="shared" si="20"/>
        <v>0</v>
      </c>
      <c r="W187" s="363" t="str">
        <f t="shared" si="21"/>
        <v>-</v>
      </c>
    </row>
  </sheetData>
  <autoFilter ref="A3:W187">
    <extLst/>
  </autoFilter>
  <mergeCells count="6">
    <mergeCell ref="B99:B101"/>
    <mergeCell ref="B105:B107"/>
    <mergeCell ref="E15:E17"/>
    <mergeCell ref="E99:E101"/>
    <mergeCell ref="E134:E137"/>
    <mergeCell ref="E146:E149"/>
  </mergeCells>
  <conditionalFormatting sqref="L4:L121">
    <cfRule type="expression" dxfId="0" priority="72">
      <formula>AND(L4&lt;5,M4&gt;0)</formula>
    </cfRule>
  </conditionalFormatting>
  <conditionalFormatting sqref="L122:L133">
    <cfRule type="expression" dxfId="0" priority="60">
      <formula>AND(L122&lt;5,M122&gt;0)</formula>
    </cfRule>
  </conditionalFormatting>
  <conditionalFormatting sqref="L134:L141">
    <cfRule type="expression" dxfId="0" priority="36">
      <formula>AND(L134&lt;5,M134&gt;0)</formula>
    </cfRule>
  </conditionalFormatting>
  <conditionalFormatting sqref="L170:L184">
    <cfRule type="expression" dxfId="0" priority="12">
      <formula>AND(L170&lt;5,M170&gt;0)</formula>
    </cfRule>
  </conditionalFormatting>
  <conditionalFormatting sqref="S4:S121">
    <cfRule type="expression" dxfId="2" priority="69">
      <formula>S4&gt;1</formula>
    </cfRule>
    <cfRule type="expression" dxfId="3" priority="70">
      <formula>S4&gt;0.5</formula>
    </cfRule>
    <cfRule type="expression" dxfId="4" priority="71">
      <formula>S4&gt;0</formula>
    </cfRule>
  </conditionalFormatting>
  <conditionalFormatting sqref="S122:S133">
    <cfRule type="expression" dxfId="2" priority="57">
      <formula>S122&gt;1</formula>
    </cfRule>
    <cfRule type="expression" dxfId="3" priority="58">
      <formula>S122&gt;0.5</formula>
    </cfRule>
    <cfRule type="expression" dxfId="4" priority="59">
      <formula>S122&gt;0</formula>
    </cfRule>
  </conditionalFormatting>
  <conditionalFormatting sqref="S134:S141">
    <cfRule type="expression" dxfId="2" priority="33">
      <formula>S134&gt;1</formula>
    </cfRule>
    <cfRule type="expression" dxfId="3" priority="34">
      <formula>S134&gt;0.5</formula>
    </cfRule>
    <cfRule type="expression" dxfId="4" priority="35">
      <formula>S134&gt;0</formula>
    </cfRule>
  </conditionalFormatting>
  <conditionalFormatting sqref="S170:S184">
    <cfRule type="expression" dxfId="2" priority="9">
      <formula>S170&gt;1</formula>
    </cfRule>
    <cfRule type="expression" dxfId="3" priority="10">
      <formula>S170&gt;0.5</formula>
    </cfRule>
    <cfRule type="expression" dxfId="4" priority="11">
      <formula>S170&gt;0</formula>
    </cfRule>
  </conditionalFormatting>
  <conditionalFormatting sqref="T4:T121">
    <cfRule type="expression" dxfId="6" priority="67">
      <formula>T4=0</formula>
    </cfRule>
    <cfRule type="expression" dxfId="5" priority="68">
      <formula>AND(T4&lt;&gt;"",T4/S4&lt;4)</formula>
    </cfRule>
  </conditionalFormatting>
  <conditionalFormatting sqref="T122:T133">
    <cfRule type="expression" dxfId="6" priority="55">
      <formula>T122=0</formula>
    </cfRule>
    <cfRule type="expression" dxfId="5" priority="56">
      <formula>AND(T122&lt;&gt;"",T122/S122&lt;4)</formula>
    </cfRule>
  </conditionalFormatting>
  <conditionalFormatting sqref="T134:T141">
    <cfRule type="expression" dxfId="6" priority="31">
      <formula>T134=0</formula>
    </cfRule>
    <cfRule type="expression" dxfId="5" priority="32">
      <formula>AND(T134&lt;&gt;"",T134/S134&lt;4)</formula>
    </cfRule>
  </conditionalFormatting>
  <conditionalFormatting sqref="T170:T184">
    <cfRule type="expression" dxfId="6" priority="7">
      <formula>T170=0</formula>
    </cfRule>
    <cfRule type="expression" dxfId="5" priority="8">
      <formula>AND(T170&lt;&gt;"",T170/S170&lt;4)</formula>
    </cfRule>
  </conditionalFormatting>
  <conditionalFormatting sqref="V4:V121">
    <cfRule type="expression" dxfId="6" priority="65">
      <formula>V4=0</formula>
    </cfRule>
    <cfRule type="expression" dxfId="5" priority="66">
      <formula>AND(V4&lt;&gt;"",V4/S4&lt;4)</formula>
    </cfRule>
  </conditionalFormatting>
  <conditionalFormatting sqref="V122:V133">
    <cfRule type="expression" dxfId="6" priority="53">
      <formula>V122=0</formula>
    </cfRule>
    <cfRule type="expression" dxfId="5" priority="54">
      <formula>AND(V122&lt;&gt;"",V122/S122&lt;4)</formula>
    </cfRule>
  </conditionalFormatting>
  <conditionalFormatting sqref="V134:V141">
    <cfRule type="expression" dxfId="6" priority="29">
      <formula>V134=0</formula>
    </cfRule>
    <cfRule type="expression" dxfId="5" priority="30">
      <formula>AND(V134&lt;&gt;"",V134/S134&lt;4)</formula>
    </cfRule>
  </conditionalFormatting>
  <conditionalFormatting sqref="V170:V184">
    <cfRule type="expression" dxfId="6" priority="5">
      <formula>V170=0</formula>
    </cfRule>
    <cfRule type="expression" dxfId="5" priority="6">
      <formula>AND(V170&lt;&gt;"",V170/S170&lt;4)</formula>
    </cfRule>
  </conditionalFormatting>
  <conditionalFormatting sqref="W4:W187">
    <cfRule type="expression" dxfId="7" priority="2">
      <formula>W4&lt;20</formula>
    </cfRule>
    <cfRule type="expression" dxfId="0" priority="3">
      <formula>W4&lt;40</formula>
    </cfRule>
    <cfRule type="expression" dxfId="8" priority="4">
      <formula>W4&lt;60</formula>
    </cfRule>
  </conditionalFormatting>
  <conditionalFormatting sqref="M4:N121">
    <cfRule type="expression" dxfId="1" priority="61">
      <formula>OR(M4=0,M4="0")</formula>
    </cfRule>
  </conditionalFormatting>
  <conditionalFormatting sqref="M122:N133">
    <cfRule type="expression" dxfId="1" priority="49">
      <formula>OR(M122=0,M122="0")</formula>
    </cfRule>
  </conditionalFormatting>
  <conditionalFormatting sqref="M134:N141">
    <cfRule type="expression" dxfId="1" priority="25">
      <formula>OR(M134=0,M134="0")</formula>
    </cfRule>
  </conditionalFormatting>
  <conditionalFormatting sqref="L142:L169 L185:L187">
    <cfRule type="expression" dxfId="0" priority="24">
      <formula>AND(L142&lt;5,M142&gt;0)</formula>
    </cfRule>
  </conditionalFormatting>
  <conditionalFormatting sqref="M142:N169 M185:N187">
    <cfRule type="expression" dxfId="1" priority="13">
      <formula>OR(M142=0,M142="0")</formula>
    </cfRule>
  </conditionalFormatting>
  <conditionalFormatting sqref="S142:S169 S185:S187">
    <cfRule type="expression" dxfId="2" priority="21">
      <formula>S142&gt;1</formula>
    </cfRule>
    <cfRule type="expression" dxfId="3" priority="22">
      <formula>S142&gt;0.5</formula>
    </cfRule>
    <cfRule type="expression" dxfId="4" priority="23">
      <formula>S142&gt;0</formula>
    </cfRule>
  </conditionalFormatting>
  <conditionalFormatting sqref="T142:T169 T185:T187">
    <cfRule type="expression" dxfId="6" priority="19">
      <formula>T142=0</formula>
    </cfRule>
    <cfRule type="expression" dxfId="5" priority="20">
      <formula>AND(T142&lt;&gt;"",T142/S142&lt;4)</formula>
    </cfRule>
  </conditionalFormatting>
  <conditionalFormatting sqref="V142:V169 V185:V187">
    <cfRule type="expression" dxfId="6" priority="17">
      <formula>V142=0</formula>
    </cfRule>
    <cfRule type="expression" dxfId="5" priority="18">
      <formula>AND(V142&lt;&gt;"",V142/S142&lt;4)</formula>
    </cfRule>
  </conditionalFormatting>
  <conditionalFormatting sqref="M170:N184">
    <cfRule type="expression" dxfId="1" priority="1">
      <formula>OR(M170=0,M170="0")</formula>
    </cfRule>
  </conditionalFormatting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在庫情報（雨衣）</vt:lpstr>
      <vt:lpstr>入荷見積（雨衣）</vt:lpstr>
      <vt:lpstr>在庫情報（居家服）</vt:lpstr>
      <vt:lpstr>入荷見積（居家服）</vt:lpstr>
      <vt:lpstr>在庫情報（雨伞等）</vt:lpstr>
      <vt:lpstr>入荷見積（雨伞等）</vt:lpstr>
      <vt:lpstr>在庫情報（雨靴）</vt:lpstr>
      <vt:lpstr>入荷見積（雨靴）</vt:lpstr>
      <vt:lpstr>在庫情報（袜子）</vt:lpstr>
      <vt:lpstr>入荷見積（袜子）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2020-11-16T15:18:03Z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2052-11.1.0.10168</vt:lpwstr>
  </property>
</Properties>
</file>