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/>
  </bookViews>
  <sheets>
    <sheet name="在庫情報R" sheetId="34" r:id="rId1"/>
    <sheet name="入荷見積R" sheetId="36" r:id="rId2"/>
    <sheet name="在庫情報W" sheetId="39" r:id="rId3"/>
    <sheet name="入荷見積W" sheetId="40" r:id="rId4"/>
  </sheets>
  <definedNames>
    <definedName name="_xlnm._FilterDatabase" localSheetId="3" hidden="1">入荷見積W!$B$3:$L$290</definedName>
    <definedName name="_xlnm._FilterDatabase" localSheetId="2" hidden="1">在庫情報W!$B$3:$U$290</definedName>
    <definedName name="List" localSheetId="3">入荷見積W!#REF!</definedName>
    <definedName name="List">在庫情報W!#REF!</definedName>
    <definedName name="List1" localSheetId="3">入荷見積W!#REF!</definedName>
    <definedName name="List1">在庫情報W!#REF!</definedName>
    <definedName name="List2" localSheetId="3">入荷見積W!#REF!</definedName>
    <definedName name="List2">在庫情報W!#REF!</definedName>
    <definedName name="List3" localSheetId="3">入荷見積W!#REF!</definedName>
    <definedName name="List3">在庫情報W!#REF!</definedName>
    <definedName name="newlist" localSheetId="1">入荷見積R!#REF!</definedName>
    <definedName name="newlist" localSheetId="3">#REF!</definedName>
    <definedName name="newlist" localSheetId="0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3" i="40" l="1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W116" i="39" l="1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W7" i="39"/>
  <c r="W6" i="39"/>
  <c r="W5" i="39"/>
  <c r="W4" i="39"/>
  <c r="K103" i="39"/>
  <c r="K104" i="39"/>
  <c r="K105" i="39"/>
  <c r="K106" i="39"/>
  <c r="K107" i="39"/>
  <c r="K108" i="39"/>
  <c r="K109" i="39"/>
  <c r="K110" i="39"/>
  <c r="K111" i="39"/>
  <c r="K112" i="39"/>
  <c r="K113" i="39"/>
  <c r="K114" i="39"/>
  <c r="K115" i="39"/>
  <c r="K116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U7" i="34"/>
  <c r="BV7" i="34"/>
  <c r="BW7" i="34"/>
  <c r="BX7" i="34"/>
  <c r="BZ7" i="34"/>
  <c r="CA7" i="34"/>
  <c r="CB7" i="34"/>
  <c r="CC7" i="34"/>
  <c r="CD7" i="34"/>
  <c r="CE7" i="34"/>
  <c r="BT8" i="34"/>
  <c r="BU8" i="34"/>
  <c r="BV8" i="34"/>
  <c r="BW8" i="34"/>
  <c r="BX8" i="34"/>
  <c r="BZ8" i="34"/>
  <c r="CA8" i="34"/>
  <c r="CB8" i="34"/>
  <c r="CC8" i="34"/>
  <c r="CD8" i="34"/>
  <c r="CE8" i="34"/>
  <c r="BT9" i="34"/>
  <c r="BU9" i="34"/>
  <c r="BV9" i="34"/>
  <c r="BW9" i="34"/>
  <c r="BX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T5" i="39" l="1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4" i="39"/>
  <c r="L116" i="40" l="1"/>
  <c r="L115" i="40"/>
  <c r="L114" i="40"/>
  <c r="M114" i="40" s="1"/>
  <c r="L113" i="40"/>
  <c r="L112" i="40"/>
  <c r="M112" i="40" s="1"/>
  <c r="L111" i="40"/>
  <c r="M111" i="40" s="1"/>
  <c r="L110" i="40"/>
  <c r="L109" i="40"/>
  <c r="M109" i="40" s="1"/>
  <c r="L108" i="40"/>
  <c r="L107" i="40"/>
  <c r="L106" i="40"/>
  <c r="M106" i="40" s="1"/>
  <c r="L105" i="40"/>
  <c r="L104" i="40"/>
  <c r="M104" i="40" s="1"/>
  <c r="L103" i="40"/>
  <c r="M103" i="40" s="1"/>
  <c r="L102" i="40"/>
  <c r="M102" i="40" s="1"/>
  <c r="L101" i="40"/>
  <c r="M101" i="40" s="1"/>
  <c r="L100" i="40"/>
  <c r="L99" i="40"/>
  <c r="L98" i="40"/>
  <c r="M98" i="40" s="1"/>
  <c r="L97" i="40"/>
  <c r="L96" i="40"/>
  <c r="L95" i="40"/>
  <c r="M95" i="40" s="1"/>
  <c r="L94" i="40"/>
  <c r="L93" i="40"/>
  <c r="M93" i="40" s="1"/>
  <c r="L92" i="40"/>
  <c r="L91" i="40"/>
  <c r="L90" i="40"/>
  <c r="M90" i="40" s="1"/>
  <c r="L89" i="40"/>
  <c r="L88" i="40"/>
  <c r="M88" i="40" s="1"/>
  <c r="L87" i="40"/>
  <c r="M87" i="40" s="1"/>
  <c r="L86" i="40"/>
  <c r="M86" i="40" s="1"/>
  <c r="L85" i="40"/>
  <c r="M85" i="40" s="1"/>
  <c r="L84" i="40"/>
  <c r="L83" i="40"/>
  <c r="L82" i="40"/>
  <c r="M82" i="40" s="1"/>
  <c r="L81" i="40"/>
  <c r="L80" i="40"/>
  <c r="M80" i="40" s="1"/>
  <c r="L79" i="40"/>
  <c r="M79" i="40" s="1"/>
  <c r="L78" i="40"/>
  <c r="M78" i="40" s="1"/>
  <c r="L77" i="40"/>
  <c r="M77" i="40" s="1"/>
  <c r="L76" i="40"/>
  <c r="L75" i="40"/>
  <c r="L74" i="40"/>
  <c r="M74" i="40" s="1"/>
  <c r="L73" i="40"/>
  <c r="L72" i="40"/>
  <c r="M72" i="40" s="1"/>
  <c r="L71" i="40"/>
  <c r="M71" i="40" s="1"/>
  <c r="L70" i="40"/>
  <c r="M70" i="40" s="1"/>
  <c r="L69" i="40"/>
  <c r="M69" i="40" s="1"/>
  <c r="L68" i="40"/>
  <c r="L67" i="40"/>
  <c r="L66" i="40"/>
  <c r="L65" i="40"/>
  <c r="L64" i="40"/>
  <c r="M64" i="40" s="1"/>
  <c r="L63" i="40"/>
  <c r="M63" i="40" s="1"/>
  <c r="L62" i="40"/>
  <c r="M62" i="40" s="1"/>
  <c r="L61" i="40"/>
  <c r="M61" i="40" s="1"/>
  <c r="L60" i="40"/>
  <c r="L59" i="40"/>
  <c r="L58" i="40"/>
  <c r="M58" i="40" s="1"/>
  <c r="L57" i="40"/>
  <c r="L56" i="40"/>
  <c r="M56" i="40" s="1"/>
  <c r="L55" i="40"/>
  <c r="M55" i="40" s="1"/>
  <c r="L54" i="40"/>
  <c r="M54" i="40" s="1"/>
  <c r="L53" i="40"/>
  <c r="M53" i="40" s="1"/>
  <c r="L52" i="40"/>
  <c r="L51" i="40"/>
  <c r="L50" i="40"/>
  <c r="M50" i="40" s="1"/>
  <c r="L49" i="40"/>
  <c r="L48" i="40"/>
  <c r="M48" i="40" s="1"/>
  <c r="L47" i="40"/>
  <c r="M47" i="40" s="1"/>
  <c r="L46" i="40"/>
  <c r="M46" i="40" s="1"/>
  <c r="L45" i="40"/>
  <c r="M45" i="40" s="1"/>
  <c r="L44" i="40"/>
  <c r="L43" i="40"/>
  <c r="L42" i="40"/>
  <c r="M42" i="40" s="1"/>
  <c r="L41" i="40"/>
  <c r="L40" i="40"/>
  <c r="M40" i="40" s="1"/>
  <c r="L39" i="40"/>
  <c r="M39" i="40" s="1"/>
  <c r="L38" i="40"/>
  <c r="M38" i="40" s="1"/>
  <c r="L37" i="40"/>
  <c r="M37" i="40" s="1"/>
  <c r="L36" i="40"/>
  <c r="L35" i="40"/>
  <c r="L34" i="40"/>
  <c r="M34" i="40" s="1"/>
  <c r="L33" i="40"/>
  <c r="L32" i="40"/>
  <c r="M32" i="40" s="1"/>
  <c r="L31" i="40"/>
  <c r="M31" i="40" s="1"/>
  <c r="L30" i="40"/>
  <c r="M30" i="40" s="1"/>
  <c r="L29" i="40"/>
  <c r="M29" i="40" s="1"/>
  <c r="L28" i="40"/>
  <c r="L27" i="40"/>
  <c r="L26" i="40"/>
  <c r="M26" i="40" s="1"/>
  <c r="L25" i="40"/>
  <c r="L24" i="40"/>
  <c r="M24" i="40" s="1"/>
  <c r="L23" i="40"/>
  <c r="M23" i="40" s="1"/>
  <c r="L22" i="40"/>
  <c r="L21" i="40"/>
  <c r="M21" i="40" s="1"/>
  <c r="L20" i="40"/>
  <c r="L19" i="40"/>
  <c r="L18" i="40"/>
  <c r="M18" i="40" s="1"/>
  <c r="L17" i="40"/>
  <c r="L16" i="40"/>
  <c r="M16" i="40" s="1"/>
  <c r="L15" i="40"/>
  <c r="M15" i="40" s="1"/>
  <c r="L14" i="40"/>
  <c r="M14" i="40" s="1"/>
  <c r="L13" i="40"/>
  <c r="M13" i="40" s="1"/>
  <c r="L12" i="40"/>
  <c r="L11" i="40"/>
  <c r="L10" i="40"/>
  <c r="M10" i="40" s="1"/>
  <c r="L9" i="40"/>
  <c r="L8" i="40"/>
  <c r="M8" i="40" s="1"/>
  <c r="L7" i="40"/>
  <c r="M7" i="40" s="1"/>
  <c r="L6" i="40"/>
  <c r="M6" i="40" s="1"/>
  <c r="L5" i="40"/>
  <c r="M5" i="40" s="1"/>
  <c r="L4" i="40"/>
  <c r="M9" i="40"/>
  <c r="M11" i="40"/>
  <c r="M12" i="40"/>
  <c r="M17" i="40"/>
  <c r="M19" i="40"/>
  <c r="M20" i="40"/>
  <c r="M22" i="40"/>
  <c r="M25" i="40"/>
  <c r="M27" i="40"/>
  <c r="M28" i="40"/>
  <c r="M33" i="40"/>
  <c r="M35" i="40"/>
  <c r="M36" i="40"/>
  <c r="M41" i="40"/>
  <c r="M43" i="40"/>
  <c r="M44" i="40"/>
  <c r="M49" i="40"/>
  <c r="M51" i="40"/>
  <c r="M52" i="40"/>
  <c r="M57" i="40"/>
  <c r="M59" i="40"/>
  <c r="M60" i="40"/>
  <c r="M65" i="40"/>
  <c r="M66" i="40"/>
  <c r="M67" i="40"/>
  <c r="M68" i="40"/>
  <c r="M73" i="40"/>
  <c r="M75" i="40"/>
  <c r="M76" i="40"/>
  <c r="M81" i="40"/>
  <c r="M83" i="40"/>
  <c r="M84" i="40"/>
  <c r="M89" i="40"/>
  <c r="M91" i="40"/>
  <c r="M92" i="40"/>
  <c r="M94" i="40"/>
  <c r="M96" i="40"/>
  <c r="M97" i="40"/>
  <c r="M99" i="40"/>
  <c r="M100" i="40"/>
  <c r="M105" i="40"/>
  <c r="M107" i="40"/>
  <c r="M108" i="40"/>
  <c r="M110" i="40"/>
  <c r="M113" i="40"/>
  <c r="M115" i="40"/>
  <c r="M116" i="40"/>
  <c r="M4" i="40"/>
  <c r="K102" i="40"/>
  <c r="K101" i="40"/>
  <c r="K100" i="40"/>
  <c r="K99" i="40"/>
  <c r="K98" i="40"/>
  <c r="K97" i="40"/>
  <c r="K96" i="40"/>
  <c r="K95" i="40"/>
  <c r="K94" i="40"/>
  <c r="K93" i="40"/>
  <c r="K92" i="40"/>
  <c r="K91" i="40"/>
  <c r="J90" i="40"/>
  <c r="J89" i="40"/>
  <c r="J88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V7" i="39"/>
  <c r="V6" i="39"/>
  <c r="V5" i="39"/>
  <c r="V4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J90" i="39"/>
  <c r="J89" i="39"/>
  <c r="J88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K4" i="39"/>
  <c r="M11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Q7" i="34"/>
  <c r="Q8" i="34"/>
  <c r="BJ9" i="34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K9" i="34"/>
  <c r="BI9" i="34"/>
  <c r="BH9" i="34"/>
  <c r="BJ8" i="34"/>
  <c r="BL8" i="34"/>
  <c r="BK8" i="34"/>
  <c r="BI8" i="34"/>
  <c r="BH8" i="34"/>
  <c r="BL7" i="34"/>
  <c r="BK7" i="34"/>
  <c r="BI7" i="34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<sst xmlns="http://schemas.openxmlformats.org/spreadsheetml/2006/main" count="1956" uniqueCount="559">
  <si>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</si>
  <si>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</si>
  <si>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</si>
  <si>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</si>
  <si>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</si>
  <si>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</si>
  <si>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</si>
  <si>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</si>
  <si>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</si>
  <si>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</si>
  <si>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</si>
  <si>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</si>
  <si>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</si>
  <si>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</si>
  <si>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</si>
  <si>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</si>
  <si>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</si>
  <si>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</si>
  <si>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</si>
  <si>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</si>
  <si>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</si>
  <si>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</si>
  <si>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</si>
  <si>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</si>
  <si>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</si>
  <si>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</si>
  <si>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</si>
  <si>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</si>
  <si>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</si>
  <si>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</si>
  <si>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</si>
  <si>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</si>
  <si>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</si>
  <si>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</si>
  <si>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</si>
  <si>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</si>
  <si>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</si>
  <si>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</si>
  <si>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</si>
  <si>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</si>
  <si>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</si>
  <si>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</si>
  <si>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</si>
  <si>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</si>
  <si>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</si>
  <si>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</si>
  <si>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</si>
  <si>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</si>
  <si>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</si>
  <si>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</si>
  <si>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</si>
  <si>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</si>
  <si>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</si>
  <si>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</si>
  <si>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</si>
  <si>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</si>
  <si>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</si>
  <si>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</si>
  <si>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</si>
  <si>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</si>
  <si>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</si>
  <si>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</si>
  <si>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</si>
  <si>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</si>
  <si>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</si>
  <si>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</si>
  <si>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</si>
  <si>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</si>
  <si>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</si>
  <si>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</si>
  <si>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</si>
  <si>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</si>
  <si>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</si>
  <si>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</si>
  <si>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</si>
  <si>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</si>
  <si>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</si>
  <si>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</si>
  <si>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</si>
  <si>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</si>
  <si>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</si>
  <si>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</si>
  <si>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</si>
  <si>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</si>
  <si>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</si>
  <si>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</si>
  <si>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</si>
  <si>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</si>
  <si>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</si>
  <si>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</si>
  <si>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</si>
  <si>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</si>
  <si>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</si>
  <si>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</si>
  <si>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</si>
  <si>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</si>
  <si>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</si>
  <si>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</si>
  <si>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</si>
  <si>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</si>
  <si>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</si>
  <si>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</si>
  <si>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</si>
  <si>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</si>
  <si>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</si>
  <si>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</si>
  <si>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</si>
  <si>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</si>
  <si>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</si>
  <si>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</si>
  <si>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</si>
  <si>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</si>
  <si>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</si>
  <si>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</si>
  <si>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</si>
  <si>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</si>
  <si>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</si>
  <si>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</si>
  <si>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</si>
  <si>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</si>
  <si>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</si>
  <si>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</si>
  <si>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</si>
  <si>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</si>
  <si>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</si>
  <si>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</si>
  <si>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</si>
  <si>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</si>
  <si>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</si>
  <si>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</si>
  <si>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</si>
  <si>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</si>
  <si>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</si>
  <si>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</si>
  <si>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</si>
  <si>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</si>
  <si>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</si>
  <si>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</si>
  <si>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</si>
  <si>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</si>
  <si>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</si>
  <si>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</si>
  <si>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</si>
  <si>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</si>
  <si>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</si>
  <si>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</si>
  <si>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</si>
  <si>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</si>
  <si>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</si>
  <si>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</si>
  <si>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</si>
  <si>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</si>
  <si>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</si>
  <si>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</si>
  <si>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</si>
  <si>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</si>
  <si>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</si>
  <si>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</si>
  <si>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</si>
  <si>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</si>
  <si>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</si>
  <si>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</si>
  <si>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</si>
  <si>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</si>
  <si>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</si>
  <si>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</si>
  <si>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</si>
  <si>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</si>
  <si>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</si>
  <si>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</si>
  <si>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</si>
  <si>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</si>
  <si>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</si>
  <si>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</si>
  <si>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</si>
  <si>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</si>
  <si>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</si>
  <si>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</si>
  <si>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</si>
  <si>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</si>
  <si>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</si>
  <si>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</si>
  <si>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</si>
  <si>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</si>
  <si>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</si>
  <si>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</si>
  <si>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</si>
  <si>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</si>
  <si>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</si>
  <si>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</si>
  <si>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</si>
  <si>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</si>
  <si>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</si>
  <si>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</si>
  <si>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</si>
  <si>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</si>
  <si>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</si>
  <si>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</si>
  <si>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</si>
  <si>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</si>
  <si>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</si>
  <si>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</si>
  <si>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</si>
  <si>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</si>
  <si>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</si>
  <si>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</si>
  <si>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</si>
  <si>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</si>
  <si>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</si>
  <si>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</si>
  <si>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</si>
  <si>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</si>
  <si>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</si>
  <si>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</si>
  <si>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</si>
  <si>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</si>
  <si>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</si>
  <si>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</si>
  <si>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</si>
  <si>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</si>
  <si>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</si>
  <si>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</si>
  <si>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</si>
  <si>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</si>
  <si>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</si>
  <si>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</si>
  <si>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</si>
  <si>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</si>
  <si>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</si>
  <si>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</si>
  <si>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</si>
  <si>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</si>
  <si>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</si>
  <si>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</si>
  <si>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</si>
  <si>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</si>
  <si>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</si>
  <si>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</si>
  <si>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</si>
  <si>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</si>
  <si>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</si>
  <si>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</si>
  <si>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</si>
  <si>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</si>
  <si>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</si>
  <si>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</si>
  <si>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</si>
  <si>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</si>
  <si>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</si>
  <si>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</si>
  <si>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</si>
  <si>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</si>
  <si>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</si>
  <si>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</si>
  <si>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</si>
  <si>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</si>
  <si>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</si>
  <si>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</si>
  <si>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</si>
  <si>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</si>
  <si>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</si>
  <si>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</si>
  <si>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</si>
  <si>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</si>
  <si>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</si>
  <si>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</si>
  <si>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</si>
  <si>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</si>
  <si>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</si>
  <si>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</si>
  <si>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</si>
  <si>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</si>
  <si>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</si>
  <si>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</si>
  <si>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</si>
  <si>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</si>
  <si>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</si>
  <si>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</si>
  <si>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</si>
  <si>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</si>
  <si>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</si>
  <si>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</si>
  <si>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</si>
  <si>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</si>
  <si>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</si>
  <si>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</si>
  <si>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</si>
  <si>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</si>
  <si>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</si>
  <si>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</si>
  <si>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</si>
  <si>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</si>
  <si>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</si>
  <si>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</si>
  <si>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</si>
  <si>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</si>
  <si>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</si>
  <si>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</si>
  <si>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</si>
  <si>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</si>
  <si>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</si>
  <si>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</si>
  <si>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</si>
  <si>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</si>
  <si>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</si>
  <si>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</si>
  <si>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</si>
  <si>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</si>
  <si>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</si>
  <si>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</si>
  <si>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</si>
  <si>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</si>
  <si>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</si>
  <si>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</si>
  <si>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</si>
  <si>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</si>
  <si>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</si>
  <si>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</si>
  <si>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</si>
  <si>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</si>
  <si>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</si>
  <si>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</si>
  <si>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</si>
  <si>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</si>
  <si>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</si>
  <si>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</si>
  <si>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</si>
  <si>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</si>
  <si>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</si>
  <si>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</si>
  <si>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</si>
  <si>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</si>
  <si>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</si>
  <si>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16.5*7.2*4.5cm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</si>
  <si>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</si>
  <si>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</si>
  <si>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</si>
  <si>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</si>
  <si>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</si>
  <si>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</si>
  <si>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</si>
  <si>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</si>
  <si>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</si>
  <si>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</si>
  <si>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</si>
  <si>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</si>
  <si>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1901麻花中筒网(尺码1-3.4-6.7-9.10-12)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</si>
  <si>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</si>
  <si>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</si>
  <si>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</si>
  <si>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</si>
  <si>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</si>
  <si>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</si>
  <si>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</si>
  <si>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</si>
  <si>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</si>
  <si>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</si>
  <si>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</si>
  <si>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</si>
  <si>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</si>
  <si>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</si>
  <si>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</si>
  <si>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</si>
  <si>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</si>
  <si>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</si>
  <si>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</si>
  <si>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</si>
  <si>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</si>
  <si>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</si>
  <si>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</si>
  <si>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</si>
  <si>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</si>
  <si>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</si>
  <si>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</si>
  <si>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</si>
  <si>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</si>
  <si>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</si>
  <si>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</si>
  <si>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</si>
  <si>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</si>
  <si>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</si>
  <si>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W007-男</t>
  </si>
  <si>
    <t>网眼19（QZ-015）</t>
  </si>
  <si>
    <t>X000RMKBWX</t>
  </si>
  <si>
    <t>X000RJOS7P</t>
  </si>
  <si>
    <t>X000RLHM0N</t>
  </si>
  <si>
    <t>W007-女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</si>
  <si>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</si>
  <si>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</si>
  <si>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</si>
  <si>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</si>
  <si>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</si>
  <si>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</si>
  <si>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</si>
  <si>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</si>
  <si>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</si>
  <si>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</si>
  <si>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</si>
  <si>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</si>
  <si>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</si>
  <si>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</si>
  <si>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</si>
  <si>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</si>
  <si>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</si>
  <si>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</si>
  <si>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</si>
  <si>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</si>
  <si>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</si>
  <si>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</si>
  <si>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</si>
  <si>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</si>
  <si>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</si>
  <si>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</si>
  <si>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</si>
  <si>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</si>
  <si>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</si>
  <si>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</si>
  <si>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</si>
  <si>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</si>
  <si>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</si>
  <si>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</si>
  <si>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</si>
  <si>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</si>
  <si>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</si>
  <si>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</si>
  <si>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</si>
  <si>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</si>
  <si>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</si>
  <si>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</si>
  <si>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</si>
  <si>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</si>
  <si>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</si>
  <si>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</si>
  <si>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</si>
  <si>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</si>
  <si>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</si>
  <si>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</si>
  <si>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</si>
  <si>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</si>
  <si>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</si>
  <si>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</si>
  <si>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</si>
  <si>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</si>
  <si>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</si>
  <si>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</si>
  <si>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</si>
  <si>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</si>
  <si>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</si>
  <si>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</si>
  <si>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</si>
  <si>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</si>
  <si>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</si>
  <si>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</si>
  <si>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</si>
  <si>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</si>
  <si>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</si>
  <si>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</si>
  <si>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</si>
  <si>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</si>
  <si>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</si>
  <si>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</si>
  <si>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</si>
  <si>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</si>
  <si>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</si>
  <si>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</si>
  <si>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</si>
  <si>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</si>
  <si>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</si>
  <si>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</si>
  <si>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</si>
  <si>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</si>
  <si>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</si>
  <si>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</si>
  <si>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</si>
  <si>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</si>
  <si>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</si>
  <si>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</si>
  <si>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</si>
  <si>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</si>
  <si>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</si>
  <si>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</si>
  <si>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C1964小花</t>
  </si>
  <si>
    <t>X000SE3XZ7</t>
  </si>
  <si>
    <t>W105</t>
  </si>
  <si>
    <t>X000SF4IDH</t>
  </si>
  <si>
    <t>C1962帽子熊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</si>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</sst>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442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176" fontId="3" fillId="10" borderId="1" xfId="1" applyNumberFormat="1" applyFont="1" applyFill="1" applyBorder="1"/>
    <xf numFmtId="0" fontId="3" fillId="0" borderId="0" xfId="1" applyFont="1"/>
    <xf numFmtId="0" fontId="4" fillId="5" borderId="2" xfId="1" applyFont="1" applyFill="1" applyBorder="1"/>
    <xf numFmtId="0" fontId="4" fillId="5" borderId="2" xfId="1" applyFont="1" applyFill="1" applyBorder="1" applyAlignment="1">
      <alignment vertical="center"/>
    </xf>
    <xf numFmtId="0" fontId="4" fillId="5" borderId="1" xfId="1" applyFont="1" applyFill="1" applyBorder="1"/>
    <xf numFmtId="176" fontId="4" fillId="5" borderId="1" xfId="1" applyNumberFormat="1" applyFont="1" applyFill="1" applyBorder="1"/>
    <xf numFmtId="0" fontId="4" fillId="0" borderId="1" xfId="1" applyFont="1" applyBorder="1"/>
    <xf numFmtId="0" fontId="4" fillId="5" borderId="7" xfId="1" applyFont="1" applyFill="1" applyBorder="1"/>
    <xf numFmtId="0" fontId="4" fillId="5" borderId="7" xfId="1" applyFont="1" applyFill="1" applyBorder="1" applyAlignment="1">
      <alignment vertical="center"/>
    </xf>
    <xf numFmtId="0" fontId="4" fillId="5" borderId="8" xfId="1" applyFont="1" applyFill="1" applyBorder="1"/>
    <xf numFmtId="0" fontId="4" fillId="5" borderId="8" xfId="1" applyFont="1" applyFill="1" applyBorder="1" applyAlignment="1">
      <alignment vertical="center"/>
    </xf>
    <xf numFmtId="0" fontId="7" fillId="5" borderId="8" xfId="1" applyFont="1" applyFill="1" applyBorder="1"/>
    <xf numFmtId="0" fontId="7" fillId="5" borderId="7" xfId="1" applyFont="1" applyFill="1" applyBorder="1"/>
    <xf numFmtId="0" fontId="7" fillId="5" borderId="7" xfId="1" applyFont="1" applyFill="1" applyBorder="1" applyAlignment="1">
      <alignment vertical="center"/>
    </xf>
    <xf numFmtId="0" fontId="16" fillId="5" borderId="1" xfId="1" applyFont="1" applyFill="1" applyBorder="1"/>
    <xf numFmtId="0" fontId="7" fillId="0" borderId="0" xfId="1" applyFont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1" xfId="1" applyFont="1" applyFill="1" applyBorder="1"/>
    <xf numFmtId="176" fontId="4" fillId="0" borderId="1" xfId="1" applyNumberFormat="1" applyFont="1" applyFill="1" applyBorder="1"/>
    <xf numFmtId="0" fontId="4" fillId="0" borderId="7" xfId="1" applyFont="1" applyFill="1" applyBorder="1"/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/>
    <xf numFmtId="0" fontId="4" fillId="0" borderId="8" xfId="1" applyFont="1" applyFill="1" applyBorder="1" applyAlignment="1">
      <alignment vertical="center"/>
    </xf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7" xfId="1" applyFont="1" applyBorder="1"/>
    <xf numFmtId="0" fontId="4" fillId="0" borderId="7" xfId="1" applyFont="1" applyBorder="1" applyAlignment="1">
      <alignment vertical="center"/>
    </xf>
    <xf numFmtId="0" fontId="4" fillId="0" borderId="8" xfId="1" applyFont="1" applyBorder="1"/>
    <xf numFmtId="0" fontId="4" fillId="0" borderId="8" xfId="1" applyFont="1" applyBorder="1" applyAlignment="1">
      <alignment vertical="center"/>
    </xf>
    <xf numFmtId="0" fontId="4" fillId="5" borderId="7" xfId="1" applyFont="1" applyFill="1" applyBorder="1" applyAlignment="1"/>
    <xf numFmtId="0" fontId="4" fillId="5" borderId="8" xfId="1" applyFont="1" applyFill="1" applyBorder="1" applyAlignment="1"/>
    <xf numFmtId="176" fontId="16" fillId="5" borderId="1" xfId="1" applyNumberFormat="1" applyFont="1" applyFill="1" applyBorder="1"/>
    <xf numFmtId="0" fontId="9" fillId="0" borderId="0" xfId="1" applyFont="1"/>
    <xf numFmtId="0" fontId="16" fillId="0" borderId="1" xfId="1" applyFont="1" applyFill="1" applyBorder="1"/>
    <xf numFmtId="176" fontId="16" fillId="0" borderId="1" xfId="1" applyNumberFormat="1" applyFont="1" applyFill="1" applyBorder="1"/>
    <xf numFmtId="0" fontId="4" fillId="0" borderId="2" xfId="1" applyFont="1" applyBorder="1" applyAlignment="1">
      <alignment horizontal="center" vertical="center"/>
    </xf>
    <xf numFmtId="0" fontId="9" fillId="0" borderId="2" xfId="1" applyFont="1" applyBorder="1"/>
    <xf numFmtId="0" fontId="4" fillId="0" borderId="54" xfId="1" applyFont="1" applyBorder="1" applyAlignment="1">
      <alignment horizontal="center" vertical="center"/>
    </xf>
    <xf numFmtId="0" fontId="4" fillId="0" borderId="54" xfId="1" applyFont="1" applyBorder="1" applyAlignment="1">
      <alignment vertical="center"/>
    </xf>
    <xf numFmtId="0" fontId="4" fillId="0" borderId="0" xfId="1" applyFont="1" applyBorder="1"/>
    <xf numFmtId="0" fontId="4" fillId="0" borderId="35" xfId="1" applyFont="1" applyBorder="1" applyAlignment="1">
      <alignment horizontal="center" vertical="center"/>
    </xf>
    <xf numFmtId="0" fontId="4" fillId="0" borderId="35" xfId="1" applyFont="1" applyBorder="1" applyAlignment="1">
      <alignment vertical="center"/>
    </xf>
    <xf numFmtId="0" fontId="4" fillId="0" borderId="55" xfId="1" applyFont="1" applyBorder="1" applyAlignment="1">
      <alignment horizontal="center" vertical="center"/>
    </xf>
    <xf numFmtId="0" fontId="4" fillId="0" borderId="55" xfId="1" applyFont="1" applyBorder="1" applyAlignment="1">
      <alignment vertical="center"/>
    </xf>
    <xf numFmtId="0" fontId="4" fillId="0" borderId="34" xfId="1" applyFont="1" applyBorder="1"/>
    <xf numFmtId="176" fontId="4" fillId="0" borderId="1" xfId="1" applyNumberFormat="1" applyFont="1" applyBorder="1"/>
    <xf numFmtId="0" fontId="16" fillId="8" borderId="1" xfId="1" applyFont="1" applyFill="1" applyBorder="1"/>
    <xf numFmtId="0" fontId="11" fillId="0" borderId="2" xfId="1" applyFont="1" applyBorder="1"/>
    <xf numFmtId="0" fontId="11" fillId="0" borderId="2" xfId="1" applyFont="1" applyBorder="1" applyAlignment="1">
      <alignment horizontal="left" vertical="center"/>
    </xf>
    <xf numFmtId="0" fontId="11" fillId="0" borderId="0" xfId="1" applyFont="1"/>
    <xf numFmtId="0" fontId="11" fillId="0" borderId="7" xfId="1" applyFont="1" applyBorder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/>
    <xf numFmtId="0" fontId="11" fillId="0" borderId="8" xfId="1" applyFont="1" applyBorder="1" applyAlignment="1">
      <alignment horizontal="left" vertical="center"/>
    </xf>
    <xf numFmtId="0" fontId="11" fillId="0" borderId="34" xfId="1" applyFont="1" applyBorder="1"/>
    <xf numFmtId="0" fontId="11" fillId="0" borderId="0" xfId="1" applyFont="1" applyBorder="1"/>
    <xf numFmtId="0" fontId="11" fillId="0" borderId="56" xfId="1" applyFont="1" applyBorder="1"/>
    <xf numFmtId="0" fontId="15" fillId="0" borderId="0" xfId="1" applyFont="1" applyAlignment="1"/>
    <xf numFmtId="0" fontId="16" fillId="9" borderId="1" xfId="1" applyFont="1" applyFill="1" applyBorder="1"/>
    <xf numFmtId="176" fontId="3" fillId="10" borderId="1" xfId="1" applyNumberFormat="1" applyFont="1" applyFill="1" applyBorder="1" applyAlignment="1">
      <alignment wrapText="1"/>
    </xf>
    <xf numFmtId="0" fontId="11" fillId="7" borderId="22" xfId="0" applyFont="1" applyFill="1" applyBorder="1" applyAlignment="1">
      <alignment horizontal="righ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3" borderId="23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right" vertical="center"/>
    </xf>
    <xf numFmtId="0" fontId="11" fillId="7" borderId="5" xfId="0" applyFont="1" applyFill="1" applyBorder="1" applyAlignment="1">
      <alignment horizontal="right" vertical="center"/>
    </xf>
    <xf numFmtId="0" fontId="11" fillId="3" borderId="27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5" borderId="2" xfId="1" applyFont="1" applyFill="1" applyBorder="1"/>
    <xf numFmtId="0" fontId="11" fillId="5" borderId="2" xfId="1" applyFont="1" applyFill="1" applyBorder="1" applyAlignment="1">
      <alignment vertical="center"/>
    </xf>
    <xf numFmtId="0" fontId="11" fillId="5" borderId="1" xfId="1" applyFont="1" applyFill="1" applyBorder="1"/>
    <xf numFmtId="176" fontId="11" fillId="5" borderId="1" xfId="1" applyNumberFormat="1" applyFont="1" applyFill="1" applyBorder="1"/>
    <xf numFmtId="176" fontId="11" fillId="7" borderId="1" xfId="1" applyNumberFormat="1" applyFont="1" applyFill="1" applyBorder="1"/>
    <xf numFmtId="0" fontId="11" fillId="9" borderId="1" xfId="1" applyFont="1" applyFill="1" applyBorder="1"/>
    <xf numFmtId="0" fontId="11" fillId="7" borderId="1" xfId="1" applyFont="1" applyFill="1" applyBorder="1"/>
    <xf numFmtId="0" fontId="11" fillId="0" borderId="1" xfId="1" applyFont="1" applyFill="1" applyBorder="1"/>
    <xf numFmtId="0" fontId="11" fillId="5" borderId="7" xfId="1" applyFont="1" applyFill="1" applyBorder="1"/>
    <xf numFmtId="0" fontId="11" fillId="5" borderId="7" xfId="1" applyFont="1" applyFill="1" applyBorder="1" applyAlignment="1">
      <alignment vertical="center"/>
    </xf>
    <xf numFmtId="0" fontId="11" fillId="5" borderId="8" xfId="1" applyFont="1" applyFill="1" applyBorder="1"/>
    <xf numFmtId="0" fontId="11" fillId="5" borderId="8" xfId="1" applyFont="1" applyFill="1" applyBorder="1" applyAlignment="1">
      <alignment vertical="center"/>
    </xf>
    <xf numFmtId="0" fontId="17" fillId="5" borderId="8" xfId="1" applyFont="1" applyFill="1" applyBorder="1"/>
    <xf numFmtId="0" fontId="17" fillId="5" borderId="7" xfId="1" applyFont="1" applyFill="1" applyBorder="1"/>
    <xf numFmtId="0" fontId="17" fillId="5" borderId="7" xfId="1" applyFont="1" applyFill="1" applyBorder="1" applyAlignment="1">
      <alignment vertical="center"/>
    </xf>
    <xf numFmtId="0" fontId="12" fillId="5" borderId="1" xfId="1" applyFont="1" applyFill="1" applyBorder="1"/>
    <xf numFmtId="0" fontId="17" fillId="0" borderId="1" xfId="1" applyFont="1" applyFill="1" applyBorder="1"/>
    <xf numFmtId="0" fontId="17" fillId="0" borderId="0" xfId="1" applyFont="1"/>
    <xf numFmtId="0" fontId="11" fillId="0" borderId="2" xfId="1" applyFont="1" applyFill="1" applyBorder="1"/>
    <xf numFmtId="0" fontId="11" fillId="0" borderId="2" xfId="1" applyFont="1" applyFill="1" applyBorder="1" applyAlignment="1">
      <alignment vertical="center"/>
    </xf>
    <xf numFmtId="176" fontId="11" fillId="0" borderId="1" xfId="1" applyNumberFormat="1" applyFont="1" applyFill="1" applyBorder="1"/>
    <xf numFmtId="0" fontId="11" fillId="0" borderId="7" xfId="1" applyFont="1" applyFill="1" applyBorder="1"/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/>
    <xf numFmtId="0" fontId="11" fillId="0" borderId="8" xfId="1" applyFont="1" applyFill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1" xfId="1" applyFont="1" applyBorder="1"/>
    <xf numFmtId="0" fontId="11" fillId="0" borderId="7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5" borderId="7" xfId="1" applyFont="1" applyFill="1" applyBorder="1" applyAlignment="1"/>
    <xf numFmtId="0" fontId="11" fillId="5" borderId="8" xfId="1" applyFont="1" applyFill="1" applyBorder="1" applyAlignment="1"/>
    <xf numFmtId="176" fontId="12" fillId="5" borderId="1" xfId="1" applyNumberFormat="1" applyFont="1" applyFill="1" applyBorder="1"/>
    <xf numFmtId="176" fontId="12" fillId="7" borderId="1" xfId="1" applyNumberFormat="1" applyFont="1" applyFill="1" applyBorder="1"/>
    <xf numFmtId="0" fontId="18" fillId="0" borderId="1" xfId="1" applyFont="1" applyFill="1" applyBorder="1"/>
    <xf numFmtId="0" fontId="18" fillId="0" borderId="0" xfId="1" applyFont="1"/>
    <xf numFmtId="0" fontId="11" fillId="5" borderId="1" xfId="1" applyFont="1" applyFill="1" applyBorder="1" applyAlignment="1">
      <alignment wrapText="1"/>
    </xf>
    <xf numFmtId="0" fontId="12" fillId="0" borderId="1" xfId="1" applyFont="1" applyFill="1" applyBorder="1"/>
    <xf numFmtId="176" fontId="12" fillId="0" borderId="1" xfId="1" applyNumberFormat="1" applyFont="1" applyFill="1" applyBorder="1"/>
    <xf numFmtId="0" fontId="11" fillId="0" borderId="2" xfId="1" applyFont="1" applyBorder="1" applyAlignment="1">
      <alignment horizontal="center" vertical="center"/>
    </xf>
    <xf numFmtId="0" fontId="18" fillId="0" borderId="2" xfId="1" applyFont="1" applyBorder="1"/>
    <xf numFmtId="0" fontId="11" fillId="0" borderId="54" xfId="1" applyFont="1" applyBorder="1" applyAlignment="1">
      <alignment horizontal="center" vertical="center"/>
    </xf>
    <xf numFmtId="0" fontId="11" fillId="0" borderId="54" xfId="1" applyFont="1" applyBorder="1" applyAlignment="1">
      <alignment vertical="center"/>
    </xf>
    <xf numFmtId="0" fontId="11" fillId="0" borderId="35" xfId="1" applyFont="1" applyBorder="1" applyAlignment="1">
      <alignment horizontal="center" vertical="center"/>
    </xf>
    <xf numFmtId="0" fontId="11" fillId="0" borderId="35" xfId="1" applyFont="1" applyBorder="1" applyAlignment="1">
      <alignment vertical="center"/>
    </xf>
    <xf numFmtId="0" fontId="11" fillId="0" borderId="54" xfId="1" applyFont="1" applyFill="1" applyBorder="1"/>
    <xf numFmtId="0" fontId="11" fillId="0" borderId="55" xfId="1" applyFont="1" applyBorder="1" applyAlignment="1">
      <alignment horizontal="center" vertical="center"/>
    </xf>
    <xf numFmtId="0" fontId="11" fillId="0" borderId="55" xfId="1" applyFont="1" applyBorder="1" applyAlignment="1">
      <alignment vertical="center"/>
    </xf>
    <xf numFmtId="0" fontId="11" fillId="0" borderId="1" xfId="1" applyFont="1" applyFill="1" applyBorder="1" applyAlignment="1">
      <alignment wrapText="1"/>
    </xf>
    <xf numFmtId="176" fontId="11" fillId="0" borderId="1" xfId="1" applyNumberFormat="1" applyFont="1" applyBorder="1"/>
    <xf numFmtId="0" fontId="12" fillId="8" borderId="1" xfId="1" applyFont="1" applyFill="1" applyBorder="1"/>
    <xf numFmtId="176" fontId="4" fillId="9" borderId="1" xfId="1" applyNumberFormat="1" applyFont="1" applyFill="1" applyBorder="1"/>
    <xf numFmtId="0" fontId="19" fillId="0" borderId="0" xfId="1" applyFont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5" borderId="7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2"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FF66FF"/>
      <color rgb="FFFF99FF"/>
      <color rgb="FFFFCCFF"/>
      <color rgb="FFFF5050"/>
      <color rgb="FF66FF66"/>
      <color rgb="FF99FF99"/>
      <color rgb="FFCCFFCC"/>
      <color rgb="FFFFFFCC"/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29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28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62</xdr:row>
      <xdr:rowOff>435428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83</xdr:row>
      <xdr:rowOff>400528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86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89</xdr:row>
      <xdr:rowOff>707571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92</xdr:row>
      <xdr:rowOff>459797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98</xdr:row>
      <xdr:rowOff>437285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101</xdr:row>
      <xdr:rowOff>760692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95</xdr:row>
      <xdr:rowOff>535998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169719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20782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121228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398318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568759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63</xdr:row>
      <xdr:rowOff>175655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84</xdr:row>
      <xdr:rowOff>54164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87</xdr:row>
      <xdr:rowOff>102695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90</xdr:row>
      <xdr:rowOff>361207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93</xdr:row>
      <xdr:rowOff>113434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99</xdr:row>
      <xdr:rowOff>90921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102</xdr:row>
      <xdr:rowOff>414329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96</xdr:row>
      <xdr:rowOff>189634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446810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536864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49"/>
  <sheetViews>
    <sheetView showGridLines="0" tabSelected="1" zoomScale="55" zoomScaleNormal="55" workbookViewId="0">
      <pane xSplit="11" ySplit="3" topLeftCell="L4" activePane="bottomRight" state="frozen"/>
      <selection pane="topRight" activeCell="L1" sqref="L1"/>
      <selection pane="bottomLeft" activeCell="A4" sqref="A4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387"/>
      <c r="BI1" s="387"/>
      <c r="BJ1" s="387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384" t="s">
        <v>547</v>
      </c>
      <c r="AE2" s="385"/>
      <c r="AF2" s="385"/>
      <c r="AG2" s="385"/>
      <c r="AH2" s="385"/>
      <c r="AI2" s="386"/>
      <c r="AJ2" s="384" t="s">
        <v>313</v>
      </c>
      <c r="AK2" s="385"/>
      <c r="AL2" s="385"/>
      <c r="AM2" s="385"/>
      <c r="AN2" s="385"/>
      <c r="AO2" s="386"/>
      <c r="AP2" s="384" t="s">
        <v>548</v>
      </c>
      <c r="AQ2" s="388"/>
      <c r="AR2" s="388"/>
      <c r="AS2" s="388"/>
      <c r="AT2" s="388"/>
      <c r="AU2" s="389"/>
      <c r="AV2" s="384" t="s">
        <v>549</v>
      </c>
      <c r="AW2" s="388"/>
      <c r="AX2" s="388"/>
      <c r="AY2" s="388"/>
      <c r="AZ2" s="388"/>
      <c r="BA2" s="389"/>
      <c r="BB2" s="384" t="s">
        <v>550</v>
      </c>
      <c r="BC2" s="385"/>
      <c r="BD2" s="385"/>
      <c r="BE2" s="385"/>
      <c r="BF2" s="385"/>
      <c r="BG2" s="386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384" t="s">
        <v>546</v>
      </c>
      <c r="CA2" s="385"/>
      <c r="CB2" s="385"/>
      <c r="CC2" s="385"/>
      <c r="CD2" s="385"/>
      <c r="CE2" s="386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323" t="s">
        <v>9</v>
      </c>
      <c r="M3" s="324" t="s">
        <v>10</v>
      </c>
      <c r="N3" s="324" t="s">
        <v>11</v>
      </c>
      <c r="O3" s="324" t="s">
        <v>12</v>
      </c>
      <c r="P3" s="324" t="s">
        <v>13</v>
      </c>
      <c r="Q3" s="325" t="s">
        <v>40</v>
      </c>
      <c r="R3" s="326" t="s">
        <v>9</v>
      </c>
      <c r="S3" s="327" t="s">
        <v>10</v>
      </c>
      <c r="T3" s="327" t="s">
        <v>11</v>
      </c>
      <c r="U3" s="327" t="s">
        <v>12</v>
      </c>
      <c r="V3" s="327" t="s">
        <v>13</v>
      </c>
      <c r="W3" s="325" t="s">
        <v>40</v>
      </c>
      <c r="X3" s="326" t="s">
        <v>9</v>
      </c>
      <c r="Y3" s="327" t="s">
        <v>10</v>
      </c>
      <c r="Z3" s="327" t="s">
        <v>11</v>
      </c>
      <c r="AA3" s="327" t="s">
        <v>12</v>
      </c>
      <c r="AB3" s="327" t="s">
        <v>13</v>
      </c>
      <c r="AC3" s="325" t="s">
        <v>40</v>
      </c>
      <c r="AD3" s="323" t="s">
        <v>551</v>
      </c>
      <c r="AE3" s="324" t="s">
        <v>552</v>
      </c>
      <c r="AF3" s="324" t="s">
        <v>553</v>
      </c>
      <c r="AG3" s="324" t="s">
        <v>554</v>
      </c>
      <c r="AH3" s="324" t="s">
        <v>555</v>
      </c>
      <c r="AI3" s="325" t="s">
        <v>556</v>
      </c>
      <c r="AJ3" s="323" t="s">
        <v>551</v>
      </c>
      <c r="AK3" s="324" t="s">
        <v>552</v>
      </c>
      <c r="AL3" s="324" t="s">
        <v>553</v>
      </c>
      <c r="AM3" s="324" t="s">
        <v>554</v>
      </c>
      <c r="AN3" s="324" t="s">
        <v>555</v>
      </c>
      <c r="AO3" s="325" t="s">
        <v>556</v>
      </c>
      <c r="AP3" s="326" t="s">
        <v>551</v>
      </c>
      <c r="AQ3" s="327" t="s">
        <v>552</v>
      </c>
      <c r="AR3" s="327" t="s">
        <v>553</v>
      </c>
      <c r="AS3" s="327" t="s">
        <v>554</v>
      </c>
      <c r="AT3" s="327" t="s">
        <v>555</v>
      </c>
      <c r="AU3" s="325" t="s">
        <v>556</v>
      </c>
      <c r="AV3" s="326" t="s">
        <v>551</v>
      </c>
      <c r="AW3" s="327" t="s">
        <v>552</v>
      </c>
      <c r="AX3" s="327" t="s">
        <v>553</v>
      </c>
      <c r="AY3" s="327" t="s">
        <v>554</v>
      </c>
      <c r="AZ3" s="327" t="s">
        <v>555</v>
      </c>
      <c r="BA3" s="325" t="s">
        <v>556</v>
      </c>
      <c r="BB3" s="326" t="s">
        <v>551</v>
      </c>
      <c r="BC3" s="327" t="s">
        <v>552</v>
      </c>
      <c r="BD3" s="327" t="s">
        <v>553</v>
      </c>
      <c r="BE3" s="327" t="s">
        <v>554</v>
      </c>
      <c r="BF3" s="327" t="s">
        <v>555</v>
      </c>
      <c r="BG3" s="325" t="s">
        <v>556</v>
      </c>
      <c r="BH3" s="323" t="s">
        <v>9</v>
      </c>
      <c r="BI3" s="324" t="s">
        <v>10</v>
      </c>
      <c r="BJ3" s="324" t="s">
        <v>11</v>
      </c>
      <c r="BK3" s="324" t="s">
        <v>12</v>
      </c>
      <c r="BL3" s="324" t="s">
        <v>13</v>
      </c>
      <c r="BM3" s="325" t="s">
        <v>40</v>
      </c>
      <c r="BN3" s="323" t="s">
        <v>9</v>
      </c>
      <c r="BO3" s="324" t="s">
        <v>10</v>
      </c>
      <c r="BP3" s="324" t="s">
        <v>11</v>
      </c>
      <c r="BQ3" s="324" t="s">
        <v>12</v>
      </c>
      <c r="BR3" s="324" t="s">
        <v>13</v>
      </c>
      <c r="BS3" s="325" t="s">
        <v>40</v>
      </c>
      <c r="BT3" s="323" t="s">
        <v>9</v>
      </c>
      <c r="BU3" s="324" t="s">
        <v>10</v>
      </c>
      <c r="BV3" s="324" t="s">
        <v>11</v>
      </c>
      <c r="BW3" s="324" t="s">
        <v>12</v>
      </c>
      <c r="BX3" s="324" t="s">
        <v>13</v>
      </c>
      <c r="BY3" s="325" t="s">
        <v>40</v>
      </c>
      <c r="BZ3" s="326" t="s">
        <v>9</v>
      </c>
      <c r="CA3" s="327" t="s">
        <v>10</v>
      </c>
      <c r="CB3" s="327" t="s">
        <v>11</v>
      </c>
      <c r="CC3" s="327" t="s">
        <v>12</v>
      </c>
      <c r="CD3" s="327" t="s">
        <v>13</v>
      </c>
      <c r="CE3" s="325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230"/>
      <c r="M4" s="231"/>
      <c r="N4" s="231"/>
      <c r="O4" s="231"/>
      <c r="P4" s="231"/>
      <c r="Q4" s="232" t="str">
        <f t="shared" ref="Q4:Q10" si="0">IF(K4&lt;&gt;"",VLOOKUP(K4,newlist,2,FALSE),"")</f>
        <v/>
      </c>
      <c r="R4" s="314"/>
      <c r="S4" s="313"/>
      <c r="T4" s="313"/>
      <c r="U4" s="313"/>
      <c r="V4" s="313"/>
      <c r="W4" s="266"/>
      <c r="X4" s="314"/>
      <c r="Y4" s="313"/>
      <c r="Z4" s="313"/>
      <c r="AA4" s="313"/>
      <c r="AB4" s="313"/>
      <c r="AC4" s="266"/>
      <c r="AD4" s="230"/>
      <c r="AE4" s="231"/>
      <c r="AF4" s="231"/>
      <c r="AG4" s="231"/>
      <c r="AH4" s="231"/>
      <c r="AI4" s="232"/>
      <c r="AJ4" s="230"/>
      <c r="AK4" s="231"/>
      <c r="AL4" s="231"/>
      <c r="AM4" s="231"/>
      <c r="AN4" s="231"/>
      <c r="AO4" s="232"/>
      <c r="AP4" s="284"/>
      <c r="AQ4" s="285"/>
      <c r="AR4" s="285"/>
      <c r="AS4" s="285"/>
      <c r="AT4" s="285"/>
      <c r="AU4" s="266"/>
      <c r="AV4" s="284"/>
      <c r="AW4" s="285"/>
      <c r="AX4" s="285"/>
      <c r="AY4" s="285"/>
      <c r="AZ4" s="285"/>
      <c r="BA4" s="266"/>
      <c r="BB4" s="284"/>
      <c r="BC4" s="285"/>
      <c r="BD4" s="285"/>
      <c r="BE4" s="285"/>
      <c r="BF4" s="285"/>
      <c r="BG4" s="266"/>
      <c r="BH4" s="264">
        <f t="shared" ref="BH4:BH12" si="1">L4+R4+X4</f>
        <v>0</v>
      </c>
      <c r="BI4" s="265">
        <f t="shared" ref="BI4:BI12" si="2">M4+S4+Y4</f>
        <v>0</v>
      </c>
      <c r="BJ4" s="265">
        <f t="shared" ref="BJ4:BJ12" si="3">N4+T4+Z4</f>
        <v>0</v>
      </c>
      <c r="BK4" s="265">
        <f t="shared" ref="BK4:BK12" si="4">O4+U4+AA4</f>
        <v>0</v>
      </c>
      <c r="BL4" s="265">
        <f t="shared" ref="BL4:BL12" si="5">P4+V4+AB4</f>
        <v>0</v>
      </c>
      <c r="BM4" s="266"/>
      <c r="BN4" s="282"/>
      <c r="BO4" s="283"/>
      <c r="BP4" s="283"/>
      <c r="BQ4" s="283"/>
      <c r="BR4" s="283"/>
      <c r="BS4" s="266"/>
      <c r="BT4" s="264">
        <f>BH4+BN4</f>
        <v>0</v>
      </c>
      <c r="BU4" s="265">
        <f t="shared" ref="BU4:BY19" si="6">BI4+BO4</f>
        <v>0</v>
      </c>
      <c r="BV4" s="265">
        <f t="shared" si="6"/>
        <v>0</v>
      </c>
      <c r="BW4" s="265">
        <f t="shared" si="6"/>
        <v>0</v>
      </c>
      <c r="BX4" s="265">
        <f t="shared" si="6"/>
        <v>0</v>
      </c>
      <c r="BY4" s="266"/>
      <c r="BZ4" s="264" t="str">
        <f>IF( BB4&lt;&gt;0,BT4/BB4*7,"-")</f>
        <v>-</v>
      </c>
      <c r="CA4" s="265" t="str">
        <f t="shared" ref="CA4:CE4" si="7">IF( BC4&lt;&gt;0,BU4/BC4*7,"-")</f>
        <v>-</v>
      </c>
      <c r="CB4" s="265" t="str">
        <f t="shared" si="7"/>
        <v>-</v>
      </c>
      <c r="CC4" s="265" t="str">
        <f t="shared" si="7"/>
        <v>-</v>
      </c>
      <c r="CD4" s="265" t="str">
        <f t="shared" si="7"/>
        <v>-</v>
      </c>
      <c r="CE4" s="266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203"/>
      <c r="M5" s="204"/>
      <c r="N5" s="204"/>
      <c r="O5" s="204"/>
      <c r="P5" s="204"/>
      <c r="Q5" s="205" t="str">
        <f t="shared" si="0"/>
        <v/>
      </c>
      <c r="R5" s="238"/>
      <c r="S5" s="239"/>
      <c r="T5" s="240"/>
      <c r="U5" s="239"/>
      <c r="V5" s="239"/>
      <c r="W5" s="209"/>
      <c r="X5" s="238"/>
      <c r="Y5" s="239"/>
      <c r="Z5" s="240"/>
      <c r="AA5" s="239"/>
      <c r="AB5" s="239"/>
      <c r="AC5" s="209"/>
      <c r="AD5" s="203"/>
      <c r="AE5" s="204"/>
      <c r="AF5" s="204"/>
      <c r="AG5" s="204"/>
      <c r="AH5" s="204"/>
      <c r="AI5" s="205"/>
      <c r="AJ5" s="203"/>
      <c r="AK5" s="204"/>
      <c r="AL5" s="204"/>
      <c r="AM5" s="204"/>
      <c r="AN5" s="204"/>
      <c r="AO5" s="205"/>
      <c r="AP5" s="206"/>
      <c r="AQ5" s="207"/>
      <c r="AR5" s="208"/>
      <c r="AS5" s="207"/>
      <c r="AT5" s="207"/>
      <c r="AU5" s="209"/>
      <c r="AV5" s="206"/>
      <c r="AW5" s="207"/>
      <c r="AX5" s="208"/>
      <c r="AY5" s="207"/>
      <c r="AZ5" s="207"/>
      <c r="BA5" s="209"/>
      <c r="BB5" s="206"/>
      <c r="BC5" s="207"/>
      <c r="BD5" s="208"/>
      <c r="BE5" s="207"/>
      <c r="BF5" s="207"/>
      <c r="BG5" s="209"/>
      <c r="BH5" s="241">
        <f t="shared" si="1"/>
        <v>0</v>
      </c>
      <c r="BI5" s="242">
        <f t="shared" si="2"/>
        <v>0</v>
      </c>
      <c r="BJ5" s="243">
        <f t="shared" si="3"/>
        <v>0</v>
      </c>
      <c r="BK5" s="242">
        <f t="shared" si="4"/>
        <v>0</v>
      </c>
      <c r="BL5" s="242">
        <f t="shared" si="5"/>
        <v>0</v>
      </c>
      <c r="BM5" s="209"/>
      <c r="BN5" s="244"/>
      <c r="BO5" s="245"/>
      <c r="BP5" s="246"/>
      <c r="BQ5" s="245"/>
      <c r="BR5" s="245"/>
      <c r="BS5" s="209"/>
      <c r="BT5" s="241">
        <f t="shared" ref="BT5:BY48" si="8">BH5+BN5</f>
        <v>0</v>
      </c>
      <c r="BU5" s="242">
        <f t="shared" si="6"/>
        <v>0</v>
      </c>
      <c r="BV5" s="243">
        <f t="shared" si="6"/>
        <v>0</v>
      </c>
      <c r="BW5" s="242">
        <f t="shared" si="6"/>
        <v>0</v>
      </c>
      <c r="BX5" s="242">
        <f t="shared" si="6"/>
        <v>0</v>
      </c>
      <c r="BY5" s="209"/>
      <c r="BZ5" s="241" t="str">
        <f t="shared" ref="BZ5:BZ48" si="9">IF( BB5&lt;&gt;0,BT5/BB5*7,"-")</f>
        <v>-</v>
      </c>
      <c r="CA5" s="242" t="str">
        <f t="shared" ref="CA5:CA48" si="10">IF( BC5&lt;&gt;0,BU5/BC5*7,"-")</f>
        <v>-</v>
      </c>
      <c r="CB5" s="243" t="str">
        <f t="shared" ref="CB5:CB48" si="11">IF( BD5&lt;&gt;0,BV5/BD5*7,"-")</f>
        <v>-</v>
      </c>
      <c r="CC5" s="242" t="str">
        <f t="shared" ref="CC5:CC48" si="12">IF( BE5&lt;&gt;0,BW5/BE5*7,"-")</f>
        <v>-</v>
      </c>
      <c r="CD5" s="242" t="str">
        <f t="shared" ref="CD5:CD48" si="13">IF( BF5&lt;&gt;0,BX5/BF5*7,"-")</f>
        <v>-</v>
      </c>
      <c r="CE5" s="209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218"/>
      <c r="M6" s="308"/>
      <c r="N6" s="308"/>
      <c r="O6" s="308"/>
      <c r="P6" s="308"/>
      <c r="Q6" s="220" t="str">
        <f t="shared" si="0"/>
        <v/>
      </c>
      <c r="R6" s="321"/>
      <c r="S6" s="322">
        <v>2</v>
      </c>
      <c r="T6" s="322"/>
      <c r="U6" s="322">
        <v>3</v>
      </c>
      <c r="V6" s="322"/>
      <c r="W6" s="223"/>
      <c r="X6" s="321"/>
      <c r="Y6" s="322"/>
      <c r="Z6" s="322"/>
      <c r="AA6" s="322"/>
      <c r="AB6" s="322"/>
      <c r="AC6" s="223"/>
      <c r="AD6" s="218"/>
      <c r="AE6" s="308"/>
      <c r="AF6" s="308"/>
      <c r="AG6" s="308"/>
      <c r="AH6" s="308"/>
      <c r="AI6" s="220"/>
      <c r="AJ6" s="218"/>
      <c r="AK6" s="308"/>
      <c r="AL6" s="308"/>
      <c r="AM6" s="308"/>
      <c r="AN6" s="308"/>
      <c r="AO6" s="220"/>
      <c r="AP6" s="221"/>
      <c r="AQ6" s="270"/>
      <c r="AR6" s="270"/>
      <c r="AS6" s="270"/>
      <c r="AT6" s="270"/>
      <c r="AU6" s="223"/>
      <c r="AV6" s="221"/>
      <c r="AW6" s="270"/>
      <c r="AX6" s="270"/>
      <c r="AY6" s="270"/>
      <c r="AZ6" s="270"/>
      <c r="BA6" s="223"/>
      <c r="BB6" s="221"/>
      <c r="BC6" s="270"/>
      <c r="BD6" s="270"/>
      <c r="BE6" s="270"/>
      <c r="BF6" s="270"/>
      <c r="BG6" s="223"/>
      <c r="BH6" s="261">
        <f t="shared" si="1"/>
        <v>0</v>
      </c>
      <c r="BI6" s="315">
        <f t="shared" si="2"/>
        <v>2</v>
      </c>
      <c r="BJ6" s="315">
        <f t="shared" si="3"/>
        <v>0</v>
      </c>
      <c r="BK6" s="315">
        <f t="shared" si="4"/>
        <v>3</v>
      </c>
      <c r="BL6" s="315">
        <f t="shared" si="5"/>
        <v>0</v>
      </c>
      <c r="BM6" s="223"/>
      <c r="BN6" s="260"/>
      <c r="BO6" s="271"/>
      <c r="BP6" s="271"/>
      <c r="BQ6" s="271"/>
      <c r="BR6" s="271"/>
      <c r="BS6" s="223"/>
      <c r="BT6" s="261">
        <f t="shared" si="8"/>
        <v>0</v>
      </c>
      <c r="BU6" s="315">
        <f t="shared" si="6"/>
        <v>2</v>
      </c>
      <c r="BV6" s="315">
        <f t="shared" si="6"/>
        <v>0</v>
      </c>
      <c r="BW6" s="315">
        <f t="shared" si="6"/>
        <v>3</v>
      </c>
      <c r="BX6" s="315">
        <f t="shared" si="6"/>
        <v>0</v>
      </c>
      <c r="BY6" s="223"/>
      <c r="BZ6" s="261" t="str">
        <f t="shared" si="9"/>
        <v>-</v>
      </c>
      <c r="CA6" s="315" t="str">
        <f t="shared" si="10"/>
        <v>-</v>
      </c>
      <c r="CB6" s="315" t="str">
        <f t="shared" si="11"/>
        <v>-</v>
      </c>
      <c r="CC6" s="315" t="str">
        <f t="shared" si="12"/>
        <v>-</v>
      </c>
      <c r="CD6" s="315" t="str">
        <f t="shared" si="13"/>
        <v>-</v>
      </c>
      <c r="CE6" s="223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230"/>
      <c r="M7" s="231"/>
      <c r="N7" s="231"/>
      <c r="O7" s="231"/>
      <c r="P7" s="231"/>
      <c r="Q7" s="232" t="str">
        <f t="shared" si="0"/>
        <v/>
      </c>
      <c r="R7" s="314"/>
      <c r="S7" s="313">
        <v>5</v>
      </c>
      <c r="T7" s="313">
        <v>4</v>
      </c>
      <c r="U7" s="313"/>
      <c r="V7" s="313">
        <v>1</v>
      </c>
      <c r="W7" s="266"/>
      <c r="X7" s="314"/>
      <c r="Y7" s="313"/>
      <c r="Z7" s="313"/>
      <c r="AA7" s="313"/>
      <c r="AB7" s="313"/>
      <c r="AC7" s="266"/>
      <c r="AD7" s="230"/>
      <c r="AE7" s="231"/>
      <c r="AF7" s="231"/>
      <c r="AG7" s="231"/>
      <c r="AH7" s="231"/>
      <c r="AI7" s="232"/>
      <c r="AJ7" s="230"/>
      <c r="AK7" s="231"/>
      <c r="AL7" s="231"/>
      <c r="AM7" s="231"/>
      <c r="AN7" s="231"/>
      <c r="AO7" s="232"/>
      <c r="AP7" s="284"/>
      <c r="AQ7" s="285"/>
      <c r="AR7" s="285"/>
      <c r="AS7" s="285"/>
      <c r="AT7" s="285"/>
      <c r="AU7" s="266"/>
      <c r="AV7" s="284"/>
      <c r="AW7" s="285"/>
      <c r="AX7" s="285"/>
      <c r="AY7" s="285"/>
      <c r="AZ7" s="285"/>
      <c r="BA7" s="266"/>
      <c r="BB7" s="284"/>
      <c r="BC7" s="285"/>
      <c r="BD7" s="285"/>
      <c r="BE7" s="285"/>
      <c r="BF7" s="285"/>
      <c r="BG7" s="266"/>
      <c r="BH7" s="264">
        <f t="shared" si="1"/>
        <v>0</v>
      </c>
      <c r="BI7" s="265">
        <f t="shared" si="2"/>
        <v>5</v>
      </c>
      <c r="BJ7" s="265">
        <f t="shared" si="3"/>
        <v>4</v>
      </c>
      <c r="BK7" s="265">
        <f t="shared" si="4"/>
        <v>0</v>
      </c>
      <c r="BL7" s="265">
        <f t="shared" si="5"/>
        <v>1</v>
      </c>
      <c r="BM7" s="266"/>
      <c r="BN7" s="282"/>
      <c r="BO7" s="283"/>
      <c r="BP7" s="283"/>
      <c r="BQ7" s="283"/>
      <c r="BR7" s="283"/>
      <c r="BS7" s="266"/>
      <c r="BT7" s="264">
        <f t="shared" si="8"/>
        <v>0</v>
      </c>
      <c r="BU7" s="265">
        <f t="shared" si="6"/>
        <v>5</v>
      </c>
      <c r="BV7" s="265">
        <f t="shared" si="6"/>
        <v>4</v>
      </c>
      <c r="BW7" s="265">
        <f t="shared" si="6"/>
        <v>0</v>
      </c>
      <c r="BX7" s="265">
        <f t="shared" si="6"/>
        <v>1</v>
      </c>
      <c r="BY7" s="266"/>
      <c r="BZ7" s="264" t="str">
        <f t="shared" si="9"/>
        <v>-</v>
      </c>
      <c r="CA7" s="265" t="str">
        <f t="shared" si="10"/>
        <v>-</v>
      </c>
      <c r="CB7" s="265" t="str">
        <f t="shared" si="11"/>
        <v>-</v>
      </c>
      <c r="CC7" s="265" t="str">
        <f t="shared" si="12"/>
        <v>-</v>
      </c>
      <c r="CD7" s="265" t="str">
        <f t="shared" si="13"/>
        <v>-</v>
      </c>
      <c r="CE7" s="266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203"/>
      <c r="M8" s="204"/>
      <c r="N8" s="204"/>
      <c r="O8" s="204"/>
      <c r="P8" s="204"/>
      <c r="Q8" s="205" t="str">
        <f t="shared" si="0"/>
        <v/>
      </c>
      <c r="R8" s="249"/>
      <c r="S8" s="239"/>
      <c r="T8" s="239"/>
      <c r="U8" s="239"/>
      <c r="V8" s="239"/>
      <c r="W8" s="209"/>
      <c r="X8" s="249"/>
      <c r="Y8" s="239"/>
      <c r="Z8" s="239"/>
      <c r="AA8" s="239"/>
      <c r="AB8" s="239"/>
      <c r="AC8" s="209"/>
      <c r="AD8" s="203"/>
      <c r="AE8" s="204"/>
      <c r="AF8" s="204"/>
      <c r="AG8" s="204"/>
      <c r="AH8" s="204"/>
      <c r="AI8" s="205"/>
      <c r="AJ8" s="203"/>
      <c r="AK8" s="204"/>
      <c r="AL8" s="204"/>
      <c r="AM8" s="204"/>
      <c r="AN8" s="204"/>
      <c r="AO8" s="205"/>
      <c r="AP8" s="213"/>
      <c r="AQ8" s="207"/>
      <c r="AR8" s="207"/>
      <c r="AS8" s="207"/>
      <c r="AT8" s="207"/>
      <c r="AU8" s="209"/>
      <c r="AV8" s="213"/>
      <c r="AW8" s="207"/>
      <c r="AX8" s="207"/>
      <c r="AY8" s="207"/>
      <c r="AZ8" s="207"/>
      <c r="BA8" s="209"/>
      <c r="BB8" s="213"/>
      <c r="BC8" s="207"/>
      <c r="BD8" s="207"/>
      <c r="BE8" s="207"/>
      <c r="BF8" s="207"/>
      <c r="BG8" s="209"/>
      <c r="BH8" s="250">
        <f t="shared" si="1"/>
        <v>0</v>
      </c>
      <c r="BI8" s="242">
        <f t="shared" si="2"/>
        <v>0</v>
      </c>
      <c r="BJ8" s="242">
        <f t="shared" si="3"/>
        <v>0</v>
      </c>
      <c r="BK8" s="242">
        <f t="shared" si="4"/>
        <v>0</v>
      </c>
      <c r="BL8" s="242">
        <f t="shared" si="5"/>
        <v>0</v>
      </c>
      <c r="BM8" s="209"/>
      <c r="BN8" s="251"/>
      <c r="BO8" s="245"/>
      <c r="BP8" s="245"/>
      <c r="BQ8" s="245"/>
      <c r="BR8" s="245"/>
      <c r="BS8" s="209"/>
      <c r="BT8" s="250">
        <f t="shared" si="8"/>
        <v>0</v>
      </c>
      <c r="BU8" s="242">
        <f t="shared" si="6"/>
        <v>0</v>
      </c>
      <c r="BV8" s="242">
        <f t="shared" si="6"/>
        <v>0</v>
      </c>
      <c r="BW8" s="242">
        <f t="shared" si="6"/>
        <v>0</v>
      </c>
      <c r="BX8" s="242">
        <f t="shared" si="6"/>
        <v>0</v>
      </c>
      <c r="BY8" s="209"/>
      <c r="BZ8" s="250" t="str">
        <f t="shared" si="9"/>
        <v>-</v>
      </c>
      <c r="CA8" s="242" t="str">
        <f t="shared" si="10"/>
        <v>-</v>
      </c>
      <c r="CB8" s="242" t="str">
        <f t="shared" si="11"/>
        <v>-</v>
      </c>
      <c r="CC8" s="242" t="str">
        <f t="shared" si="12"/>
        <v>-</v>
      </c>
      <c r="CD8" s="242" t="str">
        <f t="shared" si="13"/>
        <v>-</v>
      </c>
      <c r="CE8" s="209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203"/>
      <c r="M9" s="204"/>
      <c r="N9" s="204"/>
      <c r="O9" s="204"/>
      <c r="P9" s="204"/>
      <c r="Q9" s="205" t="str">
        <f t="shared" si="0"/>
        <v/>
      </c>
      <c r="R9" s="249"/>
      <c r="S9" s="239">
        <v>4</v>
      </c>
      <c r="T9" s="239">
        <v>2</v>
      </c>
      <c r="U9" s="239">
        <v>3</v>
      </c>
      <c r="V9" s="239">
        <v>4</v>
      </c>
      <c r="W9" s="209"/>
      <c r="X9" s="249"/>
      <c r="Y9" s="239"/>
      <c r="Z9" s="239"/>
      <c r="AA9" s="239"/>
      <c r="AB9" s="239"/>
      <c r="AC9" s="209"/>
      <c r="AD9" s="203"/>
      <c r="AE9" s="204"/>
      <c r="AF9" s="204"/>
      <c r="AG9" s="204"/>
      <c r="AH9" s="204"/>
      <c r="AI9" s="205"/>
      <c r="AJ9" s="203"/>
      <c r="AK9" s="204"/>
      <c r="AL9" s="204"/>
      <c r="AM9" s="204"/>
      <c r="AN9" s="204"/>
      <c r="AO9" s="205"/>
      <c r="AP9" s="213"/>
      <c r="AQ9" s="207"/>
      <c r="AR9" s="207"/>
      <c r="AS9" s="207"/>
      <c r="AT9" s="207"/>
      <c r="AU9" s="209"/>
      <c r="AV9" s="213"/>
      <c r="AW9" s="207"/>
      <c r="AX9" s="207"/>
      <c r="AY9" s="207"/>
      <c r="AZ9" s="207"/>
      <c r="BA9" s="209"/>
      <c r="BB9" s="213"/>
      <c r="BC9" s="207"/>
      <c r="BD9" s="207"/>
      <c r="BE9" s="207"/>
      <c r="BF9" s="207"/>
      <c r="BG9" s="209"/>
      <c r="BH9" s="250">
        <f t="shared" si="1"/>
        <v>0</v>
      </c>
      <c r="BI9" s="242">
        <f t="shared" si="2"/>
        <v>4</v>
      </c>
      <c r="BJ9" s="242">
        <f t="shared" si="3"/>
        <v>2</v>
      </c>
      <c r="BK9" s="242">
        <f t="shared" si="4"/>
        <v>3</v>
      </c>
      <c r="BL9" s="242">
        <f t="shared" si="5"/>
        <v>4</v>
      </c>
      <c r="BM9" s="209"/>
      <c r="BN9" s="251"/>
      <c r="BO9" s="245"/>
      <c r="BP9" s="245"/>
      <c r="BQ9" s="245"/>
      <c r="BR9" s="245"/>
      <c r="BS9" s="209"/>
      <c r="BT9" s="250">
        <f t="shared" si="8"/>
        <v>0</v>
      </c>
      <c r="BU9" s="242">
        <f t="shared" si="6"/>
        <v>4</v>
      </c>
      <c r="BV9" s="242">
        <f t="shared" si="6"/>
        <v>2</v>
      </c>
      <c r="BW9" s="242">
        <f t="shared" si="6"/>
        <v>3</v>
      </c>
      <c r="BX9" s="242">
        <f t="shared" si="6"/>
        <v>4</v>
      </c>
      <c r="BY9" s="209"/>
      <c r="BZ9" s="250" t="str">
        <f t="shared" si="9"/>
        <v>-</v>
      </c>
      <c r="CA9" s="242" t="str">
        <f t="shared" si="10"/>
        <v>-</v>
      </c>
      <c r="CB9" s="242" t="str">
        <f t="shared" si="11"/>
        <v>-</v>
      </c>
      <c r="CC9" s="242" t="str">
        <f t="shared" si="12"/>
        <v>-</v>
      </c>
      <c r="CD9" s="242" t="str">
        <f t="shared" si="13"/>
        <v>-</v>
      </c>
      <c r="CE9" s="209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218"/>
      <c r="M10" s="308"/>
      <c r="N10" s="308"/>
      <c r="O10" s="308"/>
      <c r="P10" s="308"/>
      <c r="Q10" s="220" t="str">
        <f t="shared" si="0"/>
        <v/>
      </c>
      <c r="R10" s="321"/>
      <c r="S10" s="322"/>
      <c r="T10" s="322"/>
      <c r="U10" s="322"/>
      <c r="V10" s="322"/>
      <c r="W10" s="223"/>
      <c r="X10" s="321"/>
      <c r="Y10" s="322"/>
      <c r="Z10" s="322"/>
      <c r="AA10" s="322"/>
      <c r="AB10" s="322"/>
      <c r="AC10" s="223"/>
      <c r="AD10" s="218"/>
      <c r="AE10" s="308"/>
      <c r="AF10" s="308"/>
      <c r="AG10" s="308"/>
      <c r="AH10" s="308"/>
      <c r="AI10" s="220"/>
      <c r="AJ10" s="218"/>
      <c r="AK10" s="308"/>
      <c r="AL10" s="308"/>
      <c r="AM10" s="308"/>
      <c r="AN10" s="308"/>
      <c r="AO10" s="220"/>
      <c r="AP10" s="221"/>
      <c r="AQ10" s="270"/>
      <c r="AR10" s="270"/>
      <c r="AS10" s="270"/>
      <c r="AT10" s="270"/>
      <c r="AU10" s="223"/>
      <c r="AV10" s="221"/>
      <c r="AW10" s="270"/>
      <c r="AX10" s="270"/>
      <c r="AY10" s="270"/>
      <c r="AZ10" s="270"/>
      <c r="BA10" s="223"/>
      <c r="BB10" s="221"/>
      <c r="BC10" s="270"/>
      <c r="BD10" s="270"/>
      <c r="BE10" s="270"/>
      <c r="BF10" s="270"/>
      <c r="BG10" s="223"/>
      <c r="BH10" s="261">
        <f t="shared" si="1"/>
        <v>0</v>
      </c>
      <c r="BI10" s="315">
        <f t="shared" si="2"/>
        <v>0</v>
      </c>
      <c r="BJ10" s="315">
        <f t="shared" si="3"/>
        <v>0</v>
      </c>
      <c r="BK10" s="315">
        <f t="shared" si="4"/>
        <v>0</v>
      </c>
      <c r="BL10" s="315">
        <f t="shared" si="5"/>
        <v>0</v>
      </c>
      <c r="BM10" s="223"/>
      <c r="BN10" s="260"/>
      <c r="BO10" s="271"/>
      <c r="BP10" s="271"/>
      <c r="BQ10" s="271"/>
      <c r="BR10" s="271"/>
      <c r="BS10" s="223"/>
      <c r="BT10" s="261">
        <f t="shared" si="8"/>
        <v>0</v>
      </c>
      <c r="BU10" s="315">
        <f t="shared" si="6"/>
        <v>0</v>
      </c>
      <c r="BV10" s="315">
        <f t="shared" si="6"/>
        <v>0</v>
      </c>
      <c r="BW10" s="315">
        <f t="shared" si="6"/>
        <v>0</v>
      </c>
      <c r="BX10" s="315">
        <f t="shared" si="6"/>
        <v>0</v>
      </c>
      <c r="BY10" s="223"/>
      <c r="BZ10" s="261" t="str">
        <f t="shared" si="9"/>
        <v>-</v>
      </c>
      <c r="CA10" s="315" t="str">
        <f t="shared" si="10"/>
        <v>-</v>
      </c>
      <c r="CB10" s="315" t="str">
        <f t="shared" si="11"/>
        <v>-</v>
      </c>
      <c r="CC10" s="315" t="str">
        <f t="shared" si="12"/>
        <v>-</v>
      </c>
      <c r="CD10" s="315" t="str">
        <f t="shared" si="13"/>
        <v>-</v>
      </c>
      <c r="CE10" s="223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230"/>
      <c r="M11" s="231"/>
      <c r="N11" s="231"/>
      <c r="O11" s="231"/>
      <c r="P11" s="231"/>
      <c r="Q11" s="304"/>
      <c r="R11" s="314"/>
      <c r="S11" s="313"/>
      <c r="T11" s="313"/>
      <c r="U11" s="313"/>
      <c r="V11" s="313"/>
      <c r="W11" s="305"/>
      <c r="X11" s="314"/>
      <c r="Y11" s="313"/>
      <c r="Z11" s="313"/>
      <c r="AA11" s="313"/>
      <c r="AB11" s="313"/>
      <c r="AC11" s="305"/>
      <c r="AD11" s="230"/>
      <c r="AE11" s="231"/>
      <c r="AF11" s="231"/>
      <c r="AG11" s="231"/>
      <c r="AH11" s="231"/>
      <c r="AI11" s="304"/>
      <c r="AJ11" s="230"/>
      <c r="AK11" s="231"/>
      <c r="AL11" s="231"/>
      <c r="AM11" s="231"/>
      <c r="AN11" s="231"/>
      <c r="AO11" s="304"/>
      <c r="AP11" s="284"/>
      <c r="AQ11" s="285"/>
      <c r="AR11" s="285"/>
      <c r="AS11" s="285"/>
      <c r="AT11" s="285"/>
      <c r="AU11" s="306"/>
      <c r="AV11" s="284"/>
      <c r="AW11" s="285"/>
      <c r="AX11" s="285"/>
      <c r="AY11" s="285"/>
      <c r="AZ11" s="285"/>
      <c r="BA11" s="306"/>
      <c r="BB11" s="284"/>
      <c r="BC11" s="285"/>
      <c r="BD11" s="285"/>
      <c r="BE11" s="285"/>
      <c r="BF11" s="285"/>
      <c r="BG11" s="306"/>
      <c r="BH11" s="264">
        <f t="shared" si="1"/>
        <v>0</v>
      </c>
      <c r="BI11" s="265">
        <f t="shared" si="2"/>
        <v>0</v>
      </c>
      <c r="BJ11" s="265">
        <f t="shared" si="3"/>
        <v>0</v>
      </c>
      <c r="BK11" s="265">
        <f t="shared" si="4"/>
        <v>0</v>
      </c>
      <c r="BL11" s="265">
        <f t="shared" si="5"/>
        <v>0</v>
      </c>
      <c r="BM11" s="307">
        <f>Q11+W11+AC11</f>
        <v>0</v>
      </c>
      <c r="BN11" s="282"/>
      <c r="BO11" s="283"/>
      <c r="BP11" s="283"/>
      <c r="BQ11" s="283"/>
      <c r="BR11" s="283"/>
      <c r="BS11" s="305"/>
      <c r="BT11" s="264">
        <f t="shared" si="8"/>
        <v>0</v>
      </c>
      <c r="BU11" s="265">
        <f t="shared" si="6"/>
        <v>0</v>
      </c>
      <c r="BV11" s="265">
        <f t="shared" si="6"/>
        <v>0</v>
      </c>
      <c r="BW11" s="265">
        <f t="shared" si="6"/>
        <v>0</v>
      </c>
      <c r="BX11" s="265">
        <f t="shared" si="6"/>
        <v>0</v>
      </c>
      <c r="BY11" s="307">
        <f t="shared" si="6"/>
        <v>0</v>
      </c>
      <c r="BZ11" s="264" t="str">
        <f t="shared" si="9"/>
        <v>-</v>
      </c>
      <c r="CA11" s="265" t="str">
        <f t="shared" si="10"/>
        <v>-</v>
      </c>
      <c r="CB11" s="265" t="str">
        <f t="shared" si="11"/>
        <v>-</v>
      </c>
      <c r="CC11" s="265" t="str">
        <f t="shared" si="12"/>
        <v>-</v>
      </c>
      <c r="CD11" s="265" t="str">
        <f t="shared" si="13"/>
        <v>-</v>
      </c>
      <c r="CE11" s="307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218"/>
      <c r="M12" s="308"/>
      <c r="N12" s="308"/>
      <c r="O12" s="308"/>
      <c r="P12" s="308"/>
      <c r="Q12" s="309"/>
      <c r="R12" s="319"/>
      <c r="S12" s="318"/>
      <c r="T12" s="318"/>
      <c r="U12" s="318"/>
      <c r="V12" s="318"/>
      <c r="W12" s="310"/>
      <c r="X12" s="319"/>
      <c r="Y12" s="318"/>
      <c r="Z12" s="318"/>
      <c r="AA12" s="318"/>
      <c r="AB12" s="318"/>
      <c r="AC12" s="310"/>
      <c r="AD12" s="218"/>
      <c r="AE12" s="308"/>
      <c r="AF12" s="308"/>
      <c r="AG12" s="308"/>
      <c r="AH12" s="308"/>
      <c r="AI12" s="309"/>
      <c r="AJ12" s="218"/>
      <c r="AK12" s="308"/>
      <c r="AL12" s="308"/>
      <c r="AM12" s="308"/>
      <c r="AN12" s="308"/>
      <c r="AO12" s="309"/>
      <c r="AP12" s="288"/>
      <c r="AQ12" s="289"/>
      <c r="AR12" s="289"/>
      <c r="AS12" s="289"/>
      <c r="AT12" s="289"/>
      <c r="AU12" s="311"/>
      <c r="AV12" s="288"/>
      <c r="AW12" s="289"/>
      <c r="AX12" s="289"/>
      <c r="AY12" s="289"/>
      <c r="AZ12" s="289"/>
      <c r="BA12" s="311"/>
      <c r="BB12" s="288"/>
      <c r="BC12" s="289"/>
      <c r="BD12" s="289"/>
      <c r="BE12" s="289"/>
      <c r="BF12" s="289"/>
      <c r="BG12" s="311"/>
      <c r="BH12" s="277">
        <f t="shared" si="1"/>
        <v>0</v>
      </c>
      <c r="BI12" s="278">
        <f t="shared" si="2"/>
        <v>0</v>
      </c>
      <c r="BJ12" s="278">
        <f t="shared" si="3"/>
        <v>0</v>
      </c>
      <c r="BK12" s="278">
        <f t="shared" si="4"/>
        <v>0</v>
      </c>
      <c r="BL12" s="278">
        <f t="shared" si="5"/>
        <v>0</v>
      </c>
      <c r="BM12" s="312">
        <f>Q12+W12+AC12</f>
        <v>0</v>
      </c>
      <c r="BN12" s="286"/>
      <c r="BO12" s="287"/>
      <c r="BP12" s="287"/>
      <c r="BQ12" s="287"/>
      <c r="BR12" s="287"/>
      <c r="BS12" s="310"/>
      <c r="BT12" s="277">
        <f t="shared" si="8"/>
        <v>0</v>
      </c>
      <c r="BU12" s="278">
        <f t="shared" si="6"/>
        <v>0</v>
      </c>
      <c r="BV12" s="278">
        <f t="shared" si="6"/>
        <v>0</v>
      </c>
      <c r="BW12" s="278">
        <f t="shared" si="6"/>
        <v>0</v>
      </c>
      <c r="BX12" s="278">
        <f t="shared" si="6"/>
        <v>0</v>
      </c>
      <c r="BY12" s="312">
        <f t="shared" si="6"/>
        <v>0</v>
      </c>
      <c r="BZ12" s="277" t="str">
        <f t="shared" si="9"/>
        <v>-</v>
      </c>
      <c r="CA12" s="278" t="str">
        <f t="shared" si="10"/>
        <v>-</v>
      </c>
      <c r="CB12" s="278" t="str">
        <f t="shared" si="11"/>
        <v>-</v>
      </c>
      <c r="CC12" s="278" t="str">
        <f t="shared" si="12"/>
        <v>-</v>
      </c>
      <c r="CD12" s="278" t="str">
        <f t="shared" si="13"/>
        <v>-</v>
      </c>
      <c r="CE12" s="312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230"/>
      <c r="M13" s="231"/>
      <c r="N13" s="231"/>
      <c r="O13" s="280"/>
      <c r="P13" s="280"/>
      <c r="Q13" s="232"/>
      <c r="R13" s="314"/>
      <c r="S13" s="313"/>
      <c r="T13" s="313">
        <v>4</v>
      </c>
      <c r="U13" s="320"/>
      <c r="V13" s="320"/>
      <c r="W13" s="266"/>
      <c r="X13" s="314">
        <v>5</v>
      </c>
      <c r="Y13" s="313">
        <v>5</v>
      </c>
      <c r="Z13" s="313">
        <v>5</v>
      </c>
      <c r="AA13" s="320"/>
      <c r="AB13" s="320"/>
      <c r="AC13" s="266"/>
      <c r="AD13" s="230"/>
      <c r="AE13" s="231"/>
      <c r="AF13" s="231"/>
      <c r="AG13" s="280"/>
      <c r="AH13" s="280"/>
      <c r="AI13" s="232"/>
      <c r="AJ13" s="230"/>
      <c r="AK13" s="231"/>
      <c r="AL13" s="231"/>
      <c r="AM13" s="280"/>
      <c r="AN13" s="280"/>
      <c r="AO13" s="232"/>
      <c r="AP13" s="284"/>
      <c r="AQ13" s="285"/>
      <c r="AR13" s="285"/>
      <c r="AS13" s="275"/>
      <c r="AT13" s="275"/>
      <c r="AU13" s="266"/>
      <c r="AV13" s="284"/>
      <c r="AW13" s="285"/>
      <c r="AX13" s="285"/>
      <c r="AY13" s="275"/>
      <c r="AZ13" s="275"/>
      <c r="BA13" s="266"/>
      <c r="BB13" s="284"/>
      <c r="BC13" s="285"/>
      <c r="BD13" s="285"/>
      <c r="BE13" s="275"/>
      <c r="BF13" s="275"/>
      <c r="BG13" s="266"/>
      <c r="BH13" s="264">
        <f t="shared" ref="BH13:BJ20" si="15">L13+R13+X13</f>
        <v>5</v>
      </c>
      <c r="BI13" s="265">
        <f t="shared" si="15"/>
        <v>5</v>
      </c>
      <c r="BJ13" s="265">
        <f t="shared" si="15"/>
        <v>9</v>
      </c>
      <c r="BK13" s="273"/>
      <c r="BL13" s="273"/>
      <c r="BM13" s="266"/>
      <c r="BN13" s="282"/>
      <c r="BO13" s="283"/>
      <c r="BP13" s="283"/>
      <c r="BQ13" s="273"/>
      <c r="BR13" s="273"/>
      <c r="BS13" s="266"/>
      <c r="BT13" s="264">
        <f t="shared" si="8"/>
        <v>5</v>
      </c>
      <c r="BU13" s="265">
        <f t="shared" si="6"/>
        <v>5</v>
      </c>
      <c r="BV13" s="265">
        <f t="shared" si="6"/>
        <v>9</v>
      </c>
      <c r="BW13" s="273"/>
      <c r="BX13" s="273"/>
      <c r="BY13" s="266"/>
      <c r="BZ13" s="264" t="str">
        <f t="shared" si="9"/>
        <v>-</v>
      </c>
      <c r="CA13" s="265" t="str">
        <f t="shared" si="10"/>
        <v>-</v>
      </c>
      <c r="CB13" s="265" t="str">
        <f t="shared" si="11"/>
        <v>-</v>
      </c>
      <c r="CC13" s="328" t="str">
        <f t="shared" si="12"/>
        <v>-</v>
      </c>
      <c r="CD13" s="328" t="str">
        <f t="shared" si="13"/>
        <v>-</v>
      </c>
      <c r="CE13" s="266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203"/>
      <c r="M14" s="204"/>
      <c r="N14" s="204"/>
      <c r="O14" s="214"/>
      <c r="P14" s="214"/>
      <c r="Q14" s="205"/>
      <c r="R14" s="249"/>
      <c r="S14" s="239">
        <v>3</v>
      </c>
      <c r="T14" s="239">
        <v>7</v>
      </c>
      <c r="U14" s="239"/>
      <c r="V14" s="239"/>
      <c r="W14" s="209"/>
      <c r="X14" s="249">
        <v>5</v>
      </c>
      <c r="Y14" s="239">
        <v>5</v>
      </c>
      <c r="Z14" s="239">
        <v>5</v>
      </c>
      <c r="AA14" s="239"/>
      <c r="AB14" s="239"/>
      <c r="AC14" s="209"/>
      <c r="AD14" s="203"/>
      <c r="AE14" s="204"/>
      <c r="AF14" s="204"/>
      <c r="AG14" s="214"/>
      <c r="AH14" s="214"/>
      <c r="AI14" s="205"/>
      <c r="AJ14" s="203"/>
      <c r="AK14" s="204"/>
      <c r="AL14" s="204"/>
      <c r="AM14" s="214"/>
      <c r="AN14" s="214"/>
      <c r="AO14" s="205"/>
      <c r="AP14" s="213"/>
      <c r="AQ14" s="207"/>
      <c r="AR14" s="207"/>
      <c r="AS14" s="207"/>
      <c r="AT14" s="207"/>
      <c r="AU14" s="209"/>
      <c r="AV14" s="213"/>
      <c r="AW14" s="207"/>
      <c r="AX14" s="207"/>
      <c r="AY14" s="207"/>
      <c r="AZ14" s="207"/>
      <c r="BA14" s="209"/>
      <c r="BB14" s="213"/>
      <c r="BC14" s="207"/>
      <c r="BD14" s="207"/>
      <c r="BE14" s="207"/>
      <c r="BF14" s="207"/>
      <c r="BG14" s="209"/>
      <c r="BH14" s="250">
        <f t="shared" si="15"/>
        <v>5</v>
      </c>
      <c r="BI14" s="242">
        <f t="shared" si="15"/>
        <v>8</v>
      </c>
      <c r="BJ14" s="242">
        <f t="shared" si="15"/>
        <v>12</v>
      </c>
      <c r="BK14" s="254"/>
      <c r="BL14" s="254"/>
      <c r="BM14" s="209"/>
      <c r="BN14" s="251"/>
      <c r="BO14" s="245"/>
      <c r="BP14" s="245"/>
      <c r="BQ14" s="254"/>
      <c r="BR14" s="254"/>
      <c r="BS14" s="209"/>
      <c r="BT14" s="250">
        <f t="shared" si="8"/>
        <v>5</v>
      </c>
      <c r="BU14" s="242">
        <f t="shared" si="6"/>
        <v>8</v>
      </c>
      <c r="BV14" s="242">
        <f t="shared" si="6"/>
        <v>12</v>
      </c>
      <c r="BW14" s="254"/>
      <c r="BX14" s="254"/>
      <c r="BY14" s="209"/>
      <c r="BZ14" s="250" t="str">
        <f t="shared" si="9"/>
        <v>-</v>
      </c>
      <c r="CA14" s="242" t="str">
        <f t="shared" si="10"/>
        <v>-</v>
      </c>
      <c r="CB14" s="242" t="str">
        <f t="shared" si="11"/>
        <v>-</v>
      </c>
      <c r="CC14" s="242" t="str">
        <f t="shared" si="12"/>
        <v>-</v>
      </c>
      <c r="CD14" s="242" t="str">
        <f t="shared" si="13"/>
        <v>-</v>
      </c>
      <c r="CE14" s="209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218"/>
      <c r="M15" s="308"/>
      <c r="N15" s="308"/>
      <c r="O15" s="219"/>
      <c r="P15" s="219"/>
      <c r="Q15" s="220"/>
      <c r="R15" s="321"/>
      <c r="S15" s="322"/>
      <c r="T15" s="322"/>
      <c r="U15" s="322"/>
      <c r="V15" s="322"/>
      <c r="W15" s="223"/>
      <c r="X15" s="321">
        <v>0</v>
      </c>
      <c r="Y15" s="322">
        <v>5</v>
      </c>
      <c r="Z15" s="322">
        <v>10</v>
      </c>
      <c r="AA15" s="322"/>
      <c r="AB15" s="322"/>
      <c r="AC15" s="223"/>
      <c r="AD15" s="218"/>
      <c r="AE15" s="308"/>
      <c r="AF15" s="308"/>
      <c r="AG15" s="219"/>
      <c r="AH15" s="219"/>
      <c r="AI15" s="220"/>
      <c r="AJ15" s="218"/>
      <c r="AK15" s="308"/>
      <c r="AL15" s="308"/>
      <c r="AM15" s="219"/>
      <c r="AN15" s="219"/>
      <c r="AO15" s="220"/>
      <c r="AP15" s="221"/>
      <c r="AQ15" s="270"/>
      <c r="AR15" s="270"/>
      <c r="AS15" s="270"/>
      <c r="AT15" s="270"/>
      <c r="AU15" s="223"/>
      <c r="AV15" s="221"/>
      <c r="AW15" s="270"/>
      <c r="AX15" s="270"/>
      <c r="AY15" s="270"/>
      <c r="AZ15" s="270"/>
      <c r="BA15" s="223"/>
      <c r="BB15" s="221"/>
      <c r="BC15" s="270"/>
      <c r="BD15" s="270"/>
      <c r="BE15" s="270"/>
      <c r="BF15" s="270"/>
      <c r="BG15" s="223"/>
      <c r="BH15" s="261">
        <f t="shared" si="15"/>
        <v>0</v>
      </c>
      <c r="BI15" s="315">
        <f t="shared" si="15"/>
        <v>5</v>
      </c>
      <c r="BJ15" s="315">
        <f t="shared" si="15"/>
        <v>10</v>
      </c>
      <c r="BK15" s="222"/>
      <c r="BL15" s="222"/>
      <c r="BM15" s="223"/>
      <c r="BN15" s="260"/>
      <c r="BO15" s="271"/>
      <c r="BP15" s="271"/>
      <c r="BQ15" s="222"/>
      <c r="BR15" s="222"/>
      <c r="BS15" s="223"/>
      <c r="BT15" s="261">
        <f t="shared" si="8"/>
        <v>0</v>
      </c>
      <c r="BU15" s="315">
        <f t="shared" si="6"/>
        <v>5</v>
      </c>
      <c r="BV15" s="315">
        <f t="shared" si="6"/>
        <v>10</v>
      </c>
      <c r="BW15" s="222"/>
      <c r="BX15" s="222"/>
      <c r="BY15" s="223"/>
      <c r="BZ15" s="261" t="str">
        <f t="shared" si="9"/>
        <v>-</v>
      </c>
      <c r="CA15" s="315" t="str">
        <f t="shared" si="10"/>
        <v>-</v>
      </c>
      <c r="CB15" s="315" t="str">
        <f t="shared" si="11"/>
        <v>-</v>
      </c>
      <c r="CC15" s="315" t="str">
        <f t="shared" si="12"/>
        <v>-</v>
      </c>
      <c r="CD15" s="315" t="str">
        <f t="shared" si="13"/>
        <v>-</v>
      </c>
      <c r="CE15" s="223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104</v>
      </c>
      <c r="K16" s="113"/>
      <c r="L16" s="230"/>
      <c r="M16" s="231"/>
      <c r="N16" s="231"/>
      <c r="O16" s="231"/>
      <c r="P16" s="231"/>
      <c r="Q16" s="232"/>
      <c r="R16" s="314"/>
      <c r="S16" s="313"/>
      <c r="T16" s="313"/>
      <c r="U16" s="313"/>
      <c r="V16" s="313"/>
      <c r="W16" s="266"/>
      <c r="X16" s="314">
        <v>5</v>
      </c>
      <c r="Y16" s="313">
        <v>0</v>
      </c>
      <c r="Z16" s="313">
        <v>5</v>
      </c>
      <c r="AA16" s="313">
        <v>10</v>
      </c>
      <c r="AB16" s="313">
        <v>15</v>
      </c>
      <c r="AC16" s="266"/>
      <c r="AD16" s="230"/>
      <c r="AE16" s="231"/>
      <c r="AF16" s="231"/>
      <c r="AG16" s="231"/>
      <c r="AH16" s="231"/>
      <c r="AI16" s="232"/>
      <c r="AJ16" s="230"/>
      <c r="AK16" s="231"/>
      <c r="AL16" s="231"/>
      <c r="AM16" s="231"/>
      <c r="AN16" s="231"/>
      <c r="AO16" s="232"/>
      <c r="AP16" s="284"/>
      <c r="AQ16" s="285"/>
      <c r="AR16" s="285"/>
      <c r="AS16" s="285"/>
      <c r="AT16" s="285"/>
      <c r="AU16" s="266"/>
      <c r="AV16" s="284"/>
      <c r="AW16" s="285"/>
      <c r="AX16" s="285"/>
      <c r="AY16" s="285"/>
      <c r="AZ16" s="285"/>
      <c r="BA16" s="266"/>
      <c r="BB16" s="284"/>
      <c r="BC16" s="285"/>
      <c r="BD16" s="285"/>
      <c r="BE16" s="285"/>
      <c r="BF16" s="285"/>
      <c r="BG16" s="266"/>
      <c r="BH16" s="264">
        <f t="shared" si="15"/>
        <v>5</v>
      </c>
      <c r="BI16" s="265">
        <f t="shared" si="15"/>
        <v>0</v>
      </c>
      <c r="BJ16" s="265">
        <f t="shared" si="15"/>
        <v>5</v>
      </c>
      <c r="BK16" s="265">
        <f t="shared" ref="BK16:BL20" si="16">O16+U16+AA16</f>
        <v>10</v>
      </c>
      <c r="BL16" s="265">
        <f t="shared" si="16"/>
        <v>15</v>
      </c>
      <c r="BM16" s="266"/>
      <c r="BN16" s="282"/>
      <c r="BO16" s="283"/>
      <c r="BP16" s="283"/>
      <c r="BQ16" s="283"/>
      <c r="BR16" s="283"/>
      <c r="BS16" s="266"/>
      <c r="BT16" s="264">
        <f t="shared" si="8"/>
        <v>5</v>
      </c>
      <c r="BU16" s="265">
        <f t="shared" si="6"/>
        <v>0</v>
      </c>
      <c r="BV16" s="265">
        <f t="shared" si="6"/>
        <v>5</v>
      </c>
      <c r="BW16" s="265">
        <f t="shared" si="6"/>
        <v>10</v>
      </c>
      <c r="BX16" s="265">
        <f t="shared" si="6"/>
        <v>15</v>
      </c>
      <c r="BY16" s="266"/>
      <c r="BZ16" s="264" t="str">
        <f t="shared" si="9"/>
        <v>-</v>
      </c>
      <c r="CA16" s="265" t="str">
        <f t="shared" si="10"/>
        <v>-</v>
      </c>
      <c r="CB16" s="265" t="str">
        <f t="shared" si="11"/>
        <v>-</v>
      </c>
      <c r="CC16" s="265" t="str">
        <f t="shared" si="12"/>
        <v>-</v>
      </c>
      <c r="CD16" s="265" t="str">
        <f t="shared" si="13"/>
        <v>-</v>
      </c>
      <c r="CE16" s="266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203"/>
      <c r="M17" s="204"/>
      <c r="N17" s="204"/>
      <c r="O17" s="204"/>
      <c r="P17" s="204"/>
      <c r="Q17" s="205"/>
      <c r="R17" s="249"/>
      <c r="S17" s="239"/>
      <c r="T17" s="239"/>
      <c r="U17" s="239"/>
      <c r="V17" s="239"/>
      <c r="W17" s="209"/>
      <c r="X17" s="249">
        <v>0</v>
      </c>
      <c r="Y17" s="239">
        <v>0</v>
      </c>
      <c r="Z17" s="239">
        <v>0</v>
      </c>
      <c r="AA17" s="239">
        <v>0</v>
      </c>
      <c r="AB17" s="239">
        <v>10</v>
      </c>
      <c r="AC17" s="209"/>
      <c r="AD17" s="203"/>
      <c r="AE17" s="204"/>
      <c r="AF17" s="204"/>
      <c r="AG17" s="204"/>
      <c r="AH17" s="204"/>
      <c r="AI17" s="205"/>
      <c r="AJ17" s="203"/>
      <c r="AK17" s="204"/>
      <c r="AL17" s="204"/>
      <c r="AM17" s="204"/>
      <c r="AN17" s="204"/>
      <c r="AO17" s="205"/>
      <c r="AP17" s="213"/>
      <c r="AQ17" s="207"/>
      <c r="AR17" s="207"/>
      <c r="AS17" s="207"/>
      <c r="AT17" s="207"/>
      <c r="AU17" s="209"/>
      <c r="AV17" s="213"/>
      <c r="AW17" s="207"/>
      <c r="AX17" s="207"/>
      <c r="AY17" s="207"/>
      <c r="AZ17" s="207"/>
      <c r="BA17" s="209"/>
      <c r="BB17" s="213"/>
      <c r="BC17" s="207"/>
      <c r="BD17" s="207"/>
      <c r="BE17" s="207"/>
      <c r="BF17" s="207"/>
      <c r="BG17" s="209"/>
      <c r="BH17" s="250">
        <f t="shared" si="15"/>
        <v>0</v>
      </c>
      <c r="BI17" s="242">
        <f t="shared" si="15"/>
        <v>0</v>
      </c>
      <c r="BJ17" s="242">
        <f t="shared" si="15"/>
        <v>0</v>
      </c>
      <c r="BK17" s="242">
        <f t="shared" si="16"/>
        <v>0</v>
      </c>
      <c r="BL17" s="242">
        <f t="shared" si="16"/>
        <v>10</v>
      </c>
      <c r="BM17" s="209"/>
      <c r="BN17" s="251"/>
      <c r="BO17" s="245"/>
      <c r="BP17" s="245"/>
      <c r="BQ17" s="245"/>
      <c r="BR17" s="245"/>
      <c r="BS17" s="209"/>
      <c r="BT17" s="250">
        <f t="shared" si="8"/>
        <v>0</v>
      </c>
      <c r="BU17" s="242">
        <f t="shared" si="6"/>
        <v>0</v>
      </c>
      <c r="BV17" s="242">
        <f t="shared" si="6"/>
        <v>0</v>
      </c>
      <c r="BW17" s="242">
        <f t="shared" si="6"/>
        <v>0</v>
      </c>
      <c r="BX17" s="242">
        <f t="shared" si="6"/>
        <v>10</v>
      </c>
      <c r="BY17" s="209"/>
      <c r="BZ17" s="250" t="str">
        <f t="shared" si="9"/>
        <v>-</v>
      </c>
      <c r="CA17" s="242" t="str">
        <f t="shared" si="10"/>
        <v>-</v>
      </c>
      <c r="CB17" s="242" t="str">
        <f t="shared" si="11"/>
        <v>-</v>
      </c>
      <c r="CC17" s="242" t="str">
        <f t="shared" si="12"/>
        <v>-</v>
      </c>
      <c r="CD17" s="242" t="str">
        <f t="shared" si="13"/>
        <v>-</v>
      </c>
      <c r="CE17" s="209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210"/>
      <c r="M18" s="211"/>
      <c r="N18" s="211"/>
      <c r="O18" s="211"/>
      <c r="P18" s="211"/>
      <c r="Q18" s="212"/>
      <c r="R18" s="247"/>
      <c r="S18" s="248">
        <v>5</v>
      </c>
      <c r="T18" s="248"/>
      <c r="U18" s="248"/>
      <c r="V18" s="316"/>
      <c r="W18" s="229"/>
      <c r="X18" s="317">
        <v>5</v>
      </c>
      <c r="Y18" s="316">
        <v>0</v>
      </c>
      <c r="Z18" s="316">
        <v>0</v>
      </c>
      <c r="AA18" s="316">
        <v>5</v>
      </c>
      <c r="AB18" s="316">
        <v>5</v>
      </c>
      <c r="AC18" s="229"/>
      <c r="AD18" s="224"/>
      <c r="AE18" s="290"/>
      <c r="AF18" s="290"/>
      <c r="AG18" s="290"/>
      <c r="AH18" s="290"/>
      <c r="AI18" s="226"/>
      <c r="AJ18" s="224"/>
      <c r="AK18" s="290"/>
      <c r="AL18" s="290"/>
      <c r="AM18" s="290"/>
      <c r="AN18" s="290"/>
      <c r="AO18" s="226"/>
      <c r="AP18" s="227"/>
      <c r="AQ18" s="235"/>
      <c r="AR18" s="235"/>
      <c r="AS18" s="235"/>
      <c r="AT18" s="235"/>
      <c r="AU18" s="229"/>
      <c r="AV18" s="227"/>
      <c r="AW18" s="235"/>
      <c r="AX18" s="235"/>
      <c r="AY18" s="235"/>
      <c r="AZ18" s="235"/>
      <c r="BA18" s="229"/>
      <c r="BB18" s="227"/>
      <c r="BC18" s="235"/>
      <c r="BD18" s="235"/>
      <c r="BE18" s="235"/>
      <c r="BF18" s="235"/>
      <c r="BG18" s="229"/>
      <c r="BH18" s="263">
        <f t="shared" si="15"/>
        <v>5</v>
      </c>
      <c r="BI18" s="303">
        <f t="shared" si="15"/>
        <v>5</v>
      </c>
      <c r="BJ18" s="303">
        <f t="shared" si="15"/>
        <v>0</v>
      </c>
      <c r="BK18" s="303">
        <f t="shared" si="16"/>
        <v>5</v>
      </c>
      <c r="BL18" s="303">
        <f t="shared" si="16"/>
        <v>5</v>
      </c>
      <c r="BM18" s="229"/>
      <c r="BN18" s="262"/>
      <c r="BO18" s="267"/>
      <c r="BP18" s="267"/>
      <c r="BQ18" s="267"/>
      <c r="BR18" s="267"/>
      <c r="BS18" s="229"/>
      <c r="BT18" s="263">
        <f t="shared" si="8"/>
        <v>5</v>
      </c>
      <c r="BU18" s="303">
        <f t="shared" si="6"/>
        <v>5</v>
      </c>
      <c r="BV18" s="303">
        <f t="shared" si="6"/>
        <v>0</v>
      </c>
      <c r="BW18" s="303">
        <f t="shared" si="6"/>
        <v>5</v>
      </c>
      <c r="BX18" s="303">
        <f t="shared" si="6"/>
        <v>5</v>
      </c>
      <c r="BY18" s="229"/>
      <c r="BZ18" s="263" t="str">
        <f t="shared" si="9"/>
        <v>-</v>
      </c>
      <c r="CA18" s="303" t="str">
        <f t="shared" si="10"/>
        <v>-</v>
      </c>
      <c r="CB18" s="303" t="str">
        <f t="shared" si="11"/>
        <v>-</v>
      </c>
      <c r="CC18" s="303" t="str">
        <f t="shared" si="12"/>
        <v>-</v>
      </c>
      <c r="CD18" s="303" t="str">
        <f t="shared" si="13"/>
        <v>-</v>
      </c>
      <c r="CE18" s="229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200"/>
      <c r="M19" s="201"/>
      <c r="N19" s="201"/>
      <c r="O19" s="201"/>
      <c r="P19" s="201"/>
      <c r="Q19" s="202"/>
      <c r="R19" s="236"/>
      <c r="S19" s="237"/>
      <c r="T19" s="237"/>
      <c r="U19" s="237"/>
      <c r="V19" s="313"/>
      <c r="W19" s="266"/>
      <c r="X19" s="314">
        <v>5</v>
      </c>
      <c r="Y19" s="313">
        <v>10</v>
      </c>
      <c r="Z19" s="313">
        <v>5</v>
      </c>
      <c r="AA19" s="313">
        <v>5</v>
      </c>
      <c r="AB19" s="313">
        <v>10</v>
      </c>
      <c r="AC19" s="266"/>
      <c r="AD19" s="230"/>
      <c r="AE19" s="231"/>
      <c r="AF19" s="231"/>
      <c r="AG19" s="231"/>
      <c r="AH19" s="231"/>
      <c r="AI19" s="232"/>
      <c r="AJ19" s="230"/>
      <c r="AK19" s="231"/>
      <c r="AL19" s="231"/>
      <c r="AM19" s="231"/>
      <c r="AN19" s="231"/>
      <c r="AO19" s="232"/>
      <c r="AP19" s="284"/>
      <c r="AQ19" s="285"/>
      <c r="AR19" s="285"/>
      <c r="AS19" s="285"/>
      <c r="AT19" s="285"/>
      <c r="AU19" s="266"/>
      <c r="AV19" s="284"/>
      <c r="AW19" s="285"/>
      <c r="AX19" s="285"/>
      <c r="AY19" s="285"/>
      <c r="AZ19" s="285"/>
      <c r="BA19" s="266"/>
      <c r="BB19" s="284"/>
      <c r="BC19" s="285"/>
      <c r="BD19" s="285"/>
      <c r="BE19" s="285"/>
      <c r="BF19" s="285"/>
      <c r="BG19" s="266"/>
      <c r="BH19" s="264">
        <f t="shared" si="15"/>
        <v>5</v>
      </c>
      <c r="BI19" s="265">
        <f t="shared" si="15"/>
        <v>10</v>
      </c>
      <c r="BJ19" s="265">
        <f t="shared" si="15"/>
        <v>5</v>
      </c>
      <c r="BK19" s="265">
        <f t="shared" si="16"/>
        <v>5</v>
      </c>
      <c r="BL19" s="265">
        <f t="shared" si="16"/>
        <v>10</v>
      </c>
      <c r="BM19" s="266"/>
      <c r="BN19" s="282"/>
      <c r="BO19" s="283"/>
      <c r="BP19" s="283"/>
      <c r="BQ19" s="283"/>
      <c r="BR19" s="283"/>
      <c r="BS19" s="266"/>
      <c r="BT19" s="264">
        <f t="shared" si="8"/>
        <v>5</v>
      </c>
      <c r="BU19" s="265">
        <f t="shared" si="6"/>
        <v>10</v>
      </c>
      <c r="BV19" s="265">
        <f t="shared" si="6"/>
        <v>5</v>
      </c>
      <c r="BW19" s="265">
        <f t="shared" si="6"/>
        <v>5</v>
      </c>
      <c r="BX19" s="265">
        <f t="shared" si="6"/>
        <v>10</v>
      </c>
      <c r="BY19" s="266"/>
      <c r="BZ19" s="264" t="str">
        <f t="shared" si="9"/>
        <v>-</v>
      </c>
      <c r="CA19" s="265" t="str">
        <f t="shared" si="10"/>
        <v>-</v>
      </c>
      <c r="CB19" s="265" t="str">
        <f t="shared" si="11"/>
        <v>-</v>
      </c>
      <c r="CC19" s="265" t="str">
        <f t="shared" si="12"/>
        <v>-</v>
      </c>
      <c r="CD19" s="265" t="str">
        <f t="shared" si="13"/>
        <v>-</v>
      </c>
      <c r="CE19" s="266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203"/>
      <c r="M20" s="204"/>
      <c r="N20" s="204"/>
      <c r="O20" s="204"/>
      <c r="P20" s="204"/>
      <c r="Q20" s="205"/>
      <c r="R20" s="238"/>
      <c r="S20" s="255"/>
      <c r="T20" s="255"/>
      <c r="U20" s="255"/>
      <c r="V20" s="255"/>
      <c r="W20" s="209"/>
      <c r="X20" s="238">
        <v>5</v>
      </c>
      <c r="Y20" s="255">
        <v>5</v>
      </c>
      <c r="Z20" s="255">
        <v>6</v>
      </c>
      <c r="AA20" s="255">
        <v>4</v>
      </c>
      <c r="AB20" s="255">
        <v>5</v>
      </c>
      <c r="AC20" s="209"/>
      <c r="AD20" s="203"/>
      <c r="AE20" s="204"/>
      <c r="AF20" s="204"/>
      <c r="AG20" s="204"/>
      <c r="AH20" s="204"/>
      <c r="AI20" s="205"/>
      <c r="AJ20" s="203"/>
      <c r="AK20" s="204"/>
      <c r="AL20" s="204"/>
      <c r="AM20" s="204"/>
      <c r="AN20" s="204"/>
      <c r="AO20" s="205"/>
      <c r="AP20" s="206"/>
      <c r="AQ20" s="215"/>
      <c r="AR20" s="215"/>
      <c r="AS20" s="215"/>
      <c r="AT20" s="215"/>
      <c r="AU20" s="209"/>
      <c r="AV20" s="206"/>
      <c r="AW20" s="215"/>
      <c r="AX20" s="215"/>
      <c r="AY20" s="215"/>
      <c r="AZ20" s="215"/>
      <c r="BA20" s="209"/>
      <c r="BB20" s="206"/>
      <c r="BC20" s="215"/>
      <c r="BD20" s="215"/>
      <c r="BE20" s="215"/>
      <c r="BF20" s="215"/>
      <c r="BG20" s="209"/>
      <c r="BH20" s="241">
        <f t="shared" si="15"/>
        <v>5</v>
      </c>
      <c r="BI20" s="256">
        <f t="shared" si="15"/>
        <v>5</v>
      </c>
      <c r="BJ20" s="256">
        <f t="shared" si="15"/>
        <v>6</v>
      </c>
      <c r="BK20" s="256">
        <f t="shared" si="16"/>
        <v>4</v>
      </c>
      <c r="BL20" s="256">
        <f t="shared" si="16"/>
        <v>5</v>
      </c>
      <c r="BM20" s="209"/>
      <c r="BN20" s="244"/>
      <c r="BO20" s="257"/>
      <c r="BP20" s="257"/>
      <c r="BQ20" s="257"/>
      <c r="BR20" s="257"/>
      <c r="BS20" s="209"/>
      <c r="BT20" s="241">
        <f t="shared" si="8"/>
        <v>5</v>
      </c>
      <c r="BU20" s="256">
        <f t="shared" si="8"/>
        <v>5</v>
      </c>
      <c r="BV20" s="256">
        <f t="shared" si="8"/>
        <v>6</v>
      </c>
      <c r="BW20" s="256">
        <f t="shared" si="8"/>
        <v>4</v>
      </c>
      <c r="BX20" s="256">
        <f t="shared" si="8"/>
        <v>5</v>
      </c>
      <c r="BY20" s="209"/>
      <c r="BZ20" s="241" t="str">
        <f t="shared" si="9"/>
        <v>-</v>
      </c>
      <c r="CA20" s="256" t="str">
        <f t="shared" si="10"/>
        <v>-</v>
      </c>
      <c r="CB20" s="256" t="str">
        <f t="shared" si="11"/>
        <v>-</v>
      </c>
      <c r="CC20" s="256" t="str">
        <f t="shared" si="12"/>
        <v>-</v>
      </c>
      <c r="CD20" s="256" t="str">
        <f t="shared" si="13"/>
        <v>-</v>
      </c>
      <c r="CE20" s="209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210"/>
      <c r="M21" s="211"/>
      <c r="N21" s="211"/>
      <c r="O21" s="211"/>
      <c r="P21" s="211"/>
      <c r="Q21" s="212"/>
      <c r="R21" s="252"/>
      <c r="S21" s="253"/>
      <c r="T21" s="253"/>
      <c r="U21" s="253"/>
      <c r="V21" s="318"/>
      <c r="W21" s="223"/>
      <c r="X21" s="319">
        <v>5</v>
      </c>
      <c r="Y21" s="318">
        <v>0</v>
      </c>
      <c r="Z21" s="318">
        <v>0</v>
      </c>
      <c r="AA21" s="318">
        <v>5</v>
      </c>
      <c r="AB21" s="318">
        <v>10</v>
      </c>
      <c r="AC21" s="223"/>
      <c r="AD21" s="218"/>
      <c r="AE21" s="308"/>
      <c r="AF21" s="308"/>
      <c r="AG21" s="308"/>
      <c r="AH21" s="308"/>
      <c r="AI21" s="220"/>
      <c r="AJ21" s="218"/>
      <c r="AK21" s="308"/>
      <c r="AL21" s="308"/>
      <c r="AM21" s="308"/>
      <c r="AN21" s="308"/>
      <c r="AO21" s="220"/>
      <c r="AP21" s="288"/>
      <c r="AQ21" s="289"/>
      <c r="AR21" s="289"/>
      <c r="AS21" s="289"/>
      <c r="AT21" s="289"/>
      <c r="AU21" s="223"/>
      <c r="AV21" s="288"/>
      <c r="AW21" s="289"/>
      <c r="AX21" s="289"/>
      <c r="AY21" s="289"/>
      <c r="AZ21" s="289"/>
      <c r="BA21" s="223"/>
      <c r="BB21" s="288"/>
      <c r="BC21" s="289"/>
      <c r="BD21" s="289"/>
      <c r="BE21" s="289"/>
      <c r="BF21" s="289"/>
      <c r="BG21" s="223"/>
      <c r="BH21" s="277">
        <f t="shared" ref="BH21:BM36" si="17">L21+R21+X21</f>
        <v>5</v>
      </c>
      <c r="BI21" s="278">
        <f t="shared" si="17"/>
        <v>0</v>
      </c>
      <c r="BJ21" s="278">
        <f t="shared" si="17"/>
        <v>0</v>
      </c>
      <c r="BK21" s="278">
        <f t="shared" si="17"/>
        <v>5</v>
      </c>
      <c r="BL21" s="278">
        <f t="shared" si="17"/>
        <v>10</v>
      </c>
      <c r="BM21" s="223"/>
      <c r="BN21" s="286"/>
      <c r="BO21" s="287"/>
      <c r="BP21" s="287"/>
      <c r="BQ21" s="287"/>
      <c r="BR21" s="287"/>
      <c r="BS21" s="223"/>
      <c r="BT21" s="277">
        <f t="shared" si="8"/>
        <v>5</v>
      </c>
      <c r="BU21" s="278">
        <f t="shared" si="8"/>
        <v>0</v>
      </c>
      <c r="BV21" s="278">
        <f t="shared" si="8"/>
        <v>0</v>
      </c>
      <c r="BW21" s="278">
        <f t="shared" si="8"/>
        <v>5</v>
      </c>
      <c r="BX21" s="278">
        <f t="shared" si="8"/>
        <v>10</v>
      </c>
      <c r="BY21" s="223"/>
      <c r="BZ21" s="277" t="str">
        <f t="shared" si="9"/>
        <v>-</v>
      </c>
      <c r="CA21" s="278" t="str">
        <f t="shared" si="10"/>
        <v>-</v>
      </c>
      <c r="CB21" s="278" t="str">
        <f t="shared" si="11"/>
        <v>-</v>
      </c>
      <c r="CC21" s="278" t="str">
        <f t="shared" si="12"/>
        <v>-</v>
      </c>
      <c r="CD21" s="278" t="str">
        <f t="shared" si="13"/>
        <v>-</v>
      </c>
      <c r="CE21" s="223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00"/>
      <c r="M22" s="201"/>
      <c r="N22" s="201"/>
      <c r="O22" s="201"/>
      <c r="P22" s="201"/>
      <c r="Q22" s="202"/>
      <c r="R22" s="236">
        <v>4</v>
      </c>
      <c r="S22" s="237"/>
      <c r="T22" s="237">
        <v>1</v>
      </c>
      <c r="U22" s="237">
        <v>3</v>
      </c>
      <c r="V22" s="313"/>
      <c r="W22" s="266"/>
      <c r="X22" s="314"/>
      <c r="Y22" s="313"/>
      <c r="Z22" s="313"/>
      <c r="AA22" s="313"/>
      <c r="AB22" s="313"/>
      <c r="AC22" s="266"/>
      <c r="AD22" s="230"/>
      <c r="AE22" s="231"/>
      <c r="AF22" s="231"/>
      <c r="AG22" s="231"/>
      <c r="AH22" s="231"/>
      <c r="AI22" s="232"/>
      <c r="AJ22" s="230"/>
      <c r="AK22" s="231"/>
      <c r="AL22" s="231"/>
      <c r="AM22" s="231"/>
      <c r="AN22" s="231"/>
      <c r="AO22" s="232"/>
      <c r="AP22" s="284"/>
      <c r="AQ22" s="285"/>
      <c r="AR22" s="285"/>
      <c r="AS22" s="285"/>
      <c r="AT22" s="285"/>
      <c r="AU22" s="266"/>
      <c r="AV22" s="284"/>
      <c r="AW22" s="285"/>
      <c r="AX22" s="285"/>
      <c r="AY22" s="285"/>
      <c r="AZ22" s="285"/>
      <c r="BA22" s="266"/>
      <c r="BB22" s="284"/>
      <c r="BC22" s="285"/>
      <c r="BD22" s="285"/>
      <c r="BE22" s="285"/>
      <c r="BF22" s="285"/>
      <c r="BG22" s="266"/>
      <c r="BH22" s="264">
        <f t="shared" si="17"/>
        <v>4</v>
      </c>
      <c r="BI22" s="265">
        <f t="shared" si="17"/>
        <v>0</v>
      </c>
      <c r="BJ22" s="265">
        <f t="shared" si="17"/>
        <v>1</v>
      </c>
      <c r="BK22" s="265">
        <f t="shared" si="17"/>
        <v>3</v>
      </c>
      <c r="BL22" s="265">
        <f t="shared" si="17"/>
        <v>0</v>
      </c>
      <c r="BM22" s="266"/>
      <c r="BN22" s="282"/>
      <c r="BO22" s="283"/>
      <c r="BP22" s="283"/>
      <c r="BQ22" s="283"/>
      <c r="BR22" s="283"/>
      <c r="BS22" s="266"/>
      <c r="BT22" s="264">
        <f t="shared" si="8"/>
        <v>4</v>
      </c>
      <c r="BU22" s="265">
        <f t="shared" si="8"/>
        <v>0</v>
      </c>
      <c r="BV22" s="265">
        <f t="shared" si="8"/>
        <v>1</v>
      </c>
      <c r="BW22" s="265">
        <f t="shared" si="8"/>
        <v>3</v>
      </c>
      <c r="BX22" s="265">
        <f t="shared" si="8"/>
        <v>0</v>
      </c>
      <c r="BY22" s="266"/>
      <c r="BZ22" s="264" t="str">
        <f t="shared" si="9"/>
        <v>-</v>
      </c>
      <c r="CA22" s="265" t="str">
        <f t="shared" si="10"/>
        <v>-</v>
      </c>
      <c r="CB22" s="265" t="str">
        <f t="shared" si="11"/>
        <v>-</v>
      </c>
      <c r="CC22" s="265" t="str">
        <f t="shared" si="12"/>
        <v>-</v>
      </c>
      <c r="CD22" s="265" t="str">
        <f t="shared" si="13"/>
        <v>-</v>
      </c>
      <c r="CE22" s="266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224"/>
      <c r="M23" s="290"/>
      <c r="N23" s="290"/>
      <c r="O23" s="290"/>
      <c r="P23" s="290"/>
      <c r="Q23" s="226"/>
      <c r="R23" s="262"/>
      <c r="S23" s="267"/>
      <c r="T23" s="267"/>
      <c r="U23" s="267"/>
      <c r="V23" s="271"/>
      <c r="W23" s="223"/>
      <c r="X23" s="260"/>
      <c r="Y23" s="271"/>
      <c r="Z23" s="271"/>
      <c r="AA23" s="271"/>
      <c r="AB23" s="271"/>
      <c r="AC23" s="223"/>
      <c r="AD23" s="218"/>
      <c r="AE23" s="308"/>
      <c r="AF23" s="308"/>
      <c r="AG23" s="308"/>
      <c r="AH23" s="308"/>
      <c r="AI23" s="220"/>
      <c r="AJ23" s="218"/>
      <c r="AK23" s="308"/>
      <c r="AL23" s="308"/>
      <c r="AM23" s="308"/>
      <c r="AN23" s="308"/>
      <c r="AO23" s="220"/>
      <c r="AP23" s="221"/>
      <c r="AQ23" s="270"/>
      <c r="AR23" s="270"/>
      <c r="AS23" s="270"/>
      <c r="AT23" s="270"/>
      <c r="AU23" s="223"/>
      <c r="AV23" s="221"/>
      <c r="AW23" s="270"/>
      <c r="AX23" s="270"/>
      <c r="AY23" s="270"/>
      <c r="AZ23" s="270"/>
      <c r="BA23" s="223"/>
      <c r="BB23" s="221"/>
      <c r="BC23" s="270"/>
      <c r="BD23" s="270"/>
      <c r="BE23" s="270"/>
      <c r="BF23" s="270"/>
      <c r="BG23" s="223"/>
      <c r="BH23" s="261">
        <f t="shared" si="17"/>
        <v>0</v>
      </c>
      <c r="BI23" s="315">
        <f t="shared" si="17"/>
        <v>0</v>
      </c>
      <c r="BJ23" s="315">
        <f t="shared" si="17"/>
        <v>0</v>
      </c>
      <c r="BK23" s="315">
        <f t="shared" si="17"/>
        <v>0</v>
      </c>
      <c r="BL23" s="315">
        <f t="shared" si="17"/>
        <v>0</v>
      </c>
      <c r="BM23" s="223"/>
      <c r="BN23" s="260"/>
      <c r="BO23" s="271"/>
      <c r="BP23" s="271"/>
      <c r="BQ23" s="271"/>
      <c r="BR23" s="271"/>
      <c r="BS23" s="223"/>
      <c r="BT23" s="261">
        <f t="shared" si="8"/>
        <v>0</v>
      </c>
      <c r="BU23" s="315">
        <f t="shared" si="8"/>
        <v>0</v>
      </c>
      <c r="BV23" s="315">
        <f t="shared" si="8"/>
        <v>0</v>
      </c>
      <c r="BW23" s="315">
        <f t="shared" si="8"/>
        <v>0</v>
      </c>
      <c r="BX23" s="315">
        <f t="shared" si="8"/>
        <v>0</v>
      </c>
      <c r="BY23" s="223"/>
      <c r="BZ23" s="261" t="str">
        <f t="shared" si="9"/>
        <v>-</v>
      </c>
      <c r="CA23" s="315" t="str">
        <f t="shared" si="10"/>
        <v>-</v>
      </c>
      <c r="CB23" s="315" t="str">
        <f t="shared" si="11"/>
        <v>-</v>
      </c>
      <c r="CC23" s="315" t="str">
        <f t="shared" si="12"/>
        <v>-</v>
      </c>
      <c r="CD23" s="315" t="str">
        <f t="shared" si="13"/>
        <v>-</v>
      </c>
      <c r="CE23" s="223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230"/>
      <c r="M24" s="231"/>
      <c r="N24" s="231"/>
      <c r="O24" s="231"/>
      <c r="P24" s="231"/>
      <c r="Q24" s="304"/>
      <c r="R24" s="282"/>
      <c r="S24" s="283"/>
      <c r="T24" s="283"/>
      <c r="U24" s="283"/>
      <c r="V24" s="283"/>
      <c r="W24" s="305"/>
      <c r="X24" s="282"/>
      <c r="Y24" s="283"/>
      <c r="Z24" s="283"/>
      <c r="AA24" s="283"/>
      <c r="AB24" s="283"/>
      <c r="AC24" s="305"/>
      <c r="AD24" s="230"/>
      <c r="AE24" s="231"/>
      <c r="AF24" s="231"/>
      <c r="AG24" s="231"/>
      <c r="AH24" s="231"/>
      <c r="AI24" s="304"/>
      <c r="AJ24" s="230"/>
      <c r="AK24" s="231"/>
      <c r="AL24" s="231"/>
      <c r="AM24" s="231"/>
      <c r="AN24" s="231"/>
      <c r="AO24" s="304"/>
      <c r="AP24" s="284"/>
      <c r="AQ24" s="285"/>
      <c r="AR24" s="285"/>
      <c r="AS24" s="285"/>
      <c r="AT24" s="285"/>
      <c r="AU24" s="306"/>
      <c r="AV24" s="284"/>
      <c r="AW24" s="285"/>
      <c r="AX24" s="285"/>
      <c r="AY24" s="285"/>
      <c r="AZ24" s="285"/>
      <c r="BA24" s="306"/>
      <c r="BB24" s="284"/>
      <c r="BC24" s="285"/>
      <c r="BD24" s="285"/>
      <c r="BE24" s="285"/>
      <c r="BF24" s="285"/>
      <c r="BG24" s="306"/>
      <c r="BH24" s="264">
        <f t="shared" si="17"/>
        <v>0</v>
      </c>
      <c r="BI24" s="265">
        <f t="shared" si="17"/>
        <v>0</v>
      </c>
      <c r="BJ24" s="265">
        <f t="shared" si="17"/>
        <v>0</v>
      </c>
      <c r="BK24" s="265">
        <f t="shared" si="17"/>
        <v>0</v>
      </c>
      <c r="BL24" s="265">
        <f t="shared" si="17"/>
        <v>0</v>
      </c>
      <c r="BM24" s="307">
        <f t="shared" si="17"/>
        <v>0</v>
      </c>
      <c r="BN24" s="282"/>
      <c r="BO24" s="283"/>
      <c r="BP24" s="283"/>
      <c r="BQ24" s="283"/>
      <c r="BR24" s="283"/>
      <c r="BS24" s="305"/>
      <c r="BT24" s="264">
        <f t="shared" si="8"/>
        <v>0</v>
      </c>
      <c r="BU24" s="265">
        <f t="shared" si="8"/>
        <v>0</v>
      </c>
      <c r="BV24" s="265">
        <f t="shared" si="8"/>
        <v>0</v>
      </c>
      <c r="BW24" s="265">
        <f t="shared" si="8"/>
        <v>0</v>
      </c>
      <c r="BX24" s="265">
        <f t="shared" si="8"/>
        <v>0</v>
      </c>
      <c r="BY24" s="307">
        <f t="shared" si="8"/>
        <v>0</v>
      </c>
      <c r="BZ24" s="264" t="str">
        <f t="shared" si="9"/>
        <v>-</v>
      </c>
      <c r="CA24" s="265" t="str">
        <f t="shared" si="10"/>
        <v>-</v>
      </c>
      <c r="CB24" s="265" t="str">
        <f t="shared" si="11"/>
        <v>-</v>
      </c>
      <c r="CC24" s="265" t="str">
        <f t="shared" si="12"/>
        <v>-</v>
      </c>
      <c r="CD24" s="265" t="str">
        <f t="shared" si="13"/>
        <v>-</v>
      </c>
      <c r="CE24" s="307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203"/>
      <c r="M25" s="204"/>
      <c r="N25" s="204"/>
      <c r="O25" s="204"/>
      <c r="P25" s="204"/>
      <c r="Q25" s="216"/>
      <c r="R25" s="244"/>
      <c r="S25" s="257"/>
      <c r="T25" s="257"/>
      <c r="U25" s="257"/>
      <c r="V25" s="257"/>
      <c r="W25" s="258"/>
      <c r="X25" s="244"/>
      <c r="Y25" s="257"/>
      <c r="Z25" s="257"/>
      <c r="AA25" s="257"/>
      <c r="AB25" s="257"/>
      <c r="AC25" s="258"/>
      <c r="AD25" s="203"/>
      <c r="AE25" s="204"/>
      <c r="AF25" s="204"/>
      <c r="AG25" s="204"/>
      <c r="AH25" s="204"/>
      <c r="AI25" s="216"/>
      <c r="AJ25" s="203"/>
      <c r="AK25" s="204"/>
      <c r="AL25" s="204"/>
      <c r="AM25" s="204"/>
      <c r="AN25" s="204"/>
      <c r="AO25" s="216"/>
      <c r="AP25" s="206"/>
      <c r="AQ25" s="215"/>
      <c r="AR25" s="215"/>
      <c r="AS25" s="215"/>
      <c r="AT25" s="215"/>
      <c r="AU25" s="217"/>
      <c r="AV25" s="206"/>
      <c r="AW25" s="215"/>
      <c r="AX25" s="215"/>
      <c r="AY25" s="215"/>
      <c r="AZ25" s="215"/>
      <c r="BA25" s="217"/>
      <c r="BB25" s="206"/>
      <c r="BC25" s="215"/>
      <c r="BD25" s="215"/>
      <c r="BE25" s="215"/>
      <c r="BF25" s="215"/>
      <c r="BG25" s="217"/>
      <c r="BH25" s="241">
        <f t="shared" si="17"/>
        <v>0</v>
      </c>
      <c r="BI25" s="256">
        <f t="shared" si="17"/>
        <v>0</v>
      </c>
      <c r="BJ25" s="256">
        <f t="shared" si="17"/>
        <v>0</v>
      </c>
      <c r="BK25" s="256">
        <f t="shared" si="17"/>
        <v>0</v>
      </c>
      <c r="BL25" s="256">
        <f t="shared" si="17"/>
        <v>0</v>
      </c>
      <c r="BM25" s="259">
        <f t="shared" si="17"/>
        <v>0</v>
      </c>
      <c r="BN25" s="244"/>
      <c r="BO25" s="257"/>
      <c r="BP25" s="257"/>
      <c r="BQ25" s="257"/>
      <c r="BR25" s="257"/>
      <c r="BS25" s="258"/>
      <c r="BT25" s="241">
        <f t="shared" si="8"/>
        <v>0</v>
      </c>
      <c r="BU25" s="256">
        <f t="shared" si="8"/>
        <v>0</v>
      </c>
      <c r="BV25" s="256">
        <f t="shared" si="8"/>
        <v>0</v>
      </c>
      <c r="BW25" s="256">
        <f t="shared" si="8"/>
        <v>0</v>
      </c>
      <c r="BX25" s="256">
        <f t="shared" si="8"/>
        <v>0</v>
      </c>
      <c r="BY25" s="259">
        <f t="shared" si="8"/>
        <v>0</v>
      </c>
      <c r="BZ25" s="241" t="str">
        <f t="shared" si="9"/>
        <v>-</v>
      </c>
      <c r="CA25" s="256" t="str">
        <f t="shared" si="10"/>
        <v>-</v>
      </c>
      <c r="CB25" s="256" t="str">
        <f t="shared" si="11"/>
        <v>-</v>
      </c>
      <c r="CC25" s="256" t="str">
        <f t="shared" si="12"/>
        <v>-</v>
      </c>
      <c r="CD25" s="256" t="str">
        <f t="shared" si="13"/>
        <v>-</v>
      </c>
      <c r="CE25" s="259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203"/>
      <c r="M26" s="204"/>
      <c r="N26" s="204"/>
      <c r="O26" s="204"/>
      <c r="P26" s="204"/>
      <c r="Q26" s="216"/>
      <c r="R26" s="244"/>
      <c r="S26" s="257"/>
      <c r="T26" s="257"/>
      <c r="U26" s="257"/>
      <c r="V26" s="257"/>
      <c r="W26" s="258"/>
      <c r="X26" s="244"/>
      <c r="Y26" s="257"/>
      <c r="Z26" s="257"/>
      <c r="AA26" s="257"/>
      <c r="AB26" s="257"/>
      <c r="AC26" s="258"/>
      <c r="AD26" s="203"/>
      <c r="AE26" s="204"/>
      <c r="AF26" s="204"/>
      <c r="AG26" s="204"/>
      <c r="AH26" s="204"/>
      <c r="AI26" s="216"/>
      <c r="AJ26" s="203"/>
      <c r="AK26" s="204"/>
      <c r="AL26" s="204"/>
      <c r="AM26" s="204"/>
      <c r="AN26" s="204"/>
      <c r="AO26" s="216"/>
      <c r="AP26" s="206"/>
      <c r="AQ26" s="215"/>
      <c r="AR26" s="215"/>
      <c r="AS26" s="215"/>
      <c r="AT26" s="215"/>
      <c r="AU26" s="217"/>
      <c r="AV26" s="206"/>
      <c r="AW26" s="215"/>
      <c r="AX26" s="215"/>
      <c r="AY26" s="215"/>
      <c r="AZ26" s="215"/>
      <c r="BA26" s="217"/>
      <c r="BB26" s="206"/>
      <c r="BC26" s="215"/>
      <c r="BD26" s="215"/>
      <c r="BE26" s="215"/>
      <c r="BF26" s="215"/>
      <c r="BG26" s="217"/>
      <c r="BH26" s="241">
        <f t="shared" si="17"/>
        <v>0</v>
      </c>
      <c r="BI26" s="256">
        <f t="shared" si="17"/>
        <v>0</v>
      </c>
      <c r="BJ26" s="256">
        <f t="shared" si="17"/>
        <v>0</v>
      </c>
      <c r="BK26" s="256">
        <f t="shared" si="17"/>
        <v>0</v>
      </c>
      <c r="BL26" s="256">
        <f t="shared" si="17"/>
        <v>0</v>
      </c>
      <c r="BM26" s="259">
        <f t="shared" si="17"/>
        <v>0</v>
      </c>
      <c r="BN26" s="244"/>
      <c r="BO26" s="257"/>
      <c r="BP26" s="257"/>
      <c r="BQ26" s="257"/>
      <c r="BR26" s="257"/>
      <c r="BS26" s="258"/>
      <c r="BT26" s="241">
        <f t="shared" si="8"/>
        <v>0</v>
      </c>
      <c r="BU26" s="256">
        <f t="shared" si="8"/>
        <v>0</v>
      </c>
      <c r="BV26" s="256">
        <f t="shared" si="8"/>
        <v>0</v>
      </c>
      <c r="BW26" s="256">
        <f t="shared" si="8"/>
        <v>0</v>
      </c>
      <c r="BX26" s="256">
        <f t="shared" si="8"/>
        <v>0</v>
      </c>
      <c r="BY26" s="259">
        <f t="shared" si="8"/>
        <v>0</v>
      </c>
      <c r="BZ26" s="241" t="str">
        <f t="shared" si="9"/>
        <v>-</v>
      </c>
      <c r="CA26" s="256" t="str">
        <f t="shared" si="10"/>
        <v>-</v>
      </c>
      <c r="CB26" s="256" t="str">
        <f t="shared" si="11"/>
        <v>-</v>
      </c>
      <c r="CC26" s="256" t="str">
        <f t="shared" si="12"/>
        <v>-</v>
      </c>
      <c r="CD26" s="256" t="str">
        <f t="shared" si="13"/>
        <v>-</v>
      </c>
      <c r="CE26" s="259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218"/>
      <c r="M27" s="308"/>
      <c r="N27" s="308"/>
      <c r="O27" s="308"/>
      <c r="P27" s="308"/>
      <c r="Q27" s="309"/>
      <c r="R27" s="286"/>
      <c r="S27" s="287"/>
      <c r="T27" s="287"/>
      <c r="U27" s="287"/>
      <c r="V27" s="287"/>
      <c r="W27" s="310"/>
      <c r="X27" s="286"/>
      <c r="Y27" s="287"/>
      <c r="Z27" s="287"/>
      <c r="AA27" s="287"/>
      <c r="AB27" s="287"/>
      <c r="AC27" s="310"/>
      <c r="AD27" s="218"/>
      <c r="AE27" s="308"/>
      <c r="AF27" s="308"/>
      <c r="AG27" s="308"/>
      <c r="AH27" s="308"/>
      <c r="AI27" s="309"/>
      <c r="AJ27" s="218"/>
      <c r="AK27" s="308"/>
      <c r="AL27" s="308"/>
      <c r="AM27" s="308"/>
      <c r="AN27" s="308"/>
      <c r="AO27" s="309"/>
      <c r="AP27" s="288"/>
      <c r="AQ27" s="289"/>
      <c r="AR27" s="289"/>
      <c r="AS27" s="289"/>
      <c r="AT27" s="289"/>
      <c r="AU27" s="311"/>
      <c r="AV27" s="288"/>
      <c r="AW27" s="289"/>
      <c r="AX27" s="289"/>
      <c r="AY27" s="289"/>
      <c r="AZ27" s="289"/>
      <c r="BA27" s="311"/>
      <c r="BB27" s="288"/>
      <c r="BC27" s="289"/>
      <c r="BD27" s="289"/>
      <c r="BE27" s="289"/>
      <c r="BF27" s="289"/>
      <c r="BG27" s="311"/>
      <c r="BH27" s="277">
        <f t="shared" si="17"/>
        <v>0</v>
      </c>
      <c r="BI27" s="278">
        <f t="shared" si="17"/>
        <v>0</v>
      </c>
      <c r="BJ27" s="278">
        <f t="shared" si="17"/>
        <v>0</v>
      </c>
      <c r="BK27" s="278">
        <f t="shared" si="17"/>
        <v>0</v>
      </c>
      <c r="BL27" s="278">
        <f t="shared" si="17"/>
        <v>0</v>
      </c>
      <c r="BM27" s="312">
        <f t="shared" si="17"/>
        <v>0</v>
      </c>
      <c r="BN27" s="286"/>
      <c r="BO27" s="287"/>
      <c r="BP27" s="287"/>
      <c r="BQ27" s="287"/>
      <c r="BR27" s="287"/>
      <c r="BS27" s="310"/>
      <c r="BT27" s="277">
        <f t="shared" si="8"/>
        <v>0</v>
      </c>
      <c r="BU27" s="278">
        <f t="shared" si="8"/>
        <v>0</v>
      </c>
      <c r="BV27" s="278">
        <f t="shared" si="8"/>
        <v>0</v>
      </c>
      <c r="BW27" s="278">
        <f t="shared" si="8"/>
        <v>0</v>
      </c>
      <c r="BX27" s="278">
        <f t="shared" si="8"/>
        <v>0</v>
      </c>
      <c r="BY27" s="312">
        <f t="shared" si="8"/>
        <v>0</v>
      </c>
      <c r="BZ27" s="277" t="str">
        <f t="shared" si="9"/>
        <v>-</v>
      </c>
      <c r="CA27" s="278" t="str">
        <f t="shared" si="10"/>
        <v>-</v>
      </c>
      <c r="CB27" s="278" t="str">
        <f t="shared" si="11"/>
        <v>-</v>
      </c>
      <c r="CC27" s="278" t="str">
        <f t="shared" si="12"/>
        <v>-</v>
      </c>
      <c r="CD27" s="278" t="str">
        <f t="shared" si="13"/>
        <v>-</v>
      </c>
      <c r="CE27" s="312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91"/>
      <c r="M28" s="292"/>
      <c r="N28" s="292"/>
      <c r="O28" s="292"/>
      <c r="P28" s="293"/>
      <c r="Q28" s="294"/>
      <c r="R28" s="295"/>
      <c r="S28" s="296"/>
      <c r="T28" s="296"/>
      <c r="U28" s="296"/>
      <c r="V28" s="297"/>
      <c r="W28" s="298"/>
      <c r="X28" s="295"/>
      <c r="Y28" s="296"/>
      <c r="Z28" s="296"/>
      <c r="AA28" s="296"/>
      <c r="AB28" s="297"/>
      <c r="AC28" s="298"/>
      <c r="AD28" s="291"/>
      <c r="AE28" s="292"/>
      <c r="AF28" s="292"/>
      <c r="AG28" s="292"/>
      <c r="AH28" s="293"/>
      <c r="AI28" s="294"/>
      <c r="AJ28" s="291"/>
      <c r="AK28" s="292"/>
      <c r="AL28" s="292"/>
      <c r="AM28" s="292"/>
      <c r="AN28" s="293"/>
      <c r="AO28" s="294"/>
      <c r="AP28" s="299"/>
      <c r="AQ28" s="300"/>
      <c r="AR28" s="300"/>
      <c r="AS28" s="300"/>
      <c r="AT28" s="297"/>
      <c r="AU28" s="298"/>
      <c r="AV28" s="299"/>
      <c r="AW28" s="300"/>
      <c r="AX28" s="300"/>
      <c r="AY28" s="300"/>
      <c r="AZ28" s="297"/>
      <c r="BA28" s="298"/>
      <c r="BB28" s="299"/>
      <c r="BC28" s="300"/>
      <c r="BD28" s="300"/>
      <c r="BE28" s="300"/>
      <c r="BF28" s="297"/>
      <c r="BG28" s="298"/>
      <c r="BH28" s="301">
        <f t="shared" si="17"/>
        <v>0</v>
      </c>
      <c r="BI28" s="302">
        <f t="shared" si="17"/>
        <v>0</v>
      </c>
      <c r="BJ28" s="302">
        <f t="shared" si="17"/>
        <v>0</v>
      </c>
      <c r="BK28" s="302">
        <f t="shared" si="17"/>
        <v>0</v>
      </c>
      <c r="BL28" s="297"/>
      <c r="BM28" s="298"/>
      <c r="BN28" s="295"/>
      <c r="BO28" s="296"/>
      <c r="BP28" s="296"/>
      <c r="BQ28" s="296"/>
      <c r="BR28" s="297"/>
      <c r="BS28" s="298"/>
      <c r="BT28" s="301">
        <f t="shared" si="8"/>
        <v>0</v>
      </c>
      <c r="BU28" s="302">
        <f t="shared" si="8"/>
        <v>0</v>
      </c>
      <c r="BV28" s="302">
        <f t="shared" si="8"/>
        <v>0</v>
      </c>
      <c r="BW28" s="302">
        <f t="shared" si="8"/>
        <v>0</v>
      </c>
      <c r="BX28" s="297"/>
      <c r="BY28" s="298"/>
      <c r="BZ28" s="301" t="str">
        <f t="shared" si="9"/>
        <v>-</v>
      </c>
      <c r="CA28" s="302" t="str">
        <f t="shared" si="10"/>
        <v>-</v>
      </c>
      <c r="CB28" s="302" t="str">
        <f t="shared" si="11"/>
        <v>-</v>
      </c>
      <c r="CC28" s="302" t="str">
        <f t="shared" si="12"/>
        <v>-</v>
      </c>
      <c r="CD28" s="297" t="str">
        <f t="shared" si="13"/>
        <v>-</v>
      </c>
      <c r="CE28" s="298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230"/>
      <c r="M29" s="231"/>
      <c r="N29" s="231"/>
      <c r="O29" s="231"/>
      <c r="P29" s="231"/>
      <c r="Q29" s="232"/>
      <c r="R29" s="282"/>
      <c r="S29" s="283"/>
      <c r="T29" s="283"/>
      <c r="U29" s="283"/>
      <c r="V29" s="283"/>
      <c r="W29" s="266"/>
      <c r="X29" s="282"/>
      <c r="Y29" s="283"/>
      <c r="Z29" s="283"/>
      <c r="AA29" s="283"/>
      <c r="AB29" s="283"/>
      <c r="AC29" s="266"/>
      <c r="AD29" s="230"/>
      <c r="AE29" s="231"/>
      <c r="AF29" s="231"/>
      <c r="AG29" s="231"/>
      <c r="AH29" s="231"/>
      <c r="AI29" s="232"/>
      <c r="AJ29" s="230"/>
      <c r="AK29" s="231"/>
      <c r="AL29" s="231"/>
      <c r="AM29" s="231"/>
      <c r="AN29" s="231"/>
      <c r="AO29" s="232"/>
      <c r="AP29" s="284"/>
      <c r="AQ29" s="285"/>
      <c r="AR29" s="285"/>
      <c r="AS29" s="285"/>
      <c r="AT29" s="285"/>
      <c r="AU29" s="266"/>
      <c r="AV29" s="284"/>
      <c r="AW29" s="285"/>
      <c r="AX29" s="285"/>
      <c r="AY29" s="285"/>
      <c r="AZ29" s="285"/>
      <c r="BA29" s="266"/>
      <c r="BB29" s="284"/>
      <c r="BC29" s="285"/>
      <c r="BD29" s="285"/>
      <c r="BE29" s="285"/>
      <c r="BF29" s="285"/>
      <c r="BG29" s="266"/>
      <c r="BH29" s="264">
        <f t="shared" si="17"/>
        <v>0</v>
      </c>
      <c r="BI29" s="265">
        <f t="shared" si="17"/>
        <v>0</v>
      </c>
      <c r="BJ29" s="265">
        <f t="shared" si="17"/>
        <v>0</v>
      </c>
      <c r="BK29" s="265">
        <f t="shared" si="17"/>
        <v>0</v>
      </c>
      <c r="BL29" s="265">
        <f t="shared" si="17"/>
        <v>0</v>
      </c>
      <c r="BM29" s="266"/>
      <c r="BN29" s="282"/>
      <c r="BO29" s="283"/>
      <c r="BP29" s="283"/>
      <c r="BQ29" s="283"/>
      <c r="BR29" s="283"/>
      <c r="BS29" s="266"/>
      <c r="BT29" s="264">
        <f t="shared" si="8"/>
        <v>0</v>
      </c>
      <c r="BU29" s="265">
        <f t="shared" si="8"/>
        <v>0</v>
      </c>
      <c r="BV29" s="265">
        <f t="shared" si="8"/>
        <v>0</v>
      </c>
      <c r="BW29" s="265">
        <f t="shared" si="8"/>
        <v>0</v>
      </c>
      <c r="BX29" s="265">
        <f t="shared" si="8"/>
        <v>0</v>
      </c>
      <c r="BY29" s="266"/>
      <c r="BZ29" s="264" t="str">
        <f t="shared" si="9"/>
        <v>-</v>
      </c>
      <c r="CA29" s="265" t="str">
        <f t="shared" si="10"/>
        <v>-</v>
      </c>
      <c r="CB29" s="265" t="str">
        <f t="shared" si="11"/>
        <v>-</v>
      </c>
      <c r="CC29" s="265" t="str">
        <f t="shared" si="12"/>
        <v>-</v>
      </c>
      <c r="CD29" s="265" t="str">
        <f t="shared" si="13"/>
        <v>-</v>
      </c>
      <c r="CE29" s="266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68"/>
      <c r="M30" s="269"/>
      <c r="N30" s="269"/>
      <c r="O30" s="269"/>
      <c r="P30" s="269"/>
      <c r="Q30" s="220"/>
      <c r="R30" s="286"/>
      <c r="S30" s="287"/>
      <c r="T30" s="287"/>
      <c r="U30" s="287"/>
      <c r="V30" s="287"/>
      <c r="W30" s="223"/>
      <c r="X30" s="286"/>
      <c r="Y30" s="287"/>
      <c r="Z30" s="287"/>
      <c r="AA30" s="287"/>
      <c r="AB30" s="287"/>
      <c r="AC30" s="223"/>
      <c r="AD30" s="268"/>
      <c r="AE30" s="269"/>
      <c r="AF30" s="269"/>
      <c r="AG30" s="269"/>
      <c r="AH30" s="269"/>
      <c r="AI30" s="220"/>
      <c r="AJ30" s="268"/>
      <c r="AK30" s="269"/>
      <c r="AL30" s="269"/>
      <c r="AM30" s="269"/>
      <c r="AN30" s="269"/>
      <c r="AO30" s="220"/>
      <c r="AP30" s="288"/>
      <c r="AQ30" s="289"/>
      <c r="AR30" s="289"/>
      <c r="AS30" s="289"/>
      <c r="AT30" s="289"/>
      <c r="AU30" s="223"/>
      <c r="AV30" s="288"/>
      <c r="AW30" s="289"/>
      <c r="AX30" s="289"/>
      <c r="AY30" s="289"/>
      <c r="AZ30" s="289"/>
      <c r="BA30" s="223"/>
      <c r="BB30" s="288"/>
      <c r="BC30" s="289"/>
      <c r="BD30" s="289"/>
      <c r="BE30" s="289"/>
      <c r="BF30" s="289"/>
      <c r="BG30" s="223"/>
      <c r="BH30" s="277">
        <f t="shared" si="17"/>
        <v>0</v>
      </c>
      <c r="BI30" s="278">
        <f t="shared" si="17"/>
        <v>0</v>
      </c>
      <c r="BJ30" s="278">
        <f t="shared" si="17"/>
        <v>0</v>
      </c>
      <c r="BK30" s="278">
        <f t="shared" si="17"/>
        <v>0</v>
      </c>
      <c r="BL30" s="278">
        <f t="shared" si="17"/>
        <v>0</v>
      </c>
      <c r="BM30" s="223"/>
      <c r="BN30" s="286"/>
      <c r="BO30" s="287"/>
      <c r="BP30" s="287"/>
      <c r="BQ30" s="287"/>
      <c r="BR30" s="287"/>
      <c r="BS30" s="223"/>
      <c r="BT30" s="277">
        <f t="shared" si="8"/>
        <v>0</v>
      </c>
      <c r="BU30" s="278">
        <f t="shared" si="8"/>
        <v>0</v>
      </c>
      <c r="BV30" s="278">
        <f t="shared" si="8"/>
        <v>0</v>
      </c>
      <c r="BW30" s="278">
        <f t="shared" si="8"/>
        <v>0</v>
      </c>
      <c r="BX30" s="278">
        <f t="shared" si="8"/>
        <v>0</v>
      </c>
      <c r="BY30" s="223"/>
      <c r="BZ30" s="277" t="str">
        <f t="shared" si="9"/>
        <v>-</v>
      </c>
      <c r="CA30" s="278" t="str">
        <f t="shared" si="10"/>
        <v>-</v>
      </c>
      <c r="CB30" s="278" t="str">
        <f t="shared" si="11"/>
        <v>-</v>
      </c>
      <c r="CC30" s="278" t="str">
        <f t="shared" si="12"/>
        <v>-</v>
      </c>
      <c r="CD30" s="278" t="str">
        <f t="shared" si="13"/>
        <v>-</v>
      </c>
      <c r="CE30" s="223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79"/>
      <c r="M31" s="280"/>
      <c r="N31" s="280"/>
      <c r="O31" s="280"/>
      <c r="P31" s="280"/>
      <c r="Q31" s="232"/>
      <c r="R31" s="272"/>
      <c r="S31" s="273"/>
      <c r="T31" s="273"/>
      <c r="U31" s="273"/>
      <c r="V31" s="273"/>
      <c r="W31" s="266"/>
      <c r="X31" s="272"/>
      <c r="Y31" s="273"/>
      <c r="Z31" s="273"/>
      <c r="AA31" s="273"/>
      <c r="AB31" s="273"/>
      <c r="AC31" s="266"/>
      <c r="AD31" s="279"/>
      <c r="AE31" s="280"/>
      <c r="AF31" s="280"/>
      <c r="AG31" s="280"/>
      <c r="AH31" s="280"/>
      <c r="AI31" s="232"/>
      <c r="AJ31" s="279"/>
      <c r="AK31" s="280"/>
      <c r="AL31" s="280"/>
      <c r="AM31" s="280"/>
      <c r="AN31" s="280"/>
      <c r="AO31" s="232"/>
      <c r="AP31" s="274"/>
      <c r="AQ31" s="273"/>
      <c r="AR31" s="273"/>
      <c r="AS31" s="273"/>
      <c r="AT31" s="273"/>
      <c r="AU31" s="266"/>
      <c r="AV31" s="274"/>
      <c r="AW31" s="273"/>
      <c r="AX31" s="273"/>
      <c r="AY31" s="273"/>
      <c r="AZ31" s="273"/>
      <c r="BA31" s="266"/>
      <c r="BB31" s="274"/>
      <c r="BC31" s="273"/>
      <c r="BD31" s="273"/>
      <c r="BE31" s="273"/>
      <c r="BF31" s="273"/>
      <c r="BG31" s="266"/>
      <c r="BH31" s="281">
        <f t="shared" si="17"/>
        <v>0</v>
      </c>
      <c r="BI31" s="273"/>
      <c r="BJ31" s="273"/>
      <c r="BK31" s="273"/>
      <c r="BL31" s="273"/>
      <c r="BM31" s="266"/>
      <c r="BN31" s="272"/>
      <c r="BO31" s="273"/>
      <c r="BP31" s="273"/>
      <c r="BQ31" s="273"/>
      <c r="BR31" s="273"/>
      <c r="BS31" s="266"/>
      <c r="BT31" s="281">
        <f t="shared" si="8"/>
        <v>0</v>
      </c>
      <c r="BU31" s="273"/>
      <c r="BV31" s="273"/>
      <c r="BW31" s="273"/>
      <c r="BX31" s="273"/>
      <c r="BY31" s="266"/>
      <c r="BZ31" s="281" t="str">
        <f t="shared" si="9"/>
        <v>-</v>
      </c>
      <c r="CA31" s="273" t="str">
        <f t="shared" si="10"/>
        <v>-</v>
      </c>
      <c r="CB31" s="273" t="str">
        <f t="shared" si="11"/>
        <v>-</v>
      </c>
      <c r="CC31" s="273" t="str">
        <f t="shared" si="12"/>
        <v>-</v>
      </c>
      <c r="CD31" s="273" t="str">
        <f t="shared" si="13"/>
        <v>-</v>
      </c>
      <c r="CE31" s="266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218"/>
      <c r="M32" s="219"/>
      <c r="N32" s="219"/>
      <c r="O32" s="219"/>
      <c r="P32" s="219"/>
      <c r="Q32" s="220"/>
      <c r="R32" s="260"/>
      <c r="S32" s="222"/>
      <c r="T32" s="222"/>
      <c r="U32" s="222"/>
      <c r="V32" s="222"/>
      <c r="W32" s="223"/>
      <c r="X32" s="260"/>
      <c r="Y32" s="222"/>
      <c r="Z32" s="222"/>
      <c r="AA32" s="222"/>
      <c r="AB32" s="222"/>
      <c r="AC32" s="223"/>
      <c r="AD32" s="218"/>
      <c r="AE32" s="219"/>
      <c r="AF32" s="219"/>
      <c r="AG32" s="219"/>
      <c r="AH32" s="219"/>
      <c r="AI32" s="220"/>
      <c r="AJ32" s="218"/>
      <c r="AK32" s="219"/>
      <c r="AL32" s="219"/>
      <c r="AM32" s="219"/>
      <c r="AN32" s="219"/>
      <c r="AO32" s="220"/>
      <c r="AP32" s="221"/>
      <c r="AQ32" s="222"/>
      <c r="AR32" s="222"/>
      <c r="AS32" s="222"/>
      <c r="AT32" s="222"/>
      <c r="AU32" s="223"/>
      <c r="AV32" s="221"/>
      <c r="AW32" s="222"/>
      <c r="AX32" s="222"/>
      <c r="AY32" s="222"/>
      <c r="AZ32" s="222"/>
      <c r="BA32" s="223"/>
      <c r="BB32" s="221"/>
      <c r="BC32" s="222"/>
      <c r="BD32" s="222"/>
      <c r="BE32" s="222"/>
      <c r="BF32" s="222"/>
      <c r="BG32" s="223"/>
      <c r="BH32" s="261">
        <f t="shared" si="17"/>
        <v>0</v>
      </c>
      <c r="BI32" s="222"/>
      <c r="BJ32" s="222"/>
      <c r="BK32" s="222"/>
      <c r="BL32" s="222"/>
      <c r="BM32" s="223"/>
      <c r="BN32" s="260"/>
      <c r="BO32" s="222"/>
      <c r="BP32" s="222"/>
      <c r="BQ32" s="222"/>
      <c r="BR32" s="222"/>
      <c r="BS32" s="223"/>
      <c r="BT32" s="261">
        <f t="shared" si="8"/>
        <v>0</v>
      </c>
      <c r="BU32" s="222"/>
      <c r="BV32" s="222"/>
      <c r="BW32" s="222"/>
      <c r="BX32" s="222"/>
      <c r="BY32" s="223"/>
      <c r="BZ32" s="261" t="str">
        <f t="shared" si="9"/>
        <v>-</v>
      </c>
      <c r="CA32" s="222" t="str">
        <f t="shared" si="10"/>
        <v>-</v>
      </c>
      <c r="CB32" s="222" t="str">
        <f t="shared" si="11"/>
        <v>-</v>
      </c>
      <c r="CC32" s="222" t="str">
        <f t="shared" si="12"/>
        <v>-</v>
      </c>
      <c r="CD32" s="222" t="str">
        <f t="shared" si="13"/>
        <v>-</v>
      </c>
      <c r="CE32" s="223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79"/>
      <c r="M33" s="280"/>
      <c r="N33" s="280"/>
      <c r="O33" s="280"/>
      <c r="P33" s="280"/>
      <c r="Q33" s="232"/>
      <c r="R33" s="272"/>
      <c r="S33" s="273"/>
      <c r="T33" s="273"/>
      <c r="U33" s="273"/>
      <c r="V33" s="273"/>
      <c r="W33" s="266"/>
      <c r="X33" s="272"/>
      <c r="Y33" s="273"/>
      <c r="Z33" s="273"/>
      <c r="AA33" s="273"/>
      <c r="AB33" s="273"/>
      <c r="AC33" s="266"/>
      <c r="AD33" s="279"/>
      <c r="AE33" s="280"/>
      <c r="AF33" s="280"/>
      <c r="AG33" s="280"/>
      <c r="AH33" s="280"/>
      <c r="AI33" s="232"/>
      <c r="AJ33" s="279"/>
      <c r="AK33" s="280"/>
      <c r="AL33" s="280"/>
      <c r="AM33" s="280"/>
      <c r="AN33" s="280"/>
      <c r="AO33" s="232"/>
      <c r="AP33" s="274"/>
      <c r="AQ33" s="273"/>
      <c r="AR33" s="273"/>
      <c r="AS33" s="273"/>
      <c r="AT33" s="273"/>
      <c r="AU33" s="266"/>
      <c r="AV33" s="274"/>
      <c r="AW33" s="273"/>
      <c r="AX33" s="273"/>
      <c r="AY33" s="273"/>
      <c r="AZ33" s="273"/>
      <c r="BA33" s="266"/>
      <c r="BB33" s="274"/>
      <c r="BC33" s="273"/>
      <c r="BD33" s="273"/>
      <c r="BE33" s="273"/>
      <c r="BF33" s="273"/>
      <c r="BG33" s="266"/>
      <c r="BH33" s="281">
        <f t="shared" si="17"/>
        <v>0</v>
      </c>
      <c r="BI33" s="273"/>
      <c r="BJ33" s="273"/>
      <c r="BK33" s="273"/>
      <c r="BL33" s="273"/>
      <c r="BM33" s="266"/>
      <c r="BN33" s="272"/>
      <c r="BO33" s="273"/>
      <c r="BP33" s="273"/>
      <c r="BQ33" s="273"/>
      <c r="BR33" s="273"/>
      <c r="BS33" s="266"/>
      <c r="BT33" s="281">
        <f t="shared" si="8"/>
        <v>0</v>
      </c>
      <c r="BU33" s="273"/>
      <c r="BV33" s="273"/>
      <c r="BW33" s="273"/>
      <c r="BX33" s="273"/>
      <c r="BY33" s="266"/>
      <c r="BZ33" s="281" t="str">
        <f t="shared" si="9"/>
        <v>-</v>
      </c>
      <c r="CA33" s="273" t="str">
        <f t="shared" si="10"/>
        <v>-</v>
      </c>
      <c r="CB33" s="273" t="str">
        <f t="shared" si="11"/>
        <v>-</v>
      </c>
      <c r="CC33" s="273" t="str">
        <f t="shared" si="12"/>
        <v>-</v>
      </c>
      <c r="CD33" s="273" t="str">
        <f t="shared" si="13"/>
        <v>-</v>
      </c>
      <c r="CE33" s="266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218"/>
      <c r="M34" s="219"/>
      <c r="N34" s="219"/>
      <c r="O34" s="219"/>
      <c r="P34" s="219"/>
      <c r="Q34" s="220"/>
      <c r="R34" s="260"/>
      <c r="S34" s="222"/>
      <c r="T34" s="222"/>
      <c r="U34" s="222"/>
      <c r="V34" s="222"/>
      <c r="W34" s="223"/>
      <c r="X34" s="260"/>
      <c r="Y34" s="222"/>
      <c r="Z34" s="222"/>
      <c r="AA34" s="222"/>
      <c r="AB34" s="222"/>
      <c r="AC34" s="223"/>
      <c r="AD34" s="218"/>
      <c r="AE34" s="219"/>
      <c r="AF34" s="219"/>
      <c r="AG34" s="219"/>
      <c r="AH34" s="219"/>
      <c r="AI34" s="220"/>
      <c r="AJ34" s="218"/>
      <c r="AK34" s="219"/>
      <c r="AL34" s="219"/>
      <c r="AM34" s="219"/>
      <c r="AN34" s="219"/>
      <c r="AO34" s="220"/>
      <c r="AP34" s="221"/>
      <c r="AQ34" s="222"/>
      <c r="AR34" s="222"/>
      <c r="AS34" s="222"/>
      <c r="AT34" s="222"/>
      <c r="AU34" s="223"/>
      <c r="AV34" s="221"/>
      <c r="AW34" s="222"/>
      <c r="AX34" s="222"/>
      <c r="AY34" s="222"/>
      <c r="AZ34" s="222"/>
      <c r="BA34" s="223"/>
      <c r="BB34" s="221"/>
      <c r="BC34" s="222"/>
      <c r="BD34" s="222"/>
      <c r="BE34" s="222"/>
      <c r="BF34" s="222"/>
      <c r="BG34" s="223"/>
      <c r="BH34" s="261">
        <f t="shared" si="17"/>
        <v>0</v>
      </c>
      <c r="BI34" s="222"/>
      <c r="BJ34" s="222"/>
      <c r="BK34" s="222"/>
      <c r="BL34" s="222"/>
      <c r="BM34" s="223"/>
      <c r="BN34" s="260"/>
      <c r="BO34" s="222"/>
      <c r="BP34" s="222"/>
      <c r="BQ34" s="222"/>
      <c r="BR34" s="222"/>
      <c r="BS34" s="223"/>
      <c r="BT34" s="261">
        <f t="shared" si="8"/>
        <v>0</v>
      </c>
      <c r="BU34" s="222"/>
      <c r="BV34" s="222"/>
      <c r="BW34" s="222"/>
      <c r="BX34" s="222"/>
      <c r="BY34" s="223"/>
      <c r="BZ34" s="261" t="str">
        <f t="shared" si="9"/>
        <v>-</v>
      </c>
      <c r="CA34" s="222" t="str">
        <f t="shared" si="10"/>
        <v>-</v>
      </c>
      <c r="CB34" s="222" t="str">
        <f t="shared" si="11"/>
        <v>-</v>
      </c>
      <c r="CC34" s="222" t="str">
        <f t="shared" si="12"/>
        <v>-</v>
      </c>
      <c r="CD34" s="222" t="str">
        <f t="shared" si="13"/>
        <v>-</v>
      </c>
      <c r="CE34" s="223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218"/>
      <c r="M35" s="219"/>
      <c r="N35" s="219"/>
      <c r="O35" s="219"/>
      <c r="P35" s="219"/>
      <c r="Q35" s="220"/>
      <c r="R35" s="260"/>
      <c r="S35" s="222"/>
      <c r="T35" s="222"/>
      <c r="U35" s="222"/>
      <c r="V35" s="222"/>
      <c r="W35" s="223"/>
      <c r="X35" s="260"/>
      <c r="Y35" s="222"/>
      <c r="Z35" s="222"/>
      <c r="AA35" s="222"/>
      <c r="AB35" s="222"/>
      <c r="AC35" s="223"/>
      <c r="AD35" s="218"/>
      <c r="AE35" s="219"/>
      <c r="AF35" s="219"/>
      <c r="AG35" s="219"/>
      <c r="AH35" s="219"/>
      <c r="AI35" s="220"/>
      <c r="AJ35" s="218"/>
      <c r="AK35" s="219"/>
      <c r="AL35" s="219"/>
      <c r="AM35" s="219"/>
      <c r="AN35" s="219"/>
      <c r="AO35" s="220"/>
      <c r="AP35" s="221"/>
      <c r="AQ35" s="222"/>
      <c r="AR35" s="222"/>
      <c r="AS35" s="222"/>
      <c r="AT35" s="222"/>
      <c r="AU35" s="223"/>
      <c r="AV35" s="221"/>
      <c r="AW35" s="222"/>
      <c r="AX35" s="222"/>
      <c r="AY35" s="222"/>
      <c r="AZ35" s="222"/>
      <c r="BA35" s="223"/>
      <c r="BB35" s="221"/>
      <c r="BC35" s="222"/>
      <c r="BD35" s="222"/>
      <c r="BE35" s="222"/>
      <c r="BF35" s="222"/>
      <c r="BG35" s="223"/>
      <c r="BH35" s="261">
        <f t="shared" si="17"/>
        <v>0</v>
      </c>
      <c r="BI35" s="222"/>
      <c r="BJ35" s="222"/>
      <c r="BK35" s="222"/>
      <c r="BL35" s="222"/>
      <c r="BM35" s="223"/>
      <c r="BN35" s="260"/>
      <c r="BO35" s="222"/>
      <c r="BP35" s="222"/>
      <c r="BQ35" s="222"/>
      <c r="BR35" s="222"/>
      <c r="BS35" s="223"/>
      <c r="BT35" s="261">
        <f t="shared" si="8"/>
        <v>0</v>
      </c>
      <c r="BU35" s="222"/>
      <c r="BV35" s="222"/>
      <c r="BW35" s="222"/>
      <c r="BX35" s="222"/>
      <c r="BY35" s="223"/>
      <c r="BZ35" s="261" t="str">
        <f t="shared" si="9"/>
        <v>-</v>
      </c>
      <c r="CA35" s="222" t="str">
        <f t="shared" si="10"/>
        <v>-</v>
      </c>
      <c r="CB35" s="222" t="str">
        <f t="shared" si="11"/>
        <v>-</v>
      </c>
      <c r="CC35" s="222" t="str">
        <f t="shared" si="12"/>
        <v>-</v>
      </c>
      <c r="CD35" s="222" t="str">
        <f t="shared" si="13"/>
        <v>-</v>
      </c>
      <c r="CE35" s="223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79"/>
      <c r="M36" s="280"/>
      <c r="N36" s="280"/>
      <c r="O36" s="280"/>
      <c r="P36" s="280"/>
      <c r="Q36" s="232"/>
      <c r="R36" s="272"/>
      <c r="S36" s="273"/>
      <c r="T36" s="273"/>
      <c r="U36" s="273"/>
      <c r="V36" s="273"/>
      <c r="W36" s="266"/>
      <c r="X36" s="272"/>
      <c r="Y36" s="273"/>
      <c r="Z36" s="273"/>
      <c r="AA36" s="273"/>
      <c r="AB36" s="273"/>
      <c r="AC36" s="266"/>
      <c r="AD36" s="279"/>
      <c r="AE36" s="280"/>
      <c r="AF36" s="280"/>
      <c r="AG36" s="280"/>
      <c r="AH36" s="280"/>
      <c r="AI36" s="232"/>
      <c r="AJ36" s="279"/>
      <c r="AK36" s="280"/>
      <c r="AL36" s="280"/>
      <c r="AM36" s="280"/>
      <c r="AN36" s="280"/>
      <c r="AO36" s="232"/>
      <c r="AP36" s="274"/>
      <c r="AQ36" s="273"/>
      <c r="AR36" s="273"/>
      <c r="AS36" s="273"/>
      <c r="AT36" s="273"/>
      <c r="AU36" s="266"/>
      <c r="AV36" s="274"/>
      <c r="AW36" s="273"/>
      <c r="AX36" s="273"/>
      <c r="AY36" s="273"/>
      <c r="AZ36" s="273"/>
      <c r="BA36" s="266"/>
      <c r="BB36" s="274"/>
      <c r="BC36" s="273"/>
      <c r="BD36" s="273"/>
      <c r="BE36" s="273"/>
      <c r="BF36" s="273"/>
      <c r="BG36" s="266"/>
      <c r="BH36" s="281">
        <f t="shared" si="17"/>
        <v>0</v>
      </c>
      <c r="BI36" s="273"/>
      <c r="BJ36" s="273"/>
      <c r="BK36" s="273"/>
      <c r="BL36" s="273"/>
      <c r="BM36" s="266"/>
      <c r="BN36" s="272"/>
      <c r="BO36" s="273"/>
      <c r="BP36" s="273"/>
      <c r="BQ36" s="273"/>
      <c r="BR36" s="273"/>
      <c r="BS36" s="266"/>
      <c r="BT36" s="281">
        <f t="shared" si="8"/>
        <v>0</v>
      </c>
      <c r="BU36" s="273"/>
      <c r="BV36" s="273"/>
      <c r="BW36" s="273"/>
      <c r="BX36" s="273"/>
      <c r="BY36" s="266"/>
      <c r="BZ36" s="281" t="str">
        <f t="shared" si="9"/>
        <v>-</v>
      </c>
      <c r="CA36" s="273" t="str">
        <f t="shared" si="10"/>
        <v>-</v>
      </c>
      <c r="CB36" s="273" t="str">
        <f t="shared" si="11"/>
        <v>-</v>
      </c>
      <c r="CC36" s="273" t="str">
        <f t="shared" si="12"/>
        <v>-</v>
      </c>
      <c r="CD36" s="273" t="str">
        <f t="shared" si="13"/>
        <v>-</v>
      </c>
      <c r="CE36" s="266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203"/>
      <c r="M37" s="214"/>
      <c r="N37" s="214"/>
      <c r="O37" s="214"/>
      <c r="P37" s="214"/>
      <c r="Q37" s="205"/>
      <c r="R37" s="251"/>
      <c r="S37" s="254"/>
      <c r="T37" s="254"/>
      <c r="U37" s="254"/>
      <c r="V37" s="254"/>
      <c r="W37" s="209"/>
      <c r="X37" s="251"/>
      <c r="Y37" s="254"/>
      <c r="Z37" s="254"/>
      <c r="AA37" s="254"/>
      <c r="AB37" s="254"/>
      <c r="AC37" s="209"/>
      <c r="AD37" s="203"/>
      <c r="AE37" s="214"/>
      <c r="AF37" s="214"/>
      <c r="AG37" s="214"/>
      <c r="AH37" s="214"/>
      <c r="AI37" s="205"/>
      <c r="AJ37" s="203"/>
      <c r="AK37" s="214"/>
      <c r="AL37" s="214"/>
      <c r="AM37" s="214"/>
      <c r="AN37" s="214"/>
      <c r="AO37" s="205"/>
      <c r="AP37" s="213"/>
      <c r="AQ37" s="254"/>
      <c r="AR37" s="254"/>
      <c r="AS37" s="254"/>
      <c r="AT37" s="254"/>
      <c r="AU37" s="209"/>
      <c r="AV37" s="213"/>
      <c r="AW37" s="254"/>
      <c r="AX37" s="254"/>
      <c r="AY37" s="254"/>
      <c r="AZ37" s="254"/>
      <c r="BA37" s="209"/>
      <c r="BB37" s="213"/>
      <c r="BC37" s="254"/>
      <c r="BD37" s="254"/>
      <c r="BE37" s="254"/>
      <c r="BF37" s="254"/>
      <c r="BG37" s="209"/>
      <c r="BH37" s="250">
        <f t="shared" ref="BH37:BL48" si="18">L37+R37+X37</f>
        <v>0</v>
      </c>
      <c r="BI37" s="254"/>
      <c r="BJ37" s="254"/>
      <c r="BK37" s="254"/>
      <c r="BL37" s="254"/>
      <c r="BM37" s="209"/>
      <c r="BN37" s="251"/>
      <c r="BO37" s="254"/>
      <c r="BP37" s="254"/>
      <c r="BQ37" s="254"/>
      <c r="BR37" s="254"/>
      <c r="BS37" s="209"/>
      <c r="BT37" s="250">
        <f t="shared" si="8"/>
        <v>0</v>
      </c>
      <c r="BU37" s="254"/>
      <c r="BV37" s="254"/>
      <c r="BW37" s="254"/>
      <c r="BX37" s="254"/>
      <c r="BY37" s="209"/>
      <c r="BZ37" s="250" t="str">
        <f t="shared" si="9"/>
        <v>-</v>
      </c>
      <c r="CA37" s="254" t="str">
        <f t="shared" si="10"/>
        <v>-</v>
      </c>
      <c r="CB37" s="254" t="str">
        <f t="shared" si="11"/>
        <v>-</v>
      </c>
      <c r="CC37" s="254" t="str">
        <f t="shared" si="12"/>
        <v>-</v>
      </c>
      <c r="CD37" s="254" t="str">
        <f t="shared" si="13"/>
        <v>-</v>
      </c>
      <c r="CE37" s="209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203"/>
      <c r="M38" s="214"/>
      <c r="N38" s="214"/>
      <c r="O38" s="214"/>
      <c r="P38" s="214"/>
      <c r="Q38" s="205"/>
      <c r="R38" s="251"/>
      <c r="S38" s="254"/>
      <c r="T38" s="254"/>
      <c r="U38" s="254"/>
      <c r="V38" s="254"/>
      <c r="W38" s="209"/>
      <c r="X38" s="251"/>
      <c r="Y38" s="254"/>
      <c r="Z38" s="254"/>
      <c r="AA38" s="254"/>
      <c r="AB38" s="254"/>
      <c r="AC38" s="209"/>
      <c r="AD38" s="203"/>
      <c r="AE38" s="214"/>
      <c r="AF38" s="214"/>
      <c r="AG38" s="214"/>
      <c r="AH38" s="214"/>
      <c r="AI38" s="205"/>
      <c r="AJ38" s="203"/>
      <c r="AK38" s="214"/>
      <c r="AL38" s="214"/>
      <c r="AM38" s="214"/>
      <c r="AN38" s="214"/>
      <c r="AO38" s="205"/>
      <c r="AP38" s="213"/>
      <c r="AQ38" s="254"/>
      <c r="AR38" s="254"/>
      <c r="AS38" s="254"/>
      <c r="AT38" s="254"/>
      <c r="AU38" s="209"/>
      <c r="AV38" s="213"/>
      <c r="AW38" s="254"/>
      <c r="AX38" s="254"/>
      <c r="AY38" s="254"/>
      <c r="AZ38" s="254"/>
      <c r="BA38" s="209"/>
      <c r="BB38" s="213"/>
      <c r="BC38" s="254"/>
      <c r="BD38" s="254"/>
      <c r="BE38" s="254"/>
      <c r="BF38" s="254"/>
      <c r="BG38" s="209"/>
      <c r="BH38" s="250">
        <f t="shared" si="18"/>
        <v>0</v>
      </c>
      <c r="BI38" s="254"/>
      <c r="BJ38" s="254"/>
      <c r="BK38" s="254"/>
      <c r="BL38" s="254"/>
      <c r="BM38" s="209"/>
      <c r="BN38" s="251"/>
      <c r="BO38" s="254"/>
      <c r="BP38" s="254"/>
      <c r="BQ38" s="254"/>
      <c r="BR38" s="254"/>
      <c r="BS38" s="209"/>
      <c r="BT38" s="250">
        <f t="shared" si="8"/>
        <v>0</v>
      </c>
      <c r="BU38" s="254"/>
      <c r="BV38" s="254"/>
      <c r="BW38" s="254"/>
      <c r="BX38" s="254"/>
      <c r="BY38" s="209"/>
      <c r="BZ38" s="250" t="str">
        <f t="shared" si="9"/>
        <v>-</v>
      </c>
      <c r="CA38" s="254" t="str">
        <f t="shared" si="10"/>
        <v>-</v>
      </c>
      <c r="CB38" s="254" t="str">
        <f t="shared" si="11"/>
        <v>-</v>
      </c>
      <c r="CC38" s="254" t="str">
        <f t="shared" si="12"/>
        <v>-</v>
      </c>
      <c r="CD38" s="254" t="str">
        <f t="shared" si="13"/>
        <v>-</v>
      </c>
      <c r="CE38" s="209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218"/>
      <c r="M39" s="219"/>
      <c r="N39" s="219"/>
      <c r="O39" s="219"/>
      <c r="P39" s="219"/>
      <c r="Q39" s="220"/>
      <c r="R39" s="260"/>
      <c r="S39" s="222"/>
      <c r="T39" s="222"/>
      <c r="U39" s="222"/>
      <c r="V39" s="222"/>
      <c r="W39" s="223"/>
      <c r="X39" s="260"/>
      <c r="Y39" s="222"/>
      <c r="Z39" s="222"/>
      <c r="AA39" s="222"/>
      <c r="AB39" s="222"/>
      <c r="AC39" s="223"/>
      <c r="AD39" s="218"/>
      <c r="AE39" s="219"/>
      <c r="AF39" s="219"/>
      <c r="AG39" s="219"/>
      <c r="AH39" s="219"/>
      <c r="AI39" s="220"/>
      <c r="AJ39" s="218"/>
      <c r="AK39" s="219"/>
      <c r="AL39" s="219"/>
      <c r="AM39" s="219"/>
      <c r="AN39" s="219"/>
      <c r="AO39" s="220"/>
      <c r="AP39" s="221"/>
      <c r="AQ39" s="222"/>
      <c r="AR39" s="222"/>
      <c r="AS39" s="222"/>
      <c r="AT39" s="222"/>
      <c r="AU39" s="223"/>
      <c r="AV39" s="221"/>
      <c r="AW39" s="222"/>
      <c r="AX39" s="222"/>
      <c r="AY39" s="222"/>
      <c r="AZ39" s="222"/>
      <c r="BA39" s="223"/>
      <c r="BB39" s="221"/>
      <c r="BC39" s="222"/>
      <c r="BD39" s="222"/>
      <c r="BE39" s="222"/>
      <c r="BF39" s="222"/>
      <c r="BG39" s="223"/>
      <c r="BH39" s="261">
        <f t="shared" si="18"/>
        <v>0</v>
      </c>
      <c r="BI39" s="222"/>
      <c r="BJ39" s="222"/>
      <c r="BK39" s="222"/>
      <c r="BL39" s="222"/>
      <c r="BM39" s="223"/>
      <c r="BN39" s="260"/>
      <c r="BO39" s="222"/>
      <c r="BP39" s="222"/>
      <c r="BQ39" s="222"/>
      <c r="BR39" s="222"/>
      <c r="BS39" s="223"/>
      <c r="BT39" s="261">
        <f t="shared" si="8"/>
        <v>0</v>
      </c>
      <c r="BU39" s="222"/>
      <c r="BV39" s="222"/>
      <c r="BW39" s="222"/>
      <c r="BX39" s="222"/>
      <c r="BY39" s="223"/>
      <c r="BZ39" s="261" t="str">
        <f t="shared" si="9"/>
        <v>-</v>
      </c>
      <c r="CA39" s="222" t="str">
        <f t="shared" si="10"/>
        <v>-</v>
      </c>
      <c r="CB39" s="222" t="str">
        <f t="shared" si="11"/>
        <v>-</v>
      </c>
      <c r="CC39" s="222" t="str">
        <f t="shared" si="12"/>
        <v>-</v>
      </c>
      <c r="CD39" s="222" t="str">
        <f t="shared" si="13"/>
        <v>-</v>
      </c>
      <c r="CE39" s="223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224"/>
      <c r="M40" s="225"/>
      <c r="N40" s="225"/>
      <c r="O40" s="225"/>
      <c r="P40" s="225"/>
      <c r="Q40" s="226"/>
      <c r="R40" s="262"/>
      <c r="S40" s="228"/>
      <c r="T40" s="228"/>
      <c r="U40" s="228"/>
      <c r="V40" s="228"/>
      <c r="W40" s="229"/>
      <c r="X40" s="262"/>
      <c r="Y40" s="228"/>
      <c r="Z40" s="228"/>
      <c r="AA40" s="228"/>
      <c r="AB40" s="228"/>
      <c r="AC40" s="229"/>
      <c r="AD40" s="224"/>
      <c r="AE40" s="225"/>
      <c r="AF40" s="225"/>
      <c r="AG40" s="225"/>
      <c r="AH40" s="225"/>
      <c r="AI40" s="226"/>
      <c r="AJ40" s="224"/>
      <c r="AK40" s="225"/>
      <c r="AL40" s="225"/>
      <c r="AM40" s="225"/>
      <c r="AN40" s="225"/>
      <c r="AO40" s="226"/>
      <c r="AP40" s="227"/>
      <c r="AQ40" s="228"/>
      <c r="AR40" s="228"/>
      <c r="AS40" s="228"/>
      <c r="AT40" s="228"/>
      <c r="AU40" s="229"/>
      <c r="AV40" s="227"/>
      <c r="AW40" s="228"/>
      <c r="AX40" s="228"/>
      <c r="AY40" s="228"/>
      <c r="AZ40" s="228"/>
      <c r="BA40" s="229"/>
      <c r="BB40" s="227"/>
      <c r="BC40" s="228"/>
      <c r="BD40" s="228"/>
      <c r="BE40" s="228"/>
      <c r="BF40" s="228"/>
      <c r="BG40" s="229"/>
      <c r="BH40" s="263">
        <f t="shared" si="18"/>
        <v>0</v>
      </c>
      <c r="BI40" s="228"/>
      <c r="BJ40" s="228"/>
      <c r="BK40" s="228"/>
      <c r="BL40" s="228"/>
      <c r="BM40" s="229"/>
      <c r="BN40" s="262"/>
      <c r="BO40" s="228"/>
      <c r="BP40" s="228"/>
      <c r="BQ40" s="228"/>
      <c r="BR40" s="228"/>
      <c r="BS40" s="229"/>
      <c r="BT40" s="263">
        <f t="shared" si="8"/>
        <v>0</v>
      </c>
      <c r="BU40" s="228"/>
      <c r="BV40" s="228"/>
      <c r="BW40" s="228"/>
      <c r="BX40" s="228"/>
      <c r="BY40" s="229"/>
      <c r="BZ40" s="263" t="str">
        <f t="shared" si="9"/>
        <v>-</v>
      </c>
      <c r="CA40" s="228" t="str">
        <f t="shared" si="10"/>
        <v>-</v>
      </c>
      <c r="CB40" s="228" t="str">
        <f t="shared" si="11"/>
        <v>-</v>
      </c>
      <c r="CC40" s="228" t="str">
        <f t="shared" si="12"/>
        <v>-</v>
      </c>
      <c r="CD40" s="228" t="str">
        <f t="shared" si="13"/>
        <v>-</v>
      </c>
      <c r="CE40" s="229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230"/>
      <c r="M41" s="231"/>
      <c r="N41" s="231"/>
      <c r="O41" s="231"/>
      <c r="P41" s="231"/>
      <c r="Q41" s="232"/>
      <c r="R41" s="272"/>
      <c r="S41" s="276"/>
      <c r="T41" s="276"/>
      <c r="U41" s="276"/>
      <c r="V41" s="276"/>
      <c r="W41" s="266"/>
      <c r="X41" s="272"/>
      <c r="Y41" s="276"/>
      <c r="Z41" s="276"/>
      <c r="AA41" s="276"/>
      <c r="AB41" s="276"/>
      <c r="AC41" s="266"/>
      <c r="AD41" s="230"/>
      <c r="AE41" s="231"/>
      <c r="AF41" s="231"/>
      <c r="AG41" s="231"/>
      <c r="AH41" s="231"/>
      <c r="AI41" s="232"/>
      <c r="AJ41" s="230"/>
      <c r="AK41" s="231"/>
      <c r="AL41" s="231"/>
      <c r="AM41" s="231"/>
      <c r="AN41" s="231"/>
      <c r="AO41" s="232"/>
      <c r="AP41" s="274"/>
      <c r="AQ41" s="275"/>
      <c r="AR41" s="275"/>
      <c r="AS41" s="275"/>
      <c r="AT41" s="275"/>
      <c r="AU41" s="266"/>
      <c r="AV41" s="274"/>
      <c r="AW41" s="275"/>
      <c r="AX41" s="275"/>
      <c r="AY41" s="275"/>
      <c r="AZ41" s="275"/>
      <c r="BA41" s="266"/>
      <c r="BB41" s="274"/>
      <c r="BC41" s="275"/>
      <c r="BD41" s="275"/>
      <c r="BE41" s="275"/>
      <c r="BF41" s="275"/>
      <c r="BG41" s="266"/>
      <c r="BH41" s="264">
        <f t="shared" si="18"/>
        <v>0</v>
      </c>
      <c r="BI41" s="265">
        <f t="shared" si="18"/>
        <v>0</v>
      </c>
      <c r="BJ41" s="265">
        <f t="shared" si="18"/>
        <v>0</v>
      </c>
      <c r="BK41" s="265">
        <f t="shared" si="18"/>
        <v>0</v>
      </c>
      <c r="BL41" s="265">
        <f t="shared" si="18"/>
        <v>0</v>
      </c>
      <c r="BM41" s="266"/>
      <c r="BN41" s="272"/>
      <c r="BO41" s="276"/>
      <c r="BP41" s="276"/>
      <c r="BQ41" s="276"/>
      <c r="BR41" s="276"/>
      <c r="BS41" s="266"/>
      <c r="BT41" s="264">
        <f t="shared" si="8"/>
        <v>0</v>
      </c>
      <c r="BU41" s="265">
        <f t="shared" si="8"/>
        <v>0</v>
      </c>
      <c r="BV41" s="265">
        <f t="shared" si="8"/>
        <v>0</v>
      </c>
      <c r="BW41" s="265">
        <f t="shared" si="8"/>
        <v>0</v>
      </c>
      <c r="BX41" s="265">
        <f t="shared" si="8"/>
        <v>0</v>
      </c>
      <c r="BY41" s="266"/>
      <c r="BZ41" s="281" t="str">
        <f t="shared" si="9"/>
        <v>-</v>
      </c>
      <c r="CA41" s="328" t="str">
        <f t="shared" si="10"/>
        <v>-</v>
      </c>
      <c r="CB41" s="328" t="str">
        <f t="shared" si="11"/>
        <v>-</v>
      </c>
      <c r="CC41" s="328" t="str">
        <f t="shared" si="12"/>
        <v>-</v>
      </c>
      <c r="CD41" s="328" t="str">
        <f t="shared" si="13"/>
        <v>-</v>
      </c>
      <c r="CE41" s="329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233"/>
      <c r="M42" s="234"/>
      <c r="N42" s="234"/>
      <c r="O42" s="234"/>
      <c r="P42" s="234"/>
      <c r="Q42" s="205"/>
      <c r="R42" s="251"/>
      <c r="S42" s="245"/>
      <c r="T42" s="245"/>
      <c r="U42" s="245"/>
      <c r="V42" s="245"/>
      <c r="W42" s="209"/>
      <c r="X42" s="251"/>
      <c r="Y42" s="245"/>
      <c r="Z42" s="245"/>
      <c r="AA42" s="245"/>
      <c r="AB42" s="245"/>
      <c r="AC42" s="209"/>
      <c r="AD42" s="233"/>
      <c r="AE42" s="234"/>
      <c r="AF42" s="234"/>
      <c r="AG42" s="234"/>
      <c r="AH42" s="234"/>
      <c r="AI42" s="205"/>
      <c r="AJ42" s="233"/>
      <c r="AK42" s="234"/>
      <c r="AL42" s="234"/>
      <c r="AM42" s="234"/>
      <c r="AN42" s="234"/>
      <c r="AO42" s="205"/>
      <c r="AP42" s="213"/>
      <c r="AQ42" s="207"/>
      <c r="AR42" s="207"/>
      <c r="AS42" s="207"/>
      <c r="AT42" s="207"/>
      <c r="AU42" s="209"/>
      <c r="AV42" s="213"/>
      <c r="AW42" s="207"/>
      <c r="AX42" s="207"/>
      <c r="AY42" s="207"/>
      <c r="AZ42" s="207"/>
      <c r="BA42" s="209"/>
      <c r="BB42" s="213"/>
      <c r="BC42" s="207"/>
      <c r="BD42" s="207"/>
      <c r="BE42" s="207"/>
      <c r="BF42" s="207"/>
      <c r="BG42" s="209"/>
      <c r="BH42" s="241">
        <f t="shared" si="18"/>
        <v>0</v>
      </c>
      <c r="BI42" s="256">
        <f t="shared" si="18"/>
        <v>0</v>
      </c>
      <c r="BJ42" s="256">
        <f t="shared" si="18"/>
        <v>0</v>
      </c>
      <c r="BK42" s="256">
        <f t="shared" si="18"/>
        <v>0</v>
      </c>
      <c r="BL42" s="256">
        <f t="shared" si="18"/>
        <v>0</v>
      </c>
      <c r="BM42" s="209"/>
      <c r="BN42" s="251"/>
      <c r="BO42" s="245"/>
      <c r="BP42" s="245"/>
      <c r="BQ42" s="245"/>
      <c r="BR42" s="245"/>
      <c r="BS42" s="209"/>
      <c r="BT42" s="241">
        <f t="shared" si="8"/>
        <v>0</v>
      </c>
      <c r="BU42" s="256">
        <f t="shared" si="8"/>
        <v>0</v>
      </c>
      <c r="BV42" s="256">
        <f t="shared" si="8"/>
        <v>0</v>
      </c>
      <c r="BW42" s="256">
        <f t="shared" si="8"/>
        <v>0</v>
      </c>
      <c r="BX42" s="256">
        <f t="shared" si="8"/>
        <v>0</v>
      </c>
      <c r="BY42" s="209"/>
      <c r="BZ42" s="250" t="str">
        <f t="shared" si="9"/>
        <v>-</v>
      </c>
      <c r="CA42" s="242" t="str">
        <f t="shared" si="10"/>
        <v>-</v>
      </c>
      <c r="CB42" s="242" t="str">
        <f t="shared" si="11"/>
        <v>-</v>
      </c>
      <c r="CC42" s="242" t="str">
        <f t="shared" si="12"/>
        <v>-</v>
      </c>
      <c r="CD42" s="242" t="str">
        <f t="shared" si="13"/>
        <v>-</v>
      </c>
      <c r="CE42" s="330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233"/>
      <c r="M43" s="234"/>
      <c r="N43" s="234"/>
      <c r="O43" s="234"/>
      <c r="P43" s="234"/>
      <c r="Q43" s="205"/>
      <c r="R43" s="251"/>
      <c r="S43" s="245"/>
      <c r="T43" s="245"/>
      <c r="U43" s="245"/>
      <c r="V43" s="245"/>
      <c r="W43" s="209"/>
      <c r="X43" s="251"/>
      <c r="Y43" s="245"/>
      <c r="Z43" s="245"/>
      <c r="AA43" s="245"/>
      <c r="AB43" s="245"/>
      <c r="AC43" s="209"/>
      <c r="AD43" s="233"/>
      <c r="AE43" s="234"/>
      <c r="AF43" s="234"/>
      <c r="AG43" s="234"/>
      <c r="AH43" s="234"/>
      <c r="AI43" s="205"/>
      <c r="AJ43" s="233"/>
      <c r="AK43" s="234"/>
      <c r="AL43" s="234"/>
      <c r="AM43" s="234"/>
      <c r="AN43" s="234"/>
      <c r="AO43" s="205"/>
      <c r="AP43" s="213"/>
      <c r="AQ43" s="207"/>
      <c r="AR43" s="207"/>
      <c r="AS43" s="207"/>
      <c r="AT43" s="207"/>
      <c r="AU43" s="209"/>
      <c r="AV43" s="213"/>
      <c r="AW43" s="207"/>
      <c r="AX43" s="207"/>
      <c r="AY43" s="207"/>
      <c r="AZ43" s="207"/>
      <c r="BA43" s="209"/>
      <c r="BB43" s="213"/>
      <c r="BC43" s="207"/>
      <c r="BD43" s="207"/>
      <c r="BE43" s="207"/>
      <c r="BF43" s="207"/>
      <c r="BG43" s="209"/>
      <c r="BH43" s="241">
        <f t="shared" si="18"/>
        <v>0</v>
      </c>
      <c r="BI43" s="256">
        <f t="shared" si="18"/>
        <v>0</v>
      </c>
      <c r="BJ43" s="256">
        <f t="shared" si="18"/>
        <v>0</v>
      </c>
      <c r="BK43" s="256">
        <f t="shared" si="18"/>
        <v>0</v>
      </c>
      <c r="BL43" s="256">
        <f t="shared" si="18"/>
        <v>0</v>
      </c>
      <c r="BM43" s="209"/>
      <c r="BN43" s="251"/>
      <c r="BO43" s="245"/>
      <c r="BP43" s="245"/>
      <c r="BQ43" s="245"/>
      <c r="BR43" s="245"/>
      <c r="BS43" s="209"/>
      <c r="BT43" s="241">
        <f t="shared" si="8"/>
        <v>0</v>
      </c>
      <c r="BU43" s="256">
        <f t="shared" si="8"/>
        <v>0</v>
      </c>
      <c r="BV43" s="256">
        <f t="shared" si="8"/>
        <v>0</v>
      </c>
      <c r="BW43" s="256">
        <f t="shared" si="8"/>
        <v>0</v>
      </c>
      <c r="BX43" s="256">
        <f t="shared" si="8"/>
        <v>0</v>
      </c>
      <c r="BY43" s="209"/>
      <c r="BZ43" s="250" t="str">
        <f t="shared" si="9"/>
        <v>-</v>
      </c>
      <c r="CA43" s="242" t="str">
        <f t="shared" si="10"/>
        <v>-</v>
      </c>
      <c r="CB43" s="242" t="str">
        <f t="shared" si="11"/>
        <v>-</v>
      </c>
      <c r="CC43" s="242" t="str">
        <f t="shared" si="12"/>
        <v>-</v>
      </c>
      <c r="CD43" s="242" t="str">
        <f t="shared" si="13"/>
        <v>-</v>
      </c>
      <c r="CE43" s="330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68"/>
      <c r="M44" s="269"/>
      <c r="N44" s="269"/>
      <c r="O44" s="269"/>
      <c r="P44" s="269"/>
      <c r="Q44" s="220"/>
      <c r="R44" s="260"/>
      <c r="S44" s="271"/>
      <c r="T44" s="271"/>
      <c r="U44" s="271"/>
      <c r="V44" s="271"/>
      <c r="W44" s="223"/>
      <c r="X44" s="260"/>
      <c r="Y44" s="271"/>
      <c r="Z44" s="271"/>
      <c r="AA44" s="271"/>
      <c r="AB44" s="271"/>
      <c r="AC44" s="223"/>
      <c r="AD44" s="268"/>
      <c r="AE44" s="269"/>
      <c r="AF44" s="269"/>
      <c r="AG44" s="269"/>
      <c r="AH44" s="269"/>
      <c r="AI44" s="220"/>
      <c r="AJ44" s="268"/>
      <c r="AK44" s="269"/>
      <c r="AL44" s="269"/>
      <c r="AM44" s="269"/>
      <c r="AN44" s="269"/>
      <c r="AO44" s="220"/>
      <c r="AP44" s="221"/>
      <c r="AQ44" s="270"/>
      <c r="AR44" s="270"/>
      <c r="AS44" s="270"/>
      <c r="AT44" s="270"/>
      <c r="AU44" s="223"/>
      <c r="AV44" s="221"/>
      <c r="AW44" s="270"/>
      <c r="AX44" s="270"/>
      <c r="AY44" s="270"/>
      <c r="AZ44" s="270"/>
      <c r="BA44" s="223"/>
      <c r="BB44" s="221"/>
      <c r="BC44" s="270"/>
      <c r="BD44" s="270"/>
      <c r="BE44" s="270"/>
      <c r="BF44" s="270"/>
      <c r="BG44" s="223"/>
      <c r="BH44" s="277">
        <f t="shared" si="18"/>
        <v>0</v>
      </c>
      <c r="BI44" s="278">
        <f t="shared" si="18"/>
        <v>0</v>
      </c>
      <c r="BJ44" s="278">
        <f t="shared" si="18"/>
        <v>0</v>
      </c>
      <c r="BK44" s="278">
        <f t="shared" si="18"/>
        <v>0</v>
      </c>
      <c r="BL44" s="278">
        <f t="shared" si="18"/>
        <v>0</v>
      </c>
      <c r="BM44" s="223"/>
      <c r="BN44" s="260"/>
      <c r="BO44" s="271"/>
      <c r="BP44" s="271"/>
      <c r="BQ44" s="271"/>
      <c r="BR44" s="271"/>
      <c r="BS44" s="223"/>
      <c r="BT44" s="277">
        <f t="shared" si="8"/>
        <v>0</v>
      </c>
      <c r="BU44" s="278">
        <f t="shared" si="8"/>
        <v>0</v>
      </c>
      <c r="BV44" s="278">
        <f t="shared" si="8"/>
        <v>0</v>
      </c>
      <c r="BW44" s="278">
        <f t="shared" si="8"/>
        <v>0</v>
      </c>
      <c r="BX44" s="278">
        <f t="shared" si="8"/>
        <v>0</v>
      </c>
      <c r="BY44" s="223"/>
      <c r="BZ44" s="261" t="str">
        <f t="shared" si="9"/>
        <v>-</v>
      </c>
      <c r="CA44" s="315" t="str">
        <f t="shared" si="10"/>
        <v>-</v>
      </c>
      <c r="CB44" s="315" t="str">
        <f t="shared" si="11"/>
        <v>-</v>
      </c>
      <c r="CC44" s="315" t="str">
        <f t="shared" si="12"/>
        <v>-</v>
      </c>
      <c r="CD44" s="315" t="str">
        <f t="shared" si="13"/>
        <v>-</v>
      </c>
      <c r="CE44" s="331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230"/>
      <c r="M45" s="231"/>
      <c r="N45" s="231"/>
      <c r="O45" s="231"/>
      <c r="P45" s="231"/>
      <c r="Q45" s="232"/>
      <c r="R45" s="272"/>
      <c r="S45" s="276"/>
      <c r="T45" s="276"/>
      <c r="U45" s="276"/>
      <c r="V45" s="276"/>
      <c r="W45" s="266"/>
      <c r="X45" s="272"/>
      <c r="Y45" s="276"/>
      <c r="Z45" s="276"/>
      <c r="AA45" s="276"/>
      <c r="AB45" s="276"/>
      <c r="AC45" s="266"/>
      <c r="AD45" s="230"/>
      <c r="AE45" s="231"/>
      <c r="AF45" s="231"/>
      <c r="AG45" s="231"/>
      <c r="AH45" s="231"/>
      <c r="AI45" s="232"/>
      <c r="AJ45" s="230"/>
      <c r="AK45" s="231"/>
      <c r="AL45" s="231"/>
      <c r="AM45" s="231"/>
      <c r="AN45" s="231"/>
      <c r="AO45" s="232"/>
      <c r="AP45" s="274"/>
      <c r="AQ45" s="275"/>
      <c r="AR45" s="275"/>
      <c r="AS45" s="275"/>
      <c r="AT45" s="275"/>
      <c r="AU45" s="266"/>
      <c r="AV45" s="274"/>
      <c r="AW45" s="275"/>
      <c r="AX45" s="275"/>
      <c r="AY45" s="275"/>
      <c r="AZ45" s="275"/>
      <c r="BA45" s="266"/>
      <c r="BB45" s="274"/>
      <c r="BC45" s="275"/>
      <c r="BD45" s="275"/>
      <c r="BE45" s="275"/>
      <c r="BF45" s="275"/>
      <c r="BG45" s="266"/>
      <c r="BH45" s="264">
        <f t="shared" si="18"/>
        <v>0</v>
      </c>
      <c r="BI45" s="265">
        <f t="shared" si="18"/>
        <v>0</v>
      </c>
      <c r="BJ45" s="265">
        <f t="shared" si="18"/>
        <v>0</v>
      </c>
      <c r="BK45" s="265">
        <f t="shared" si="18"/>
        <v>0</v>
      </c>
      <c r="BL45" s="265">
        <f t="shared" si="18"/>
        <v>0</v>
      </c>
      <c r="BM45" s="266"/>
      <c r="BN45" s="272"/>
      <c r="BO45" s="276"/>
      <c r="BP45" s="276"/>
      <c r="BQ45" s="276"/>
      <c r="BR45" s="276"/>
      <c r="BS45" s="266"/>
      <c r="BT45" s="264">
        <f t="shared" si="8"/>
        <v>0</v>
      </c>
      <c r="BU45" s="265">
        <f t="shared" si="8"/>
        <v>0</v>
      </c>
      <c r="BV45" s="265">
        <f t="shared" si="8"/>
        <v>0</v>
      </c>
      <c r="BW45" s="265">
        <f t="shared" si="8"/>
        <v>0</v>
      </c>
      <c r="BX45" s="265">
        <f t="shared" si="8"/>
        <v>0</v>
      </c>
      <c r="BY45" s="266"/>
      <c r="BZ45" s="281" t="str">
        <f t="shared" si="9"/>
        <v>-</v>
      </c>
      <c r="CA45" s="328" t="str">
        <f t="shared" si="10"/>
        <v>-</v>
      </c>
      <c r="CB45" s="328" t="str">
        <f t="shared" si="11"/>
        <v>-</v>
      </c>
      <c r="CC45" s="328" t="str">
        <f t="shared" si="12"/>
        <v>-</v>
      </c>
      <c r="CD45" s="328" t="str">
        <f t="shared" si="13"/>
        <v>-</v>
      </c>
      <c r="CE45" s="329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233"/>
      <c r="M46" s="234"/>
      <c r="N46" s="234"/>
      <c r="O46" s="234"/>
      <c r="P46" s="234"/>
      <c r="Q46" s="205"/>
      <c r="R46" s="251"/>
      <c r="S46" s="245"/>
      <c r="T46" s="245"/>
      <c r="U46" s="245"/>
      <c r="V46" s="245"/>
      <c r="W46" s="209"/>
      <c r="X46" s="251"/>
      <c r="Y46" s="245"/>
      <c r="Z46" s="245"/>
      <c r="AA46" s="245"/>
      <c r="AB46" s="245"/>
      <c r="AC46" s="209"/>
      <c r="AD46" s="233"/>
      <c r="AE46" s="234"/>
      <c r="AF46" s="234"/>
      <c r="AG46" s="234"/>
      <c r="AH46" s="234"/>
      <c r="AI46" s="205"/>
      <c r="AJ46" s="233"/>
      <c r="AK46" s="234"/>
      <c r="AL46" s="234"/>
      <c r="AM46" s="234"/>
      <c r="AN46" s="234"/>
      <c r="AO46" s="205"/>
      <c r="AP46" s="213"/>
      <c r="AQ46" s="207"/>
      <c r="AR46" s="207"/>
      <c r="AS46" s="207"/>
      <c r="AT46" s="207"/>
      <c r="AU46" s="209"/>
      <c r="AV46" s="213"/>
      <c r="AW46" s="207"/>
      <c r="AX46" s="207"/>
      <c r="AY46" s="207"/>
      <c r="AZ46" s="207"/>
      <c r="BA46" s="209"/>
      <c r="BB46" s="213"/>
      <c r="BC46" s="207"/>
      <c r="BD46" s="207"/>
      <c r="BE46" s="207"/>
      <c r="BF46" s="207"/>
      <c r="BG46" s="209"/>
      <c r="BH46" s="241">
        <f t="shared" si="18"/>
        <v>0</v>
      </c>
      <c r="BI46" s="256">
        <f t="shared" si="18"/>
        <v>0</v>
      </c>
      <c r="BJ46" s="256">
        <f t="shared" si="18"/>
        <v>0</v>
      </c>
      <c r="BK46" s="256">
        <f t="shared" si="18"/>
        <v>0</v>
      </c>
      <c r="BL46" s="256">
        <f t="shared" si="18"/>
        <v>0</v>
      </c>
      <c r="BM46" s="209"/>
      <c r="BN46" s="251"/>
      <c r="BO46" s="245"/>
      <c r="BP46" s="245"/>
      <c r="BQ46" s="245"/>
      <c r="BR46" s="245"/>
      <c r="BS46" s="209"/>
      <c r="BT46" s="241">
        <f t="shared" si="8"/>
        <v>0</v>
      </c>
      <c r="BU46" s="256">
        <f t="shared" si="8"/>
        <v>0</v>
      </c>
      <c r="BV46" s="256">
        <f t="shared" si="8"/>
        <v>0</v>
      </c>
      <c r="BW46" s="256">
        <f t="shared" si="8"/>
        <v>0</v>
      </c>
      <c r="BX46" s="256">
        <f t="shared" si="8"/>
        <v>0</v>
      </c>
      <c r="BY46" s="209"/>
      <c r="BZ46" s="250" t="str">
        <f t="shared" si="9"/>
        <v>-</v>
      </c>
      <c r="CA46" s="242" t="str">
        <f t="shared" si="10"/>
        <v>-</v>
      </c>
      <c r="CB46" s="242" t="str">
        <f t="shared" si="11"/>
        <v>-</v>
      </c>
      <c r="CC46" s="242" t="str">
        <f t="shared" si="12"/>
        <v>-</v>
      </c>
      <c r="CD46" s="242" t="str">
        <f t="shared" si="13"/>
        <v>-</v>
      </c>
      <c r="CE46" s="330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233"/>
      <c r="M47" s="234"/>
      <c r="N47" s="234"/>
      <c r="O47" s="234"/>
      <c r="P47" s="234"/>
      <c r="Q47" s="205"/>
      <c r="R47" s="251"/>
      <c r="S47" s="245"/>
      <c r="T47" s="245"/>
      <c r="U47" s="245"/>
      <c r="V47" s="245"/>
      <c r="W47" s="209"/>
      <c r="X47" s="251"/>
      <c r="Y47" s="245"/>
      <c r="Z47" s="245"/>
      <c r="AA47" s="245"/>
      <c r="AB47" s="245"/>
      <c r="AC47" s="209"/>
      <c r="AD47" s="233"/>
      <c r="AE47" s="234"/>
      <c r="AF47" s="234"/>
      <c r="AG47" s="234"/>
      <c r="AH47" s="234"/>
      <c r="AI47" s="205"/>
      <c r="AJ47" s="233"/>
      <c r="AK47" s="234"/>
      <c r="AL47" s="234"/>
      <c r="AM47" s="234"/>
      <c r="AN47" s="234"/>
      <c r="AO47" s="205"/>
      <c r="AP47" s="213"/>
      <c r="AQ47" s="207"/>
      <c r="AR47" s="207"/>
      <c r="AS47" s="207"/>
      <c r="AT47" s="207"/>
      <c r="AU47" s="209"/>
      <c r="AV47" s="213"/>
      <c r="AW47" s="207"/>
      <c r="AX47" s="207"/>
      <c r="AY47" s="207"/>
      <c r="AZ47" s="207"/>
      <c r="BA47" s="209"/>
      <c r="BB47" s="213"/>
      <c r="BC47" s="207"/>
      <c r="BD47" s="207"/>
      <c r="BE47" s="207"/>
      <c r="BF47" s="207"/>
      <c r="BG47" s="209"/>
      <c r="BH47" s="241">
        <f t="shared" si="18"/>
        <v>0</v>
      </c>
      <c r="BI47" s="256">
        <f t="shared" si="18"/>
        <v>0</v>
      </c>
      <c r="BJ47" s="256">
        <f t="shared" si="18"/>
        <v>0</v>
      </c>
      <c r="BK47" s="256">
        <f t="shared" si="18"/>
        <v>0</v>
      </c>
      <c r="BL47" s="256">
        <f t="shared" si="18"/>
        <v>0</v>
      </c>
      <c r="BM47" s="209"/>
      <c r="BN47" s="251"/>
      <c r="BO47" s="245"/>
      <c r="BP47" s="245"/>
      <c r="BQ47" s="245"/>
      <c r="BR47" s="245"/>
      <c r="BS47" s="209"/>
      <c r="BT47" s="241">
        <f t="shared" si="8"/>
        <v>0</v>
      </c>
      <c r="BU47" s="256">
        <f t="shared" si="8"/>
        <v>0</v>
      </c>
      <c r="BV47" s="256">
        <f t="shared" si="8"/>
        <v>0</v>
      </c>
      <c r="BW47" s="256">
        <f t="shared" si="8"/>
        <v>0</v>
      </c>
      <c r="BX47" s="256">
        <f t="shared" si="8"/>
        <v>0</v>
      </c>
      <c r="BY47" s="209"/>
      <c r="BZ47" s="250" t="str">
        <f t="shared" si="9"/>
        <v>-</v>
      </c>
      <c r="CA47" s="242" t="str">
        <f t="shared" si="10"/>
        <v>-</v>
      </c>
      <c r="CB47" s="242" t="str">
        <f t="shared" si="11"/>
        <v>-</v>
      </c>
      <c r="CC47" s="242" t="str">
        <f t="shared" si="12"/>
        <v>-</v>
      </c>
      <c r="CD47" s="242" t="str">
        <f t="shared" si="13"/>
        <v>-</v>
      </c>
      <c r="CE47" s="330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68"/>
      <c r="M48" s="269"/>
      <c r="N48" s="269"/>
      <c r="O48" s="269"/>
      <c r="P48" s="269"/>
      <c r="Q48" s="220"/>
      <c r="R48" s="260"/>
      <c r="S48" s="271"/>
      <c r="T48" s="271"/>
      <c r="U48" s="271"/>
      <c r="V48" s="271"/>
      <c r="W48" s="223"/>
      <c r="X48" s="260"/>
      <c r="Y48" s="271"/>
      <c r="Z48" s="271"/>
      <c r="AA48" s="271"/>
      <c r="AB48" s="271"/>
      <c r="AC48" s="223"/>
      <c r="AD48" s="268"/>
      <c r="AE48" s="269"/>
      <c r="AF48" s="269"/>
      <c r="AG48" s="269"/>
      <c r="AH48" s="269"/>
      <c r="AI48" s="220"/>
      <c r="AJ48" s="268"/>
      <c r="AK48" s="269"/>
      <c r="AL48" s="269"/>
      <c r="AM48" s="269"/>
      <c r="AN48" s="269"/>
      <c r="AO48" s="220"/>
      <c r="AP48" s="221"/>
      <c r="AQ48" s="270"/>
      <c r="AR48" s="270"/>
      <c r="AS48" s="270"/>
      <c r="AT48" s="270"/>
      <c r="AU48" s="223"/>
      <c r="AV48" s="221"/>
      <c r="AW48" s="270"/>
      <c r="AX48" s="270"/>
      <c r="AY48" s="270"/>
      <c r="AZ48" s="270"/>
      <c r="BA48" s="223"/>
      <c r="BB48" s="221"/>
      <c r="BC48" s="270"/>
      <c r="BD48" s="270"/>
      <c r="BE48" s="270"/>
      <c r="BF48" s="270"/>
      <c r="BG48" s="223"/>
      <c r="BH48" s="277">
        <f t="shared" si="18"/>
        <v>0</v>
      </c>
      <c r="BI48" s="278">
        <f t="shared" si="18"/>
        <v>0</v>
      </c>
      <c r="BJ48" s="278">
        <f t="shared" si="18"/>
        <v>0</v>
      </c>
      <c r="BK48" s="278">
        <f t="shared" si="18"/>
        <v>0</v>
      </c>
      <c r="BL48" s="278">
        <f t="shared" si="18"/>
        <v>0</v>
      </c>
      <c r="BM48" s="223"/>
      <c r="BN48" s="260"/>
      <c r="BO48" s="271"/>
      <c r="BP48" s="271"/>
      <c r="BQ48" s="271"/>
      <c r="BR48" s="271"/>
      <c r="BS48" s="223"/>
      <c r="BT48" s="277">
        <f t="shared" si="8"/>
        <v>0</v>
      </c>
      <c r="BU48" s="278">
        <f t="shared" si="8"/>
        <v>0</v>
      </c>
      <c r="BV48" s="278">
        <f t="shared" si="8"/>
        <v>0</v>
      </c>
      <c r="BW48" s="278">
        <f t="shared" si="8"/>
        <v>0</v>
      </c>
      <c r="BX48" s="278">
        <f t="shared" si="8"/>
        <v>0</v>
      </c>
      <c r="BY48" s="223"/>
      <c r="BZ48" s="261" t="str">
        <f t="shared" si="9"/>
        <v>-</v>
      </c>
      <c r="CA48" s="315" t="str">
        <f t="shared" si="10"/>
        <v>-</v>
      </c>
      <c r="CB48" s="315" t="str">
        <f t="shared" si="11"/>
        <v>-</v>
      </c>
      <c r="CC48" s="315" t="str">
        <f t="shared" si="12"/>
        <v>-</v>
      </c>
      <c r="CD48" s="315" t="str">
        <f t="shared" si="13"/>
        <v>-</v>
      </c>
      <c r="CE48" s="331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21" priority="9">
      <formula>BB4&gt;1</formula>
    </cfRule>
    <cfRule type="expression" dxfId="20" priority="10">
      <formula>BB4&gt;0.5</formula>
    </cfRule>
    <cfRule type="expression" dxfId="19" priority="11">
      <formula>BB4&gt;0</formula>
    </cfRule>
  </conditionalFormatting>
  <conditionalFormatting sqref="BH4:BM48">
    <cfRule type="expression" dxfId="18" priority="7">
      <formula>AND(BH4&lt;&gt;"",BH4/BB4&lt;4)</formula>
    </cfRule>
    <cfRule type="expression" dxfId="17" priority="8">
      <formula>AND(BH4&lt;&gt;"",BH4=0)</formula>
    </cfRule>
  </conditionalFormatting>
  <conditionalFormatting sqref="BT4:BY48">
    <cfRule type="expression" dxfId="16" priority="5">
      <formula>AND(BT4&lt;&gt;"",BT4/BB4&lt;4)</formula>
    </cfRule>
    <cfRule type="expression" dxfId="15" priority="6">
      <formula>AND(BT4&lt;&gt;"",BT4=0)</formula>
    </cfRule>
  </conditionalFormatting>
  <conditionalFormatting sqref="BZ4:CE48">
    <cfRule type="expression" dxfId="14" priority="2">
      <formula>BZ4&lt;10</formula>
    </cfRule>
    <cfRule type="expression" dxfId="13" priority="3">
      <formula>BZ4&lt;20</formula>
    </cfRule>
    <cfRule type="expression" dxfId="12" priority="4">
      <formula>BZ4&lt;50</formula>
    </cfRule>
  </conditionalFormatting>
  <conditionalFormatting sqref="L4:Q48">
    <cfRule type="expression" dxfId="11" priority="1">
      <formula>AND(L4&lt;5,X4&gt;0)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showGridLines="0" zoomScale="70" zoomScaleNormal="70" workbookViewId="0">
      <pane ySplit="3" topLeftCell="A4" activePane="bottomLeft" state="frozen"/>
      <selection pane="bottomLeft" activeCell="P4" sqref="P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396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397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390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398">
        <v>28</v>
      </c>
      <c r="S4" s="401">
        <v>28</v>
      </c>
      <c r="T4" s="401">
        <v>28</v>
      </c>
      <c r="U4" s="401">
        <v>28</v>
      </c>
      <c r="V4" s="401">
        <v>28</v>
      </c>
      <c r="W4" s="404"/>
      <c r="X4" s="407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391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399"/>
      <c r="S5" s="402"/>
      <c r="T5" s="402"/>
      <c r="U5" s="402"/>
      <c r="V5" s="402"/>
      <c r="W5" s="405"/>
      <c r="X5" s="408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392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400"/>
      <c r="S6" s="403"/>
      <c r="T6" s="403"/>
      <c r="U6" s="403"/>
      <c r="V6" s="403"/>
      <c r="W6" s="406"/>
      <c r="X6" s="408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393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398">
        <v>34</v>
      </c>
      <c r="S7" s="401">
        <v>34</v>
      </c>
      <c r="T7" s="401">
        <v>34</v>
      </c>
      <c r="U7" s="401">
        <v>34</v>
      </c>
      <c r="V7" s="401">
        <v>34</v>
      </c>
      <c r="W7" s="404"/>
      <c r="X7" s="408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394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399"/>
      <c r="S8" s="402"/>
      <c r="T8" s="402"/>
      <c r="U8" s="402"/>
      <c r="V8" s="402"/>
      <c r="W8" s="405"/>
      <c r="X8" s="408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394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399"/>
      <c r="S9" s="402"/>
      <c r="T9" s="402"/>
      <c r="U9" s="402"/>
      <c r="V9" s="402"/>
      <c r="W9" s="405"/>
      <c r="X9" s="408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395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400"/>
      <c r="S10" s="403"/>
      <c r="T10" s="403"/>
      <c r="U10" s="403"/>
      <c r="V10" s="403"/>
      <c r="W10" s="406"/>
      <c r="X10" s="408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398">
        <v>36</v>
      </c>
      <c r="S11" s="401">
        <v>36</v>
      </c>
      <c r="T11" s="401">
        <v>36</v>
      </c>
      <c r="U11" s="401">
        <v>36</v>
      </c>
      <c r="V11" s="401">
        <v>36</v>
      </c>
      <c r="W11" s="409">
        <v>36</v>
      </c>
      <c r="X11" s="408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400"/>
      <c r="S12" s="403"/>
      <c r="T12" s="403"/>
      <c r="U12" s="403"/>
      <c r="V12" s="403"/>
      <c r="W12" s="410"/>
      <c r="X12" s="408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421"/>
      <c r="J13" s="421"/>
      <c r="K13" s="393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398">
        <v>20</v>
      </c>
      <c r="S13" s="401">
        <v>20</v>
      </c>
      <c r="T13" s="401">
        <v>20</v>
      </c>
      <c r="U13" s="414"/>
      <c r="V13" s="414"/>
      <c r="W13" s="404"/>
      <c r="X13" s="408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422"/>
      <c r="J14" s="422"/>
      <c r="K14" s="394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399"/>
      <c r="S14" s="402"/>
      <c r="T14" s="402"/>
      <c r="U14" s="415"/>
      <c r="V14" s="415"/>
      <c r="W14" s="405"/>
      <c r="X14" s="408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423"/>
      <c r="J15" s="423"/>
      <c r="K15" s="395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400"/>
      <c r="S15" s="403"/>
      <c r="T15" s="403"/>
      <c r="U15" s="416"/>
      <c r="V15" s="416"/>
      <c r="W15" s="406"/>
      <c r="X15" s="408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393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398">
        <v>20</v>
      </c>
      <c r="S16" s="401">
        <v>20</v>
      </c>
      <c r="T16" s="401">
        <v>20</v>
      </c>
      <c r="U16" s="411">
        <v>26</v>
      </c>
      <c r="V16" s="411">
        <v>26</v>
      </c>
      <c r="W16" s="404"/>
      <c r="X16" s="408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394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399"/>
      <c r="S17" s="402"/>
      <c r="T17" s="402"/>
      <c r="U17" s="412"/>
      <c r="V17" s="412"/>
      <c r="W17" s="405"/>
      <c r="X17" s="408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395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400"/>
      <c r="S18" s="403"/>
      <c r="T18" s="403"/>
      <c r="U18" s="413"/>
      <c r="V18" s="413"/>
      <c r="W18" s="406"/>
      <c r="X18" s="408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393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398">
        <v>38</v>
      </c>
      <c r="S19" s="401">
        <v>38</v>
      </c>
      <c r="T19" s="401">
        <v>38</v>
      </c>
      <c r="U19" s="401">
        <v>38</v>
      </c>
      <c r="V19" s="401">
        <v>38</v>
      </c>
      <c r="W19" s="404"/>
      <c r="X19" s="408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394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399"/>
      <c r="S20" s="402"/>
      <c r="T20" s="402"/>
      <c r="U20" s="402"/>
      <c r="V20" s="402"/>
      <c r="W20" s="405"/>
      <c r="X20" s="408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395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400"/>
      <c r="S21" s="403"/>
      <c r="T21" s="403"/>
      <c r="U21" s="403"/>
      <c r="V21" s="403"/>
      <c r="W21" s="406"/>
      <c r="X21" s="408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393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398">
        <v>25</v>
      </c>
      <c r="S22" s="401">
        <v>25</v>
      </c>
      <c r="T22" s="401">
        <v>25</v>
      </c>
      <c r="U22" s="401">
        <v>25</v>
      </c>
      <c r="V22" s="401">
        <v>25</v>
      </c>
      <c r="W22" s="404"/>
      <c r="X22" s="408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395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400"/>
      <c r="S23" s="403"/>
      <c r="T23" s="403"/>
      <c r="U23" s="403"/>
      <c r="V23" s="403"/>
      <c r="W23" s="406"/>
      <c r="X23" s="408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398">
        <v>36</v>
      </c>
      <c r="S24" s="401">
        <v>36</v>
      </c>
      <c r="T24" s="401">
        <v>36</v>
      </c>
      <c r="U24" s="401">
        <v>36</v>
      </c>
      <c r="V24" s="401">
        <v>36</v>
      </c>
      <c r="W24" s="409">
        <v>36</v>
      </c>
      <c r="X24" s="408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399"/>
      <c r="S25" s="402"/>
      <c r="T25" s="402"/>
      <c r="U25" s="402"/>
      <c r="V25" s="402"/>
      <c r="W25" s="417"/>
      <c r="X25" s="408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399"/>
      <c r="S26" s="402"/>
      <c r="T26" s="402"/>
      <c r="U26" s="402"/>
      <c r="V26" s="402"/>
      <c r="W26" s="417"/>
      <c r="X26" s="408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400"/>
      <c r="S27" s="403"/>
      <c r="T27" s="403"/>
      <c r="U27" s="403"/>
      <c r="V27" s="403"/>
      <c r="W27" s="410"/>
      <c r="X27" s="408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393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398">
        <v>35</v>
      </c>
      <c r="S29" s="401">
        <v>35</v>
      </c>
      <c r="T29" s="401">
        <v>35</v>
      </c>
      <c r="U29" s="401">
        <v>35</v>
      </c>
      <c r="V29" s="401">
        <v>35</v>
      </c>
      <c r="W29" s="404"/>
      <c r="X29" s="408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395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400"/>
      <c r="S30" s="403"/>
      <c r="T30" s="403"/>
      <c r="U30" s="403"/>
      <c r="V30" s="403"/>
      <c r="W30" s="406"/>
      <c r="X30" s="408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418">
        <v>33</v>
      </c>
      <c r="S31" s="414"/>
      <c r="T31" s="414"/>
      <c r="U31" s="414"/>
      <c r="V31" s="414"/>
      <c r="W31" s="404"/>
      <c r="X31" s="408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419"/>
      <c r="S32" s="416"/>
      <c r="T32" s="416"/>
      <c r="U32" s="416"/>
      <c r="V32" s="416"/>
      <c r="W32" s="406"/>
      <c r="X32" s="420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62">
        <f>在庫情報R!BO33</f>
        <v>0</v>
      </c>
      <c r="N33" s="62">
        <f>在庫情報R!BP33</f>
        <v>0</v>
      </c>
      <c r="O33" s="62">
        <f>在庫情報R!BQ33</f>
        <v>0</v>
      </c>
      <c r="P33" s="62">
        <f>在庫情報R!BR33</f>
        <v>0</v>
      </c>
      <c r="Q33" s="62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2"/>
  <sheetViews>
    <sheetView showGridLines="0" zoomScale="55" zoomScaleNormal="55" workbookViewId="0">
      <pane xSplit="12" ySplit="3" topLeftCell="N106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25.87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2" width="22" style="134" hidden="1" customWidth="1"/>
    <col min="13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M1" s="197"/>
      <c r="N1" s="197"/>
      <c r="T1" s="197"/>
    </row>
    <row r="3" spans="2:23" s="140" customFormat="1" ht="50.2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324</v>
      </c>
      <c r="M3" s="137" t="s">
        <v>326</v>
      </c>
      <c r="N3" s="137" t="s">
        <v>325</v>
      </c>
      <c r="O3" s="199" t="s">
        <v>557</v>
      </c>
      <c r="P3" s="199" t="s">
        <v>313</v>
      </c>
      <c r="Q3" s="199" t="s">
        <v>558</v>
      </c>
      <c r="R3" s="199" t="s">
        <v>544</v>
      </c>
      <c r="S3" s="199" t="s">
        <v>545</v>
      </c>
      <c r="T3" s="137" t="s">
        <v>542</v>
      </c>
      <c r="U3" s="137" t="s">
        <v>327</v>
      </c>
      <c r="V3" s="137" t="s">
        <v>223</v>
      </c>
      <c r="W3" s="199" t="s">
        <v>546</v>
      </c>
    </row>
    <row r="4" spans="2:23" s="189" customFormat="1" ht="50.1" customHeight="1" x14ac:dyDescent="0.35">
      <c r="B4" s="332" t="s">
        <v>328</v>
      </c>
      <c r="C4" s="332"/>
      <c r="D4" s="333" t="s">
        <v>329</v>
      </c>
      <c r="E4" s="332"/>
      <c r="F4" s="334" t="s">
        <v>330</v>
      </c>
      <c r="G4" s="334" t="s">
        <v>331</v>
      </c>
      <c r="H4" s="334" t="s">
        <v>332</v>
      </c>
      <c r="I4" s="334" t="s">
        <v>333</v>
      </c>
      <c r="J4" s="335">
        <v>10</v>
      </c>
      <c r="K4" s="335">
        <f>J4+0.2</f>
        <v>10.199999999999999</v>
      </c>
      <c r="L4" s="334" t="s">
        <v>334</v>
      </c>
      <c r="M4" s="338"/>
      <c r="N4" s="339">
        <v>0</v>
      </c>
      <c r="O4" s="336"/>
      <c r="P4" s="336"/>
      <c r="Q4" s="336"/>
      <c r="R4" s="336"/>
      <c r="S4" s="336"/>
      <c r="T4" s="337">
        <f t="shared" ref="T4:T35" si="0">N4+M4</f>
        <v>0</v>
      </c>
      <c r="U4" s="339"/>
      <c r="V4" s="337">
        <f>T4+U4</f>
        <v>0</v>
      </c>
      <c r="W4" s="382" t="str">
        <f>IF(S4&gt;0,V4/S4*7,"-")</f>
        <v>-</v>
      </c>
    </row>
    <row r="5" spans="2:23" s="189" customFormat="1" ht="50.1" customHeight="1" x14ac:dyDescent="0.35">
      <c r="B5" s="340"/>
      <c r="C5" s="340" t="s">
        <v>336</v>
      </c>
      <c r="D5" s="341"/>
      <c r="E5" s="340"/>
      <c r="F5" s="334" t="s">
        <v>337</v>
      </c>
      <c r="G5" s="334" t="s">
        <v>338</v>
      </c>
      <c r="H5" s="334" t="s">
        <v>339</v>
      </c>
      <c r="I5" s="334" t="s">
        <v>333</v>
      </c>
      <c r="J5" s="335">
        <v>10</v>
      </c>
      <c r="K5" s="335">
        <f t="shared" ref="K5:K69" si="1">J5+0.2</f>
        <v>10.199999999999999</v>
      </c>
      <c r="L5" s="334" t="s">
        <v>340</v>
      </c>
      <c r="M5" s="338"/>
      <c r="N5" s="339">
        <v>0</v>
      </c>
      <c r="O5" s="336"/>
      <c r="P5" s="336"/>
      <c r="Q5" s="336"/>
      <c r="R5" s="336"/>
      <c r="S5" s="336"/>
      <c r="T5" s="337">
        <f t="shared" si="0"/>
        <v>0</v>
      </c>
      <c r="U5" s="339"/>
      <c r="V5" s="337">
        <f t="shared" ref="V5:V68" si="2">T5+U5</f>
        <v>0</v>
      </c>
      <c r="W5" s="382" t="str">
        <f t="shared" ref="W5:W68" si="3">IF(S5&gt;0,V5/S5*7,"-")</f>
        <v>-</v>
      </c>
    </row>
    <row r="6" spans="2:23" s="189" customFormat="1" ht="50.1" customHeight="1" x14ac:dyDescent="0.35">
      <c r="B6" s="342"/>
      <c r="C6" s="342"/>
      <c r="D6" s="343"/>
      <c r="E6" s="342"/>
      <c r="F6" s="334" t="s">
        <v>341</v>
      </c>
      <c r="G6" s="334" t="s">
        <v>342</v>
      </c>
      <c r="H6" s="334" t="s">
        <v>343</v>
      </c>
      <c r="I6" s="334" t="s">
        <v>333</v>
      </c>
      <c r="J6" s="335">
        <v>10</v>
      </c>
      <c r="K6" s="335">
        <f t="shared" si="1"/>
        <v>10.199999999999999</v>
      </c>
      <c r="L6" s="334" t="s">
        <v>344</v>
      </c>
      <c r="M6" s="338"/>
      <c r="N6" s="339">
        <v>10</v>
      </c>
      <c r="O6" s="336"/>
      <c r="P6" s="336"/>
      <c r="Q6" s="336"/>
      <c r="R6" s="336"/>
      <c r="S6" s="336"/>
      <c r="T6" s="337">
        <f t="shared" si="0"/>
        <v>10</v>
      </c>
      <c r="U6" s="339"/>
      <c r="V6" s="337">
        <f t="shared" si="2"/>
        <v>10</v>
      </c>
      <c r="W6" s="382" t="str">
        <f t="shared" si="3"/>
        <v>-</v>
      </c>
    </row>
    <row r="7" spans="2:23" s="189" customFormat="1" ht="50.1" customHeight="1" x14ac:dyDescent="0.35">
      <c r="B7" s="332" t="s">
        <v>345</v>
      </c>
      <c r="C7" s="332"/>
      <c r="D7" s="333" t="s">
        <v>346</v>
      </c>
      <c r="E7" s="332"/>
      <c r="F7" s="334" t="s">
        <v>330</v>
      </c>
      <c r="G7" s="334" t="s">
        <v>347</v>
      </c>
      <c r="H7" s="334" t="s">
        <v>348</v>
      </c>
      <c r="I7" s="334" t="s">
        <v>349</v>
      </c>
      <c r="J7" s="335">
        <v>10.5</v>
      </c>
      <c r="K7" s="335">
        <f t="shared" si="1"/>
        <v>10.7</v>
      </c>
      <c r="L7" s="334" t="s">
        <v>350</v>
      </c>
      <c r="M7" s="338"/>
      <c r="N7" s="339"/>
      <c r="O7" s="336"/>
      <c r="P7" s="336"/>
      <c r="Q7" s="336"/>
      <c r="R7" s="336"/>
      <c r="S7" s="336"/>
      <c r="T7" s="337">
        <f t="shared" si="0"/>
        <v>0</v>
      </c>
      <c r="U7" s="339"/>
      <c r="V7" s="337">
        <f t="shared" si="2"/>
        <v>0</v>
      </c>
      <c r="W7" s="382" t="str">
        <f t="shared" si="3"/>
        <v>-</v>
      </c>
    </row>
    <row r="8" spans="2:23" s="189" customFormat="1" ht="50.1" customHeight="1" x14ac:dyDescent="0.35">
      <c r="B8" s="340"/>
      <c r="C8" s="340" t="s">
        <v>336</v>
      </c>
      <c r="D8" s="341"/>
      <c r="E8" s="340"/>
      <c r="F8" s="334" t="s">
        <v>337</v>
      </c>
      <c r="G8" s="334" t="s">
        <v>331</v>
      </c>
      <c r="H8" s="334" t="s">
        <v>332</v>
      </c>
      <c r="I8" s="334" t="s">
        <v>349</v>
      </c>
      <c r="J8" s="335">
        <v>10.5</v>
      </c>
      <c r="K8" s="335">
        <f t="shared" si="1"/>
        <v>10.7</v>
      </c>
      <c r="L8" s="334" t="s">
        <v>351</v>
      </c>
      <c r="M8" s="338"/>
      <c r="N8" s="339"/>
      <c r="O8" s="336"/>
      <c r="P8" s="336"/>
      <c r="Q8" s="336"/>
      <c r="R8" s="336"/>
      <c r="S8" s="336"/>
      <c r="T8" s="337">
        <f t="shared" si="0"/>
        <v>0</v>
      </c>
      <c r="U8" s="339"/>
      <c r="V8" s="337">
        <f t="shared" si="2"/>
        <v>0</v>
      </c>
      <c r="W8" s="382" t="str">
        <f t="shared" si="3"/>
        <v>-</v>
      </c>
    </row>
    <row r="9" spans="2:23" s="189" customFormat="1" ht="50.1" customHeight="1" x14ac:dyDescent="0.35">
      <c r="B9" s="340"/>
      <c r="C9" s="340"/>
      <c r="D9" s="341"/>
      <c r="E9" s="340"/>
      <c r="F9" s="334" t="s">
        <v>341</v>
      </c>
      <c r="G9" s="334" t="s">
        <v>338</v>
      </c>
      <c r="H9" s="334" t="s">
        <v>339</v>
      </c>
      <c r="I9" s="334" t="s">
        <v>349</v>
      </c>
      <c r="J9" s="335">
        <v>10.5</v>
      </c>
      <c r="K9" s="335">
        <f t="shared" si="1"/>
        <v>10.7</v>
      </c>
      <c r="L9" s="334" t="s">
        <v>353</v>
      </c>
      <c r="M9" s="338"/>
      <c r="N9" s="339"/>
      <c r="O9" s="336"/>
      <c r="P9" s="336"/>
      <c r="Q9" s="336"/>
      <c r="R9" s="336"/>
      <c r="S9" s="336"/>
      <c r="T9" s="337">
        <f t="shared" si="0"/>
        <v>0</v>
      </c>
      <c r="U9" s="339"/>
      <c r="V9" s="337">
        <f t="shared" si="2"/>
        <v>0</v>
      </c>
      <c r="W9" s="382" t="str">
        <f t="shared" si="3"/>
        <v>-</v>
      </c>
    </row>
    <row r="10" spans="2:23" s="189" customFormat="1" ht="50.1" customHeight="1" x14ac:dyDescent="0.35">
      <c r="B10" s="342"/>
      <c r="C10" s="342"/>
      <c r="D10" s="343"/>
      <c r="E10" s="342"/>
      <c r="F10" s="334" t="s">
        <v>354</v>
      </c>
      <c r="G10" s="334" t="s">
        <v>342</v>
      </c>
      <c r="H10" s="334" t="s">
        <v>343</v>
      </c>
      <c r="I10" s="334" t="s">
        <v>349</v>
      </c>
      <c r="J10" s="335">
        <v>10.5</v>
      </c>
      <c r="K10" s="335">
        <f t="shared" si="1"/>
        <v>10.7</v>
      </c>
      <c r="L10" s="334" t="s">
        <v>355</v>
      </c>
      <c r="M10" s="338"/>
      <c r="N10" s="339"/>
      <c r="O10" s="336"/>
      <c r="P10" s="336"/>
      <c r="Q10" s="336"/>
      <c r="R10" s="336"/>
      <c r="S10" s="336"/>
      <c r="T10" s="337">
        <f t="shared" si="0"/>
        <v>0</v>
      </c>
      <c r="U10" s="339"/>
      <c r="V10" s="337">
        <f t="shared" si="2"/>
        <v>0</v>
      </c>
      <c r="W10" s="382" t="str">
        <f t="shared" si="3"/>
        <v>-</v>
      </c>
    </row>
    <row r="11" spans="2:23" s="189" customFormat="1" ht="50.1" customHeight="1" x14ac:dyDescent="0.35">
      <c r="B11" s="332" t="s">
        <v>357</v>
      </c>
      <c r="C11" s="332"/>
      <c r="D11" s="333" t="s">
        <v>358</v>
      </c>
      <c r="E11" s="332"/>
      <c r="F11" s="334" t="s">
        <v>330</v>
      </c>
      <c r="G11" s="334" t="s">
        <v>331</v>
      </c>
      <c r="H11" s="334" t="s">
        <v>332</v>
      </c>
      <c r="I11" s="334" t="s">
        <v>359</v>
      </c>
      <c r="J11" s="335">
        <v>10</v>
      </c>
      <c r="K11" s="335">
        <f t="shared" si="1"/>
        <v>10.199999999999999</v>
      </c>
      <c r="L11" s="334" t="s">
        <v>360</v>
      </c>
      <c r="M11" s="338"/>
      <c r="N11" s="339"/>
      <c r="O11" s="336"/>
      <c r="P11" s="336"/>
      <c r="Q11" s="336"/>
      <c r="R11" s="336"/>
      <c r="S11" s="336"/>
      <c r="T11" s="337">
        <f t="shared" si="0"/>
        <v>0</v>
      </c>
      <c r="U11" s="339"/>
      <c r="V11" s="337">
        <f t="shared" si="2"/>
        <v>0</v>
      </c>
      <c r="W11" s="382" t="str">
        <f t="shared" si="3"/>
        <v>-</v>
      </c>
    </row>
    <row r="12" spans="2:23" s="189" customFormat="1" ht="50.1" customHeight="1" x14ac:dyDescent="0.35">
      <c r="B12" s="340"/>
      <c r="C12" s="340" t="s">
        <v>336</v>
      </c>
      <c r="D12" s="341"/>
      <c r="E12" s="340"/>
      <c r="F12" s="334" t="s">
        <v>337</v>
      </c>
      <c r="G12" s="334" t="s">
        <v>338</v>
      </c>
      <c r="H12" s="334" t="s">
        <v>339</v>
      </c>
      <c r="I12" s="334" t="s">
        <v>359</v>
      </c>
      <c r="J12" s="335">
        <v>10</v>
      </c>
      <c r="K12" s="335">
        <f t="shared" si="1"/>
        <v>10.199999999999999</v>
      </c>
      <c r="L12" s="334" t="s">
        <v>362</v>
      </c>
      <c r="M12" s="338"/>
      <c r="N12" s="339"/>
      <c r="O12" s="336"/>
      <c r="P12" s="336"/>
      <c r="Q12" s="336"/>
      <c r="R12" s="336"/>
      <c r="S12" s="336"/>
      <c r="T12" s="337">
        <f t="shared" si="0"/>
        <v>0</v>
      </c>
      <c r="U12" s="339"/>
      <c r="V12" s="337">
        <f t="shared" si="2"/>
        <v>0</v>
      </c>
      <c r="W12" s="382" t="str">
        <f t="shared" si="3"/>
        <v>-</v>
      </c>
    </row>
    <row r="13" spans="2:23" s="189" customFormat="1" ht="50.1" customHeight="1" x14ac:dyDescent="0.35">
      <c r="B13" s="342"/>
      <c r="C13" s="342"/>
      <c r="D13" s="343"/>
      <c r="E13" s="342"/>
      <c r="F13" s="334" t="s">
        <v>341</v>
      </c>
      <c r="G13" s="334" t="s">
        <v>342</v>
      </c>
      <c r="H13" s="334" t="s">
        <v>343</v>
      </c>
      <c r="I13" s="334" t="s">
        <v>359</v>
      </c>
      <c r="J13" s="335">
        <v>10</v>
      </c>
      <c r="K13" s="335">
        <f t="shared" si="1"/>
        <v>10.199999999999999</v>
      </c>
      <c r="L13" s="334" t="s">
        <v>363</v>
      </c>
      <c r="M13" s="338"/>
      <c r="N13" s="339"/>
      <c r="O13" s="336"/>
      <c r="P13" s="336"/>
      <c r="Q13" s="336"/>
      <c r="R13" s="336"/>
      <c r="S13" s="336"/>
      <c r="T13" s="337">
        <f t="shared" si="0"/>
        <v>0</v>
      </c>
      <c r="U13" s="339"/>
      <c r="V13" s="337">
        <f t="shared" si="2"/>
        <v>0</v>
      </c>
      <c r="W13" s="382" t="str">
        <f t="shared" si="3"/>
        <v>-</v>
      </c>
    </row>
    <row r="14" spans="2:23" s="189" customFormat="1" ht="50.1" customHeight="1" x14ac:dyDescent="0.35">
      <c r="B14" s="332" t="s">
        <v>365</v>
      </c>
      <c r="C14" s="332"/>
      <c r="D14" s="333" t="s">
        <v>366</v>
      </c>
      <c r="E14" s="430"/>
      <c r="F14" s="334" t="s">
        <v>330</v>
      </c>
      <c r="G14" s="334" t="s">
        <v>331</v>
      </c>
      <c r="H14" s="334" t="s">
        <v>332</v>
      </c>
      <c r="I14" s="334" t="s">
        <v>333</v>
      </c>
      <c r="J14" s="335">
        <v>10</v>
      </c>
      <c r="K14" s="335">
        <f t="shared" si="1"/>
        <v>10.199999999999999</v>
      </c>
      <c r="L14" s="334" t="s">
        <v>367</v>
      </c>
      <c r="M14" s="338"/>
      <c r="N14" s="339"/>
      <c r="O14" s="336"/>
      <c r="P14" s="336"/>
      <c r="Q14" s="336"/>
      <c r="R14" s="336"/>
      <c r="S14" s="336"/>
      <c r="T14" s="337">
        <f t="shared" si="0"/>
        <v>0</v>
      </c>
      <c r="U14" s="339"/>
      <c r="V14" s="337">
        <f t="shared" si="2"/>
        <v>0</v>
      </c>
      <c r="W14" s="382" t="str">
        <f t="shared" si="3"/>
        <v>-</v>
      </c>
    </row>
    <row r="15" spans="2:23" s="189" customFormat="1" ht="50.1" customHeight="1" x14ac:dyDescent="0.35">
      <c r="B15" s="340"/>
      <c r="C15" s="340" t="s">
        <v>336</v>
      </c>
      <c r="D15" s="341"/>
      <c r="E15" s="430"/>
      <c r="F15" s="334" t="s">
        <v>337</v>
      </c>
      <c r="G15" s="334" t="s">
        <v>338</v>
      </c>
      <c r="H15" s="334" t="s">
        <v>339</v>
      </c>
      <c r="I15" s="334" t="s">
        <v>333</v>
      </c>
      <c r="J15" s="335">
        <v>10</v>
      </c>
      <c r="K15" s="335">
        <f t="shared" si="1"/>
        <v>10.199999999999999</v>
      </c>
      <c r="L15" s="334" t="s">
        <v>368</v>
      </c>
      <c r="M15" s="338"/>
      <c r="N15" s="339">
        <v>10</v>
      </c>
      <c r="O15" s="336"/>
      <c r="P15" s="336"/>
      <c r="Q15" s="336"/>
      <c r="R15" s="336"/>
      <c r="S15" s="336"/>
      <c r="T15" s="337">
        <f t="shared" si="0"/>
        <v>10</v>
      </c>
      <c r="U15" s="339"/>
      <c r="V15" s="337">
        <f t="shared" si="2"/>
        <v>10</v>
      </c>
      <c r="W15" s="382" t="str">
        <f t="shared" si="3"/>
        <v>-</v>
      </c>
    </row>
    <row r="16" spans="2:23" s="349" customFormat="1" ht="50.1" customHeight="1" x14ac:dyDescent="0.35">
      <c r="B16" s="344"/>
      <c r="C16" s="345"/>
      <c r="D16" s="346"/>
      <c r="E16" s="431"/>
      <c r="F16" s="347" t="s">
        <v>341</v>
      </c>
      <c r="G16" s="334" t="s">
        <v>342</v>
      </c>
      <c r="H16" s="334" t="s">
        <v>343</v>
      </c>
      <c r="I16" s="334" t="s">
        <v>333</v>
      </c>
      <c r="J16" s="335">
        <v>10</v>
      </c>
      <c r="K16" s="335">
        <f t="shared" si="1"/>
        <v>10.199999999999999</v>
      </c>
      <c r="L16" s="347" t="s">
        <v>369</v>
      </c>
      <c r="M16" s="338"/>
      <c r="N16" s="368">
        <v>10</v>
      </c>
      <c r="O16" s="336"/>
      <c r="P16" s="336"/>
      <c r="Q16" s="336"/>
      <c r="R16" s="336"/>
      <c r="S16" s="336"/>
      <c r="T16" s="337">
        <f t="shared" si="0"/>
        <v>10</v>
      </c>
      <c r="U16" s="348"/>
      <c r="V16" s="337">
        <f t="shared" si="2"/>
        <v>10</v>
      </c>
      <c r="W16" s="382" t="str">
        <f t="shared" si="3"/>
        <v>-</v>
      </c>
    </row>
    <row r="17" spans="2:23" s="189" customFormat="1" ht="50.1" customHeight="1" x14ac:dyDescent="0.35">
      <c r="B17" s="350" t="s">
        <v>370</v>
      </c>
      <c r="C17" s="350"/>
      <c r="D17" s="351" t="s">
        <v>371</v>
      </c>
      <c r="E17" s="350"/>
      <c r="F17" s="339" t="s">
        <v>330</v>
      </c>
      <c r="G17" s="339" t="s">
        <v>331</v>
      </c>
      <c r="H17" s="339" t="s">
        <v>332</v>
      </c>
      <c r="I17" s="339" t="s">
        <v>359</v>
      </c>
      <c r="J17" s="352">
        <v>12.5</v>
      </c>
      <c r="K17" s="352">
        <f t="shared" si="1"/>
        <v>12.7</v>
      </c>
      <c r="L17" s="339" t="s">
        <v>372</v>
      </c>
      <c r="M17" s="338"/>
      <c r="N17" s="339">
        <v>10</v>
      </c>
      <c r="O17" s="336"/>
      <c r="P17" s="336"/>
      <c r="Q17" s="336"/>
      <c r="R17" s="336"/>
      <c r="S17" s="336"/>
      <c r="T17" s="337">
        <f t="shared" si="0"/>
        <v>10</v>
      </c>
      <c r="U17" s="339"/>
      <c r="V17" s="337">
        <f t="shared" si="2"/>
        <v>10</v>
      </c>
      <c r="W17" s="382" t="str">
        <f t="shared" si="3"/>
        <v>-</v>
      </c>
    </row>
    <row r="18" spans="2:23" s="189" customFormat="1" ht="50.1" customHeight="1" x14ac:dyDescent="0.35">
      <c r="B18" s="353"/>
      <c r="C18" s="353" t="s">
        <v>373</v>
      </c>
      <c r="D18" s="354"/>
      <c r="E18" s="353"/>
      <c r="F18" s="339" t="s">
        <v>337</v>
      </c>
      <c r="G18" s="339" t="s">
        <v>338</v>
      </c>
      <c r="H18" s="339" t="s">
        <v>339</v>
      </c>
      <c r="I18" s="339" t="s">
        <v>359</v>
      </c>
      <c r="J18" s="352">
        <v>12.5</v>
      </c>
      <c r="K18" s="352">
        <f t="shared" si="1"/>
        <v>12.7</v>
      </c>
      <c r="L18" s="339" t="s">
        <v>374</v>
      </c>
      <c r="M18" s="338"/>
      <c r="N18" s="339"/>
      <c r="O18" s="336"/>
      <c r="P18" s="336"/>
      <c r="Q18" s="336"/>
      <c r="R18" s="336"/>
      <c r="S18" s="336"/>
      <c r="T18" s="337">
        <f t="shared" si="0"/>
        <v>0</v>
      </c>
      <c r="U18" s="339"/>
      <c r="V18" s="337">
        <f t="shared" si="2"/>
        <v>0</v>
      </c>
      <c r="W18" s="382" t="str">
        <f t="shared" si="3"/>
        <v>-</v>
      </c>
    </row>
    <row r="19" spans="2:23" s="189" customFormat="1" ht="50.1" customHeight="1" x14ac:dyDescent="0.35">
      <c r="B19" s="355"/>
      <c r="C19" s="355"/>
      <c r="D19" s="356"/>
      <c r="E19" s="355"/>
      <c r="F19" s="339" t="s">
        <v>341</v>
      </c>
      <c r="G19" s="339" t="s">
        <v>342</v>
      </c>
      <c r="H19" s="339" t="s">
        <v>343</v>
      </c>
      <c r="I19" s="339" t="s">
        <v>349</v>
      </c>
      <c r="J19" s="352">
        <v>12.5</v>
      </c>
      <c r="K19" s="352">
        <f t="shared" si="1"/>
        <v>12.7</v>
      </c>
      <c r="L19" s="339" t="s">
        <v>375</v>
      </c>
      <c r="M19" s="338"/>
      <c r="N19" s="339"/>
      <c r="O19" s="336"/>
      <c r="P19" s="336"/>
      <c r="Q19" s="336"/>
      <c r="R19" s="336"/>
      <c r="S19" s="336"/>
      <c r="T19" s="337">
        <f t="shared" si="0"/>
        <v>0</v>
      </c>
      <c r="U19" s="339"/>
      <c r="V19" s="337">
        <f t="shared" si="2"/>
        <v>0</v>
      </c>
      <c r="W19" s="382" t="str">
        <f t="shared" si="3"/>
        <v>-</v>
      </c>
    </row>
    <row r="20" spans="2:23" s="189" customFormat="1" ht="50.1" customHeight="1" x14ac:dyDescent="0.35">
      <c r="B20" s="187" t="s">
        <v>376</v>
      </c>
      <c r="C20" s="187"/>
      <c r="D20" s="357" t="s">
        <v>377</v>
      </c>
      <c r="E20" s="187"/>
      <c r="F20" s="339" t="s">
        <v>330</v>
      </c>
      <c r="G20" s="339" t="s">
        <v>331</v>
      </c>
      <c r="H20" s="339" t="s">
        <v>332</v>
      </c>
      <c r="I20" s="339" t="s">
        <v>349</v>
      </c>
      <c r="J20" s="352">
        <v>10</v>
      </c>
      <c r="K20" s="352">
        <f t="shared" si="1"/>
        <v>10.199999999999999</v>
      </c>
      <c r="L20" s="358" t="s">
        <v>378</v>
      </c>
      <c r="M20" s="338"/>
      <c r="N20" s="339"/>
      <c r="O20" s="336"/>
      <c r="P20" s="336"/>
      <c r="Q20" s="336"/>
      <c r="R20" s="336"/>
      <c r="S20" s="336"/>
      <c r="T20" s="337">
        <f t="shared" si="0"/>
        <v>0</v>
      </c>
      <c r="U20" s="339"/>
      <c r="V20" s="337">
        <f t="shared" si="2"/>
        <v>0</v>
      </c>
      <c r="W20" s="382" t="str">
        <f t="shared" si="3"/>
        <v>-</v>
      </c>
    </row>
    <row r="21" spans="2:23" s="189" customFormat="1" ht="50.1" customHeight="1" x14ac:dyDescent="0.35">
      <c r="B21" s="190"/>
      <c r="C21" s="190" t="s">
        <v>373</v>
      </c>
      <c r="D21" s="359"/>
      <c r="E21" s="190"/>
      <c r="F21" s="339" t="s">
        <v>337</v>
      </c>
      <c r="G21" s="339" t="s">
        <v>338</v>
      </c>
      <c r="H21" s="339" t="s">
        <v>339</v>
      </c>
      <c r="I21" s="339" t="s">
        <v>349</v>
      </c>
      <c r="J21" s="352">
        <v>10</v>
      </c>
      <c r="K21" s="352">
        <f t="shared" si="1"/>
        <v>10.199999999999999</v>
      </c>
      <c r="L21" s="358" t="s">
        <v>379</v>
      </c>
      <c r="M21" s="338"/>
      <c r="N21" s="339"/>
      <c r="O21" s="336"/>
      <c r="P21" s="336"/>
      <c r="Q21" s="336"/>
      <c r="R21" s="336"/>
      <c r="S21" s="336"/>
      <c r="T21" s="337">
        <f t="shared" si="0"/>
        <v>0</v>
      </c>
      <c r="U21" s="339"/>
      <c r="V21" s="337">
        <f t="shared" si="2"/>
        <v>0</v>
      </c>
      <c r="W21" s="382" t="str">
        <f t="shared" si="3"/>
        <v>-</v>
      </c>
    </row>
    <row r="22" spans="2:23" s="189" customFormat="1" ht="50.1" customHeight="1" x14ac:dyDescent="0.35">
      <c r="B22" s="192"/>
      <c r="C22" s="192"/>
      <c r="D22" s="360"/>
      <c r="E22" s="192"/>
      <c r="F22" s="339" t="s">
        <v>341</v>
      </c>
      <c r="G22" s="339" t="s">
        <v>342</v>
      </c>
      <c r="H22" s="339" t="s">
        <v>343</v>
      </c>
      <c r="I22" s="339" t="s">
        <v>349</v>
      </c>
      <c r="J22" s="352">
        <v>10</v>
      </c>
      <c r="K22" s="352">
        <f t="shared" si="1"/>
        <v>10.199999999999999</v>
      </c>
      <c r="L22" s="358" t="s">
        <v>380</v>
      </c>
      <c r="M22" s="338"/>
      <c r="N22" s="339"/>
      <c r="O22" s="336"/>
      <c r="P22" s="336"/>
      <c r="Q22" s="336"/>
      <c r="R22" s="336"/>
      <c r="S22" s="336"/>
      <c r="T22" s="337">
        <f t="shared" si="0"/>
        <v>0</v>
      </c>
      <c r="U22" s="339"/>
      <c r="V22" s="337">
        <f t="shared" si="2"/>
        <v>0</v>
      </c>
      <c r="W22" s="382" t="str">
        <f t="shared" si="3"/>
        <v>-</v>
      </c>
    </row>
    <row r="23" spans="2:23" s="189" customFormat="1" ht="50.1" customHeight="1" x14ac:dyDescent="0.35">
      <c r="B23" s="332" t="s">
        <v>381</v>
      </c>
      <c r="C23" s="332"/>
      <c r="D23" s="333" t="s">
        <v>382</v>
      </c>
      <c r="E23" s="332"/>
      <c r="F23" s="334" t="s">
        <v>330</v>
      </c>
      <c r="G23" s="334" t="s">
        <v>331</v>
      </c>
      <c r="H23" s="334" t="s">
        <v>332</v>
      </c>
      <c r="I23" s="334" t="s">
        <v>333</v>
      </c>
      <c r="J23" s="335">
        <v>10</v>
      </c>
      <c r="K23" s="335">
        <f t="shared" si="1"/>
        <v>10.199999999999999</v>
      </c>
      <c r="L23" s="334" t="s">
        <v>383</v>
      </c>
      <c r="M23" s="338"/>
      <c r="N23" s="339"/>
      <c r="O23" s="336"/>
      <c r="P23" s="336"/>
      <c r="Q23" s="336"/>
      <c r="R23" s="336"/>
      <c r="S23" s="336"/>
      <c r="T23" s="337">
        <f t="shared" si="0"/>
        <v>0</v>
      </c>
      <c r="U23" s="339"/>
      <c r="V23" s="337">
        <f t="shared" si="2"/>
        <v>0</v>
      </c>
      <c r="W23" s="382" t="str">
        <f t="shared" si="3"/>
        <v>-</v>
      </c>
    </row>
    <row r="24" spans="2:23" s="189" customFormat="1" ht="50.1" customHeight="1" x14ac:dyDescent="0.35">
      <c r="B24" s="340"/>
      <c r="C24" s="340" t="s">
        <v>336</v>
      </c>
      <c r="D24" s="341"/>
      <c r="E24" s="340"/>
      <c r="F24" s="334" t="s">
        <v>337</v>
      </c>
      <c r="G24" s="334" t="s">
        <v>338</v>
      </c>
      <c r="H24" s="334" t="s">
        <v>339</v>
      </c>
      <c r="I24" s="334" t="s">
        <v>333</v>
      </c>
      <c r="J24" s="335">
        <v>10</v>
      </c>
      <c r="K24" s="335">
        <f t="shared" si="1"/>
        <v>10.199999999999999</v>
      </c>
      <c r="L24" s="334" t="s">
        <v>384</v>
      </c>
      <c r="M24" s="338"/>
      <c r="N24" s="339"/>
      <c r="O24" s="336"/>
      <c r="P24" s="336"/>
      <c r="Q24" s="336"/>
      <c r="R24" s="336"/>
      <c r="S24" s="336"/>
      <c r="T24" s="337">
        <f t="shared" si="0"/>
        <v>0</v>
      </c>
      <c r="U24" s="339"/>
      <c r="V24" s="337">
        <f t="shared" si="2"/>
        <v>0</v>
      </c>
      <c r="W24" s="382" t="str">
        <f t="shared" si="3"/>
        <v>-</v>
      </c>
    </row>
    <row r="25" spans="2:23" s="189" customFormat="1" ht="50.1" customHeight="1" x14ac:dyDescent="0.35">
      <c r="B25" s="342"/>
      <c r="C25" s="340"/>
      <c r="D25" s="341"/>
      <c r="E25" s="342"/>
      <c r="F25" s="334" t="s">
        <v>341</v>
      </c>
      <c r="G25" s="334" t="s">
        <v>342</v>
      </c>
      <c r="H25" s="334" t="s">
        <v>343</v>
      </c>
      <c r="I25" s="334" t="s">
        <v>333</v>
      </c>
      <c r="J25" s="335">
        <v>10</v>
      </c>
      <c r="K25" s="335">
        <f t="shared" si="1"/>
        <v>10.199999999999999</v>
      </c>
      <c r="L25" s="334" t="s">
        <v>385</v>
      </c>
      <c r="M25" s="338"/>
      <c r="N25" s="339"/>
      <c r="O25" s="336"/>
      <c r="P25" s="336"/>
      <c r="Q25" s="336"/>
      <c r="R25" s="336"/>
      <c r="S25" s="336"/>
      <c r="T25" s="337">
        <f t="shared" si="0"/>
        <v>0</v>
      </c>
      <c r="U25" s="339"/>
      <c r="V25" s="337">
        <f t="shared" si="2"/>
        <v>0</v>
      </c>
      <c r="W25" s="382" t="str">
        <f t="shared" si="3"/>
        <v>-</v>
      </c>
    </row>
    <row r="26" spans="2:23" s="189" customFormat="1" ht="50.1" customHeight="1" x14ac:dyDescent="0.35">
      <c r="B26" s="332" t="s">
        <v>386</v>
      </c>
      <c r="C26" s="340"/>
      <c r="D26" s="341"/>
      <c r="E26" s="332"/>
      <c r="F26" s="334" t="s">
        <v>330</v>
      </c>
      <c r="G26" s="334" t="s">
        <v>331</v>
      </c>
      <c r="H26" s="334" t="s">
        <v>332</v>
      </c>
      <c r="I26" s="334" t="s">
        <v>333</v>
      </c>
      <c r="J26" s="335">
        <v>10</v>
      </c>
      <c r="K26" s="335">
        <f t="shared" si="1"/>
        <v>10.199999999999999</v>
      </c>
      <c r="L26" s="334" t="s">
        <v>387</v>
      </c>
      <c r="M26" s="338"/>
      <c r="N26" s="339"/>
      <c r="O26" s="336"/>
      <c r="P26" s="336"/>
      <c r="Q26" s="336"/>
      <c r="R26" s="336"/>
      <c r="S26" s="336"/>
      <c r="T26" s="337">
        <f t="shared" si="0"/>
        <v>0</v>
      </c>
      <c r="U26" s="339"/>
      <c r="V26" s="337">
        <f t="shared" si="2"/>
        <v>0</v>
      </c>
      <c r="W26" s="382" t="str">
        <f t="shared" si="3"/>
        <v>-</v>
      </c>
    </row>
    <row r="27" spans="2:23" s="189" customFormat="1" ht="50.1" customHeight="1" x14ac:dyDescent="0.35">
      <c r="B27" s="340"/>
      <c r="C27" s="340" t="s">
        <v>336</v>
      </c>
      <c r="D27" s="341"/>
      <c r="E27" s="340"/>
      <c r="F27" s="334" t="s">
        <v>337</v>
      </c>
      <c r="G27" s="334" t="s">
        <v>338</v>
      </c>
      <c r="H27" s="334" t="s">
        <v>339</v>
      </c>
      <c r="I27" s="334" t="s">
        <v>333</v>
      </c>
      <c r="J27" s="335">
        <v>10</v>
      </c>
      <c r="K27" s="335">
        <f t="shared" si="1"/>
        <v>10.199999999999999</v>
      </c>
      <c r="L27" s="334" t="s">
        <v>388</v>
      </c>
      <c r="M27" s="338"/>
      <c r="N27" s="339"/>
      <c r="O27" s="336"/>
      <c r="P27" s="336"/>
      <c r="Q27" s="336"/>
      <c r="R27" s="336"/>
      <c r="S27" s="336"/>
      <c r="T27" s="337">
        <f t="shared" si="0"/>
        <v>0</v>
      </c>
      <c r="U27" s="339"/>
      <c r="V27" s="337">
        <f t="shared" si="2"/>
        <v>0</v>
      </c>
      <c r="W27" s="382" t="str">
        <f t="shared" si="3"/>
        <v>-</v>
      </c>
    </row>
    <row r="28" spans="2:23" s="189" customFormat="1" ht="50.1" customHeight="1" x14ac:dyDescent="0.35">
      <c r="B28" s="342"/>
      <c r="C28" s="342"/>
      <c r="D28" s="343"/>
      <c r="E28" s="342"/>
      <c r="F28" s="334" t="s">
        <v>341</v>
      </c>
      <c r="G28" s="334" t="s">
        <v>342</v>
      </c>
      <c r="H28" s="334" t="s">
        <v>343</v>
      </c>
      <c r="I28" s="334" t="s">
        <v>333</v>
      </c>
      <c r="J28" s="335">
        <v>10</v>
      </c>
      <c r="K28" s="335">
        <f t="shared" si="1"/>
        <v>10.199999999999999</v>
      </c>
      <c r="L28" s="334" t="s">
        <v>389</v>
      </c>
      <c r="M28" s="338"/>
      <c r="N28" s="339"/>
      <c r="O28" s="336"/>
      <c r="P28" s="336"/>
      <c r="Q28" s="336"/>
      <c r="R28" s="336"/>
      <c r="S28" s="336"/>
      <c r="T28" s="337">
        <f t="shared" si="0"/>
        <v>0</v>
      </c>
      <c r="U28" s="339"/>
      <c r="V28" s="337">
        <f t="shared" si="2"/>
        <v>0</v>
      </c>
      <c r="W28" s="382" t="str">
        <f t="shared" si="3"/>
        <v>-</v>
      </c>
    </row>
    <row r="29" spans="2:23" s="189" customFormat="1" ht="50.1" customHeight="1" x14ac:dyDescent="0.35">
      <c r="B29" s="332" t="s">
        <v>391</v>
      </c>
      <c r="C29" s="332"/>
      <c r="D29" s="333" t="s">
        <v>392</v>
      </c>
      <c r="E29" s="332"/>
      <c r="F29" s="334" t="s">
        <v>330</v>
      </c>
      <c r="G29" s="334" t="s">
        <v>331</v>
      </c>
      <c r="H29" s="334" t="s">
        <v>332</v>
      </c>
      <c r="I29" s="334" t="s">
        <v>333</v>
      </c>
      <c r="J29" s="335">
        <v>10</v>
      </c>
      <c r="K29" s="335">
        <f t="shared" si="1"/>
        <v>10.199999999999999</v>
      </c>
      <c r="L29" s="334" t="s">
        <v>393</v>
      </c>
      <c r="M29" s="338"/>
      <c r="N29" s="339"/>
      <c r="O29" s="336"/>
      <c r="P29" s="336"/>
      <c r="Q29" s="336"/>
      <c r="R29" s="336"/>
      <c r="S29" s="336"/>
      <c r="T29" s="337">
        <f t="shared" si="0"/>
        <v>0</v>
      </c>
      <c r="U29" s="339"/>
      <c r="V29" s="337">
        <f t="shared" si="2"/>
        <v>0</v>
      </c>
      <c r="W29" s="382" t="str">
        <f t="shared" si="3"/>
        <v>-</v>
      </c>
    </row>
    <row r="30" spans="2:23" s="189" customFormat="1" ht="50.1" customHeight="1" x14ac:dyDescent="0.35">
      <c r="B30" s="340"/>
      <c r="C30" s="340" t="s">
        <v>336</v>
      </c>
      <c r="D30" s="341"/>
      <c r="E30" s="340"/>
      <c r="F30" s="334" t="s">
        <v>337</v>
      </c>
      <c r="G30" s="334" t="s">
        <v>338</v>
      </c>
      <c r="H30" s="334" t="s">
        <v>339</v>
      </c>
      <c r="I30" s="334" t="s">
        <v>333</v>
      </c>
      <c r="J30" s="335">
        <v>10</v>
      </c>
      <c r="K30" s="335">
        <f t="shared" si="1"/>
        <v>10.199999999999999</v>
      </c>
      <c r="L30" s="334" t="s">
        <v>394</v>
      </c>
      <c r="M30" s="338"/>
      <c r="N30" s="339"/>
      <c r="O30" s="336"/>
      <c r="P30" s="336"/>
      <c r="Q30" s="336"/>
      <c r="R30" s="336"/>
      <c r="S30" s="336"/>
      <c r="T30" s="337">
        <f t="shared" si="0"/>
        <v>0</v>
      </c>
      <c r="U30" s="339"/>
      <c r="V30" s="337">
        <f t="shared" si="2"/>
        <v>0</v>
      </c>
      <c r="W30" s="382" t="str">
        <f t="shared" si="3"/>
        <v>-</v>
      </c>
    </row>
    <row r="31" spans="2:23" s="189" customFormat="1" ht="50.1" customHeight="1" x14ac:dyDescent="0.35">
      <c r="B31" s="342"/>
      <c r="C31" s="342"/>
      <c r="D31" s="343"/>
      <c r="E31" s="342"/>
      <c r="F31" s="334" t="s">
        <v>341</v>
      </c>
      <c r="G31" s="334" t="s">
        <v>342</v>
      </c>
      <c r="H31" s="334" t="s">
        <v>343</v>
      </c>
      <c r="I31" s="334" t="s">
        <v>333</v>
      </c>
      <c r="J31" s="335">
        <v>10</v>
      </c>
      <c r="K31" s="335">
        <f t="shared" si="1"/>
        <v>10.199999999999999</v>
      </c>
      <c r="L31" s="334" t="s">
        <v>395</v>
      </c>
      <c r="M31" s="338"/>
      <c r="N31" s="339"/>
      <c r="O31" s="336"/>
      <c r="P31" s="336"/>
      <c r="Q31" s="336"/>
      <c r="R31" s="336"/>
      <c r="S31" s="336"/>
      <c r="T31" s="337">
        <f t="shared" si="0"/>
        <v>0</v>
      </c>
      <c r="U31" s="339"/>
      <c r="V31" s="337">
        <f t="shared" si="2"/>
        <v>0</v>
      </c>
      <c r="W31" s="382" t="str">
        <f t="shared" si="3"/>
        <v>-</v>
      </c>
    </row>
    <row r="32" spans="2:23" s="189" customFormat="1" ht="50.1" customHeight="1" x14ac:dyDescent="0.35">
      <c r="B32" s="332" t="s">
        <v>396</v>
      </c>
      <c r="C32" s="332"/>
      <c r="D32" s="333" t="s">
        <v>397</v>
      </c>
      <c r="E32" s="332"/>
      <c r="F32" s="334" t="s">
        <v>330</v>
      </c>
      <c r="G32" s="334" t="s">
        <v>331</v>
      </c>
      <c r="H32" s="334" t="s">
        <v>332</v>
      </c>
      <c r="I32" s="334" t="s">
        <v>333</v>
      </c>
      <c r="J32" s="335">
        <v>10</v>
      </c>
      <c r="K32" s="335">
        <f t="shared" si="1"/>
        <v>10.199999999999999</v>
      </c>
      <c r="L32" s="334" t="s">
        <v>398</v>
      </c>
      <c r="M32" s="338"/>
      <c r="N32" s="339"/>
      <c r="O32" s="336"/>
      <c r="P32" s="336"/>
      <c r="Q32" s="336"/>
      <c r="R32" s="336"/>
      <c r="S32" s="336"/>
      <c r="T32" s="337">
        <f t="shared" si="0"/>
        <v>0</v>
      </c>
      <c r="U32" s="339"/>
      <c r="V32" s="337">
        <f t="shared" si="2"/>
        <v>0</v>
      </c>
      <c r="W32" s="382" t="str">
        <f t="shared" si="3"/>
        <v>-</v>
      </c>
    </row>
    <row r="33" spans="2:23" s="189" customFormat="1" ht="50.1" customHeight="1" x14ac:dyDescent="0.35">
      <c r="B33" s="340"/>
      <c r="C33" s="340" t="s">
        <v>336</v>
      </c>
      <c r="D33" s="341"/>
      <c r="E33" s="340"/>
      <c r="F33" s="334" t="s">
        <v>337</v>
      </c>
      <c r="G33" s="334" t="s">
        <v>338</v>
      </c>
      <c r="H33" s="334" t="s">
        <v>339</v>
      </c>
      <c r="I33" s="334" t="s">
        <v>333</v>
      </c>
      <c r="J33" s="335">
        <v>10</v>
      </c>
      <c r="K33" s="335">
        <f t="shared" si="1"/>
        <v>10.199999999999999</v>
      </c>
      <c r="L33" s="334" t="s">
        <v>399</v>
      </c>
      <c r="M33" s="338"/>
      <c r="N33" s="339"/>
      <c r="O33" s="336"/>
      <c r="P33" s="336"/>
      <c r="Q33" s="336"/>
      <c r="R33" s="336"/>
      <c r="S33" s="336"/>
      <c r="T33" s="337">
        <f t="shared" si="0"/>
        <v>0</v>
      </c>
      <c r="U33" s="339"/>
      <c r="V33" s="337">
        <f t="shared" si="2"/>
        <v>0</v>
      </c>
      <c r="W33" s="382" t="str">
        <f t="shared" si="3"/>
        <v>-</v>
      </c>
    </row>
    <row r="34" spans="2:23" s="189" customFormat="1" ht="50.1" customHeight="1" x14ac:dyDescent="0.35">
      <c r="B34" s="342"/>
      <c r="C34" s="342"/>
      <c r="D34" s="343"/>
      <c r="E34" s="342"/>
      <c r="F34" s="334" t="s">
        <v>341</v>
      </c>
      <c r="G34" s="334" t="s">
        <v>342</v>
      </c>
      <c r="H34" s="334" t="s">
        <v>343</v>
      </c>
      <c r="I34" s="334" t="s">
        <v>333</v>
      </c>
      <c r="J34" s="335">
        <v>10</v>
      </c>
      <c r="K34" s="335">
        <f t="shared" si="1"/>
        <v>10.199999999999999</v>
      </c>
      <c r="L34" s="334" t="s">
        <v>401</v>
      </c>
      <c r="M34" s="338"/>
      <c r="N34" s="339"/>
      <c r="O34" s="336"/>
      <c r="P34" s="336"/>
      <c r="Q34" s="336"/>
      <c r="R34" s="336"/>
      <c r="S34" s="336"/>
      <c r="T34" s="337">
        <f t="shared" si="0"/>
        <v>0</v>
      </c>
      <c r="U34" s="339"/>
      <c r="V34" s="337">
        <f t="shared" si="2"/>
        <v>0</v>
      </c>
      <c r="W34" s="382" t="str">
        <f t="shared" si="3"/>
        <v>-</v>
      </c>
    </row>
    <row r="35" spans="2:23" s="189" customFormat="1" ht="50.1" customHeight="1" x14ac:dyDescent="0.35">
      <c r="B35" s="332" t="s">
        <v>402</v>
      </c>
      <c r="C35" s="332"/>
      <c r="D35" s="333" t="s">
        <v>403</v>
      </c>
      <c r="E35" s="332"/>
      <c r="F35" s="334" t="s">
        <v>330</v>
      </c>
      <c r="G35" s="334" t="s">
        <v>331</v>
      </c>
      <c r="H35" s="334" t="s">
        <v>332</v>
      </c>
      <c r="I35" s="334" t="s">
        <v>333</v>
      </c>
      <c r="J35" s="335">
        <v>10</v>
      </c>
      <c r="K35" s="335">
        <f t="shared" si="1"/>
        <v>10.199999999999999</v>
      </c>
      <c r="L35" s="334" t="s">
        <v>335</v>
      </c>
      <c r="M35" s="338"/>
      <c r="N35" s="339"/>
      <c r="O35" s="336"/>
      <c r="P35" s="336"/>
      <c r="Q35" s="336"/>
      <c r="R35" s="336"/>
      <c r="S35" s="336"/>
      <c r="T35" s="337">
        <f t="shared" si="0"/>
        <v>0</v>
      </c>
      <c r="U35" s="339"/>
      <c r="V35" s="337">
        <f t="shared" si="2"/>
        <v>0</v>
      </c>
      <c r="W35" s="382" t="str">
        <f t="shared" si="3"/>
        <v>-</v>
      </c>
    </row>
    <row r="36" spans="2:23" s="189" customFormat="1" ht="50.1" customHeight="1" x14ac:dyDescent="0.35">
      <c r="B36" s="340"/>
      <c r="C36" s="340" t="s">
        <v>336</v>
      </c>
      <c r="D36" s="341"/>
      <c r="E36" s="340"/>
      <c r="F36" s="334" t="s">
        <v>337</v>
      </c>
      <c r="G36" s="334" t="s">
        <v>338</v>
      </c>
      <c r="H36" s="334" t="s">
        <v>339</v>
      </c>
      <c r="I36" s="334" t="s">
        <v>333</v>
      </c>
      <c r="J36" s="335">
        <v>10</v>
      </c>
      <c r="K36" s="335">
        <f t="shared" si="1"/>
        <v>10.199999999999999</v>
      </c>
      <c r="L36" s="334" t="s">
        <v>361</v>
      </c>
      <c r="M36" s="338"/>
      <c r="N36" s="339"/>
      <c r="O36" s="336"/>
      <c r="P36" s="336"/>
      <c r="Q36" s="336"/>
      <c r="R36" s="336"/>
      <c r="S36" s="336"/>
      <c r="T36" s="337">
        <f t="shared" ref="T36:T67" si="4">N36+M36</f>
        <v>0</v>
      </c>
      <c r="U36" s="339"/>
      <c r="V36" s="337">
        <f t="shared" si="2"/>
        <v>0</v>
      </c>
      <c r="W36" s="382" t="str">
        <f t="shared" si="3"/>
        <v>-</v>
      </c>
    </row>
    <row r="37" spans="2:23" s="189" customFormat="1" ht="50.1" customHeight="1" x14ac:dyDescent="0.35">
      <c r="B37" s="342"/>
      <c r="C37" s="342"/>
      <c r="D37" s="343"/>
      <c r="E37" s="342"/>
      <c r="F37" s="334" t="s">
        <v>341</v>
      </c>
      <c r="G37" s="334" t="s">
        <v>342</v>
      </c>
      <c r="H37" s="334" t="s">
        <v>343</v>
      </c>
      <c r="I37" s="334" t="s">
        <v>333</v>
      </c>
      <c r="J37" s="335">
        <v>10</v>
      </c>
      <c r="K37" s="335">
        <f t="shared" si="1"/>
        <v>10.199999999999999</v>
      </c>
      <c r="L37" s="334" t="s">
        <v>405</v>
      </c>
      <c r="M37" s="338"/>
      <c r="N37" s="339"/>
      <c r="O37" s="336"/>
      <c r="P37" s="336"/>
      <c r="Q37" s="336"/>
      <c r="R37" s="336"/>
      <c r="S37" s="336"/>
      <c r="T37" s="337">
        <f t="shared" si="4"/>
        <v>0</v>
      </c>
      <c r="U37" s="339"/>
      <c r="V37" s="337">
        <f t="shared" si="2"/>
        <v>0</v>
      </c>
      <c r="W37" s="382" t="str">
        <f t="shared" si="3"/>
        <v>-</v>
      </c>
    </row>
    <row r="38" spans="2:23" s="189" customFormat="1" ht="50.1" customHeight="1" x14ac:dyDescent="0.35">
      <c r="B38" s="332" t="s">
        <v>406</v>
      </c>
      <c r="C38" s="332"/>
      <c r="D38" s="333" t="s">
        <v>407</v>
      </c>
      <c r="E38" s="332"/>
      <c r="F38" s="334" t="s">
        <v>330</v>
      </c>
      <c r="G38" s="334" t="s">
        <v>331</v>
      </c>
      <c r="H38" s="334" t="s">
        <v>332</v>
      </c>
      <c r="I38" s="334" t="s">
        <v>333</v>
      </c>
      <c r="J38" s="335">
        <v>10</v>
      </c>
      <c r="K38" s="335">
        <f t="shared" si="1"/>
        <v>10.199999999999999</v>
      </c>
      <c r="L38" s="334" t="s">
        <v>408</v>
      </c>
      <c r="M38" s="338"/>
      <c r="N38" s="339">
        <v>10</v>
      </c>
      <c r="O38" s="336"/>
      <c r="P38" s="336"/>
      <c r="Q38" s="336"/>
      <c r="R38" s="336"/>
      <c r="S38" s="336"/>
      <c r="T38" s="337">
        <f t="shared" si="4"/>
        <v>10</v>
      </c>
      <c r="U38" s="339"/>
      <c r="V38" s="337">
        <f t="shared" si="2"/>
        <v>10</v>
      </c>
      <c r="W38" s="382" t="str">
        <f t="shared" si="3"/>
        <v>-</v>
      </c>
    </row>
    <row r="39" spans="2:23" s="189" customFormat="1" ht="50.1" customHeight="1" x14ac:dyDescent="0.35">
      <c r="B39" s="340"/>
      <c r="C39" s="340" t="s">
        <v>336</v>
      </c>
      <c r="D39" s="341"/>
      <c r="E39" s="340"/>
      <c r="F39" s="334" t="s">
        <v>337</v>
      </c>
      <c r="G39" s="334" t="s">
        <v>338</v>
      </c>
      <c r="H39" s="334" t="s">
        <v>339</v>
      </c>
      <c r="I39" s="334" t="s">
        <v>333</v>
      </c>
      <c r="J39" s="335">
        <v>10</v>
      </c>
      <c r="K39" s="335">
        <f t="shared" si="1"/>
        <v>10.199999999999999</v>
      </c>
      <c r="L39" s="334" t="s">
        <v>410</v>
      </c>
      <c r="M39" s="338"/>
      <c r="N39" s="339"/>
      <c r="O39" s="336"/>
      <c r="P39" s="336"/>
      <c r="Q39" s="336"/>
      <c r="R39" s="336"/>
      <c r="S39" s="336"/>
      <c r="T39" s="337">
        <f t="shared" si="4"/>
        <v>0</v>
      </c>
      <c r="U39" s="339"/>
      <c r="V39" s="337">
        <f t="shared" si="2"/>
        <v>0</v>
      </c>
      <c r="W39" s="382" t="str">
        <f t="shared" si="3"/>
        <v>-</v>
      </c>
    </row>
    <row r="40" spans="2:23" s="189" customFormat="1" ht="50.1" customHeight="1" x14ac:dyDescent="0.35">
      <c r="B40" s="342"/>
      <c r="C40" s="342"/>
      <c r="D40" s="343"/>
      <c r="E40" s="342"/>
      <c r="F40" s="334" t="s">
        <v>341</v>
      </c>
      <c r="G40" s="334" t="s">
        <v>342</v>
      </c>
      <c r="H40" s="334" t="s">
        <v>343</v>
      </c>
      <c r="I40" s="334" t="s">
        <v>333</v>
      </c>
      <c r="J40" s="335">
        <v>10</v>
      </c>
      <c r="K40" s="335">
        <f t="shared" si="1"/>
        <v>10.199999999999999</v>
      </c>
      <c r="L40" s="334" t="s">
        <v>412</v>
      </c>
      <c r="M40" s="338"/>
      <c r="N40" s="339"/>
      <c r="O40" s="336"/>
      <c r="P40" s="336"/>
      <c r="Q40" s="336"/>
      <c r="R40" s="336"/>
      <c r="S40" s="336"/>
      <c r="T40" s="337">
        <f t="shared" si="4"/>
        <v>0</v>
      </c>
      <c r="U40" s="339"/>
      <c r="V40" s="337">
        <f t="shared" si="2"/>
        <v>0</v>
      </c>
      <c r="W40" s="382" t="str">
        <f t="shared" si="3"/>
        <v>-</v>
      </c>
    </row>
    <row r="41" spans="2:23" s="189" customFormat="1" ht="50.1" customHeight="1" x14ac:dyDescent="0.35">
      <c r="B41" s="332" t="s">
        <v>413</v>
      </c>
      <c r="C41" s="332"/>
      <c r="D41" s="333" t="s">
        <v>414</v>
      </c>
      <c r="E41" s="332"/>
      <c r="F41" s="334" t="s">
        <v>330</v>
      </c>
      <c r="G41" s="334" t="s">
        <v>331</v>
      </c>
      <c r="H41" s="334" t="s">
        <v>332</v>
      </c>
      <c r="I41" s="334" t="s">
        <v>333</v>
      </c>
      <c r="J41" s="335">
        <v>10</v>
      </c>
      <c r="K41" s="335">
        <f t="shared" si="1"/>
        <v>10.199999999999999</v>
      </c>
      <c r="L41" s="334" t="s">
        <v>415</v>
      </c>
      <c r="M41" s="338"/>
      <c r="N41" s="339">
        <v>10</v>
      </c>
      <c r="O41" s="336"/>
      <c r="P41" s="336"/>
      <c r="Q41" s="336"/>
      <c r="R41" s="336"/>
      <c r="S41" s="336"/>
      <c r="T41" s="337">
        <f t="shared" si="4"/>
        <v>10</v>
      </c>
      <c r="U41" s="339"/>
      <c r="V41" s="337">
        <f t="shared" si="2"/>
        <v>10</v>
      </c>
      <c r="W41" s="382" t="str">
        <f t="shared" si="3"/>
        <v>-</v>
      </c>
    </row>
    <row r="42" spans="2:23" s="189" customFormat="1" ht="50.1" customHeight="1" x14ac:dyDescent="0.35">
      <c r="B42" s="340"/>
      <c r="C42" s="340" t="s">
        <v>336</v>
      </c>
      <c r="D42" s="341"/>
      <c r="E42" s="340"/>
      <c r="F42" s="334" t="s">
        <v>337</v>
      </c>
      <c r="G42" s="334" t="s">
        <v>338</v>
      </c>
      <c r="H42" s="334" t="s">
        <v>339</v>
      </c>
      <c r="I42" s="334" t="s">
        <v>333</v>
      </c>
      <c r="J42" s="335">
        <v>10</v>
      </c>
      <c r="K42" s="335">
        <f t="shared" si="1"/>
        <v>10.199999999999999</v>
      </c>
      <c r="L42" s="334" t="s">
        <v>411</v>
      </c>
      <c r="M42" s="338"/>
      <c r="N42" s="339">
        <v>10</v>
      </c>
      <c r="O42" s="336"/>
      <c r="P42" s="336"/>
      <c r="Q42" s="336"/>
      <c r="R42" s="336"/>
      <c r="S42" s="336"/>
      <c r="T42" s="337">
        <f t="shared" si="4"/>
        <v>10</v>
      </c>
      <c r="U42" s="339"/>
      <c r="V42" s="337">
        <f t="shared" si="2"/>
        <v>10</v>
      </c>
      <c r="W42" s="382" t="str">
        <f t="shared" si="3"/>
        <v>-</v>
      </c>
    </row>
    <row r="43" spans="2:23" s="189" customFormat="1" ht="50.1" customHeight="1" x14ac:dyDescent="0.35">
      <c r="B43" s="342"/>
      <c r="C43" s="342"/>
      <c r="D43" s="343"/>
      <c r="E43" s="342"/>
      <c r="F43" s="334" t="s">
        <v>341</v>
      </c>
      <c r="G43" s="334" t="s">
        <v>342</v>
      </c>
      <c r="H43" s="334" t="s">
        <v>343</v>
      </c>
      <c r="I43" s="334" t="s">
        <v>333</v>
      </c>
      <c r="J43" s="335">
        <v>10</v>
      </c>
      <c r="K43" s="335">
        <f t="shared" si="1"/>
        <v>10.199999999999999</v>
      </c>
      <c r="L43" s="334" t="s">
        <v>417</v>
      </c>
      <c r="M43" s="338"/>
      <c r="N43" s="339">
        <v>10</v>
      </c>
      <c r="O43" s="336"/>
      <c r="P43" s="336"/>
      <c r="Q43" s="336"/>
      <c r="R43" s="336"/>
      <c r="S43" s="336"/>
      <c r="T43" s="337">
        <f t="shared" si="4"/>
        <v>10</v>
      </c>
      <c r="U43" s="339"/>
      <c r="V43" s="337">
        <f t="shared" si="2"/>
        <v>10</v>
      </c>
      <c r="W43" s="382" t="str">
        <f t="shared" si="3"/>
        <v>-</v>
      </c>
    </row>
    <row r="44" spans="2:23" s="189" customFormat="1" ht="50.1" customHeight="1" x14ac:dyDescent="0.35">
      <c r="B44" s="332" t="s">
        <v>419</v>
      </c>
      <c r="C44" s="332"/>
      <c r="D44" s="333" t="s">
        <v>420</v>
      </c>
      <c r="E44" s="332"/>
      <c r="F44" s="334" t="s">
        <v>330</v>
      </c>
      <c r="G44" s="334" t="s">
        <v>331</v>
      </c>
      <c r="H44" s="334" t="s">
        <v>332</v>
      </c>
      <c r="I44" s="334" t="s">
        <v>333</v>
      </c>
      <c r="J44" s="335">
        <v>10</v>
      </c>
      <c r="K44" s="335">
        <f t="shared" si="1"/>
        <v>10.199999999999999</v>
      </c>
      <c r="L44" s="334" t="s">
        <v>421</v>
      </c>
      <c r="M44" s="338"/>
      <c r="N44" s="339"/>
      <c r="O44" s="336"/>
      <c r="P44" s="336"/>
      <c r="Q44" s="336"/>
      <c r="R44" s="336"/>
      <c r="S44" s="336"/>
      <c r="T44" s="337">
        <f t="shared" si="4"/>
        <v>0</v>
      </c>
      <c r="U44" s="339"/>
      <c r="V44" s="337">
        <f t="shared" si="2"/>
        <v>0</v>
      </c>
      <c r="W44" s="382" t="str">
        <f t="shared" si="3"/>
        <v>-</v>
      </c>
    </row>
    <row r="45" spans="2:23" s="189" customFormat="1" ht="50.1" customHeight="1" x14ac:dyDescent="0.35">
      <c r="B45" s="340"/>
      <c r="C45" s="340" t="s">
        <v>336</v>
      </c>
      <c r="D45" s="341"/>
      <c r="E45" s="340"/>
      <c r="F45" s="334" t="s">
        <v>337</v>
      </c>
      <c r="G45" s="334" t="s">
        <v>338</v>
      </c>
      <c r="H45" s="334" t="s">
        <v>339</v>
      </c>
      <c r="I45" s="334" t="s">
        <v>333</v>
      </c>
      <c r="J45" s="335">
        <v>10</v>
      </c>
      <c r="K45" s="335">
        <f t="shared" si="1"/>
        <v>10.199999999999999</v>
      </c>
      <c r="L45" s="334" t="s">
        <v>422</v>
      </c>
      <c r="M45" s="338"/>
      <c r="N45" s="339"/>
      <c r="O45" s="336"/>
      <c r="P45" s="336"/>
      <c r="Q45" s="336"/>
      <c r="R45" s="336"/>
      <c r="S45" s="336"/>
      <c r="T45" s="337">
        <f t="shared" si="4"/>
        <v>0</v>
      </c>
      <c r="U45" s="339"/>
      <c r="V45" s="337">
        <f t="shared" si="2"/>
        <v>0</v>
      </c>
      <c r="W45" s="382" t="str">
        <f t="shared" si="3"/>
        <v>-</v>
      </c>
    </row>
    <row r="46" spans="2:23" s="189" customFormat="1" ht="50.1" customHeight="1" x14ac:dyDescent="0.35">
      <c r="B46" s="342"/>
      <c r="C46" s="342"/>
      <c r="D46" s="343"/>
      <c r="E46" s="342"/>
      <c r="F46" s="334" t="s">
        <v>341</v>
      </c>
      <c r="G46" s="334" t="s">
        <v>342</v>
      </c>
      <c r="H46" s="334" t="s">
        <v>343</v>
      </c>
      <c r="I46" s="334" t="s">
        <v>333</v>
      </c>
      <c r="J46" s="335">
        <v>10</v>
      </c>
      <c r="K46" s="335">
        <f t="shared" si="1"/>
        <v>10.199999999999999</v>
      </c>
      <c r="L46" s="334" t="s">
        <v>423</v>
      </c>
      <c r="M46" s="338"/>
      <c r="N46" s="339"/>
      <c r="O46" s="336"/>
      <c r="P46" s="336"/>
      <c r="Q46" s="336"/>
      <c r="R46" s="336"/>
      <c r="S46" s="336"/>
      <c r="T46" s="337">
        <f t="shared" si="4"/>
        <v>0</v>
      </c>
      <c r="U46" s="339"/>
      <c r="V46" s="337">
        <f t="shared" si="2"/>
        <v>0</v>
      </c>
      <c r="W46" s="382" t="str">
        <f t="shared" si="3"/>
        <v>-</v>
      </c>
    </row>
    <row r="47" spans="2:23" s="189" customFormat="1" ht="50.1" customHeight="1" x14ac:dyDescent="0.35">
      <c r="B47" s="332" t="s">
        <v>424</v>
      </c>
      <c r="C47" s="332"/>
      <c r="D47" s="333" t="s">
        <v>425</v>
      </c>
      <c r="E47" s="332"/>
      <c r="F47" s="347" t="s">
        <v>330</v>
      </c>
      <c r="G47" s="347" t="s">
        <v>331</v>
      </c>
      <c r="H47" s="347" t="s">
        <v>332</v>
      </c>
      <c r="I47" s="347" t="s">
        <v>333</v>
      </c>
      <c r="J47" s="335">
        <v>10</v>
      </c>
      <c r="K47" s="335">
        <f t="shared" si="1"/>
        <v>10.199999999999999</v>
      </c>
      <c r="L47" s="334" t="s">
        <v>426</v>
      </c>
      <c r="M47" s="338"/>
      <c r="N47" s="339">
        <v>10</v>
      </c>
      <c r="O47" s="336"/>
      <c r="P47" s="336"/>
      <c r="Q47" s="336"/>
      <c r="R47" s="336"/>
      <c r="S47" s="336"/>
      <c r="T47" s="337">
        <f t="shared" si="4"/>
        <v>10</v>
      </c>
      <c r="U47" s="339"/>
      <c r="V47" s="337">
        <f t="shared" si="2"/>
        <v>10</v>
      </c>
      <c r="W47" s="382" t="str">
        <f t="shared" si="3"/>
        <v>-</v>
      </c>
    </row>
    <row r="48" spans="2:23" s="189" customFormat="1" ht="50.1" customHeight="1" x14ac:dyDescent="0.35">
      <c r="B48" s="340"/>
      <c r="C48" s="340" t="s">
        <v>336</v>
      </c>
      <c r="D48" s="341"/>
      <c r="E48" s="340"/>
      <c r="F48" s="347" t="s">
        <v>337</v>
      </c>
      <c r="G48" s="347" t="s">
        <v>338</v>
      </c>
      <c r="H48" s="347" t="s">
        <v>339</v>
      </c>
      <c r="I48" s="347" t="s">
        <v>333</v>
      </c>
      <c r="J48" s="335">
        <v>10</v>
      </c>
      <c r="K48" s="335">
        <f t="shared" si="1"/>
        <v>10.199999999999999</v>
      </c>
      <c r="L48" s="334" t="s">
        <v>428</v>
      </c>
      <c r="M48" s="338"/>
      <c r="N48" s="339">
        <v>10</v>
      </c>
      <c r="O48" s="336"/>
      <c r="P48" s="336"/>
      <c r="Q48" s="336"/>
      <c r="R48" s="336"/>
      <c r="S48" s="336"/>
      <c r="T48" s="337">
        <f t="shared" si="4"/>
        <v>10</v>
      </c>
      <c r="U48" s="339"/>
      <c r="V48" s="337">
        <f t="shared" si="2"/>
        <v>10</v>
      </c>
      <c r="W48" s="382" t="str">
        <f t="shared" si="3"/>
        <v>-</v>
      </c>
    </row>
    <row r="49" spans="2:23" s="189" customFormat="1" ht="50.1" customHeight="1" x14ac:dyDescent="0.35">
      <c r="B49" s="342"/>
      <c r="C49" s="342"/>
      <c r="D49" s="343"/>
      <c r="E49" s="342"/>
      <c r="F49" s="347" t="s">
        <v>341</v>
      </c>
      <c r="G49" s="347" t="s">
        <v>342</v>
      </c>
      <c r="H49" s="347" t="s">
        <v>343</v>
      </c>
      <c r="I49" s="347" t="s">
        <v>333</v>
      </c>
      <c r="J49" s="335">
        <v>10</v>
      </c>
      <c r="K49" s="335">
        <f t="shared" si="1"/>
        <v>10.199999999999999</v>
      </c>
      <c r="L49" s="334" t="s">
        <v>429</v>
      </c>
      <c r="M49" s="338"/>
      <c r="N49" s="339">
        <v>10</v>
      </c>
      <c r="O49" s="336"/>
      <c r="P49" s="336"/>
      <c r="Q49" s="336"/>
      <c r="R49" s="336"/>
      <c r="S49" s="336"/>
      <c r="T49" s="337">
        <f t="shared" si="4"/>
        <v>10</v>
      </c>
      <c r="U49" s="339"/>
      <c r="V49" s="337">
        <f t="shared" si="2"/>
        <v>10</v>
      </c>
      <c r="W49" s="382" t="str">
        <f t="shared" si="3"/>
        <v>-</v>
      </c>
    </row>
    <row r="50" spans="2:23" s="189" customFormat="1" ht="50.1" customHeight="1" x14ac:dyDescent="0.35">
      <c r="B50" s="332" t="s">
        <v>430</v>
      </c>
      <c r="C50" s="332"/>
      <c r="D50" s="333" t="s">
        <v>431</v>
      </c>
      <c r="E50" s="332"/>
      <c r="F50" s="347" t="s">
        <v>330</v>
      </c>
      <c r="G50" s="347" t="s">
        <v>331</v>
      </c>
      <c r="H50" s="347" t="s">
        <v>332</v>
      </c>
      <c r="I50" s="347" t="s">
        <v>359</v>
      </c>
      <c r="J50" s="335">
        <v>11</v>
      </c>
      <c r="K50" s="335">
        <f t="shared" si="1"/>
        <v>11.2</v>
      </c>
      <c r="L50" s="334" t="s">
        <v>390</v>
      </c>
      <c r="M50" s="338"/>
      <c r="N50" s="339"/>
      <c r="O50" s="336"/>
      <c r="P50" s="336"/>
      <c r="Q50" s="336"/>
      <c r="R50" s="336"/>
      <c r="S50" s="336"/>
      <c r="T50" s="337">
        <f t="shared" si="4"/>
        <v>0</v>
      </c>
      <c r="U50" s="339"/>
      <c r="V50" s="337">
        <f t="shared" si="2"/>
        <v>0</v>
      </c>
      <c r="W50" s="382" t="str">
        <f t="shared" si="3"/>
        <v>-</v>
      </c>
    </row>
    <row r="51" spans="2:23" s="189" customFormat="1" ht="50.1" customHeight="1" x14ac:dyDescent="0.35">
      <c r="B51" s="340"/>
      <c r="C51" s="340" t="s">
        <v>336</v>
      </c>
      <c r="D51" s="341"/>
      <c r="E51" s="340"/>
      <c r="F51" s="347" t="s">
        <v>337</v>
      </c>
      <c r="G51" s="347" t="s">
        <v>338</v>
      </c>
      <c r="H51" s="347" t="s">
        <v>339</v>
      </c>
      <c r="I51" s="347" t="s">
        <v>359</v>
      </c>
      <c r="J51" s="335">
        <v>11</v>
      </c>
      <c r="K51" s="335">
        <f t="shared" si="1"/>
        <v>11.2</v>
      </c>
      <c r="L51" s="334" t="s">
        <v>432</v>
      </c>
      <c r="M51" s="338"/>
      <c r="N51" s="339">
        <v>10</v>
      </c>
      <c r="O51" s="336"/>
      <c r="P51" s="336"/>
      <c r="Q51" s="336"/>
      <c r="R51" s="336"/>
      <c r="S51" s="336"/>
      <c r="T51" s="337">
        <f t="shared" si="4"/>
        <v>10</v>
      </c>
      <c r="U51" s="339"/>
      <c r="V51" s="337">
        <f t="shared" si="2"/>
        <v>10</v>
      </c>
      <c r="W51" s="382" t="str">
        <f t="shared" si="3"/>
        <v>-</v>
      </c>
    </row>
    <row r="52" spans="2:23" s="189" customFormat="1" ht="50.1" customHeight="1" x14ac:dyDescent="0.35">
      <c r="B52" s="342"/>
      <c r="C52" s="342"/>
      <c r="D52" s="343"/>
      <c r="E52" s="342"/>
      <c r="F52" s="347" t="s">
        <v>341</v>
      </c>
      <c r="G52" s="347" t="s">
        <v>342</v>
      </c>
      <c r="H52" s="347" t="s">
        <v>343</v>
      </c>
      <c r="I52" s="347" t="s">
        <v>359</v>
      </c>
      <c r="J52" s="335">
        <v>11</v>
      </c>
      <c r="K52" s="335">
        <f t="shared" si="1"/>
        <v>11.2</v>
      </c>
      <c r="L52" s="334" t="s">
        <v>433</v>
      </c>
      <c r="M52" s="338"/>
      <c r="N52" s="339"/>
      <c r="O52" s="336"/>
      <c r="P52" s="336"/>
      <c r="Q52" s="336"/>
      <c r="R52" s="336"/>
      <c r="S52" s="336"/>
      <c r="T52" s="337">
        <f t="shared" si="4"/>
        <v>0</v>
      </c>
      <c r="U52" s="339"/>
      <c r="V52" s="337">
        <f t="shared" si="2"/>
        <v>0</v>
      </c>
      <c r="W52" s="382" t="str">
        <f t="shared" si="3"/>
        <v>-</v>
      </c>
    </row>
    <row r="53" spans="2:23" s="189" customFormat="1" ht="50.1" customHeight="1" x14ac:dyDescent="0.35">
      <c r="B53" s="332" t="s">
        <v>434</v>
      </c>
      <c r="C53" s="332"/>
      <c r="D53" s="333" t="s">
        <v>435</v>
      </c>
      <c r="E53" s="332"/>
      <c r="F53" s="347" t="s">
        <v>330</v>
      </c>
      <c r="G53" s="347" t="s">
        <v>331</v>
      </c>
      <c r="H53" s="347" t="s">
        <v>332</v>
      </c>
      <c r="I53" s="347" t="s">
        <v>359</v>
      </c>
      <c r="J53" s="335">
        <v>11</v>
      </c>
      <c r="K53" s="335">
        <f t="shared" si="1"/>
        <v>11.2</v>
      </c>
      <c r="L53" s="334" t="s">
        <v>436</v>
      </c>
      <c r="M53" s="338"/>
      <c r="N53" s="339">
        <v>10</v>
      </c>
      <c r="O53" s="336"/>
      <c r="P53" s="336"/>
      <c r="Q53" s="336"/>
      <c r="R53" s="336"/>
      <c r="S53" s="336"/>
      <c r="T53" s="337">
        <f t="shared" si="4"/>
        <v>10</v>
      </c>
      <c r="U53" s="339"/>
      <c r="V53" s="337">
        <f t="shared" si="2"/>
        <v>10</v>
      </c>
      <c r="W53" s="382" t="str">
        <f t="shared" si="3"/>
        <v>-</v>
      </c>
    </row>
    <row r="54" spans="2:23" s="189" customFormat="1" ht="50.1" customHeight="1" x14ac:dyDescent="0.35">
      <c r="B54" s="340"/>
      <c r="C54" s="340" t="s">
        <v>336</v>
      </c>
      <c r="D54" s="341"/>
      <c r="E54" s="340"/>
      <c r="F54" s="347" t="s">
        <v>337</v>
      </c>
      <c r="G54" s="347" t="s">
        <v>338</v>
      </c>
      <c r="H54" s="347" t="s">
        <v>339</v>
      </c>
      <c r="I54" s="347" t="s">
        <v>359</v>
      </c>
      <c r="J54" s="335">
        <v>11</v>
      </c>
      <c r="K54" s="335">
        <f t="shared" si="1"/>
        <v>11.2</v>
      </c>
      <c r="L54" s="334" t="s">
        <v>437</v>
      </c>
      <c r="M54" s="338"/>
      <c r="N54" s="339">
        <v>10</v>
      </c>
      <c r="O54" s="336"/>
      <c r="P54" s="336"/>
      <c r="Q54" s="336"/>
      <c r="R54" s="336"/>
      <c r="S54" s="336"/>
      <c r="T54" s="337">
        <f t="shared" si="4"/>
        <v>10</v>
      </c>
      <c r="U54" s="339"/>
      <c r="V54" s="337">
        <f t="shared" si="2"/>
        <v>10</v>
      </c>
      <c r="W54" s="382" t="str">
        <f t="shared" si="3"/>
        <v>-</v>
      </c>
    </row>
    <row r="55" spans="2:23" s="189" customFormat="1" ht="50.1" customHeight="1" x14ac:dyDescent="0.35">
      <c r="B55" s="342"/>
      <c r="C55" s="342"/>
      <c r="D55" s="343"/>
      <c r="E55" s="342"/>
      <c r="F55" s="347" t="s">
        <v>341</v>
      </c>
      <c r="G55" s="347" t="s">
        <v>342</v>
      </c>
      <c r="H55" s="347" t="s">
        <v>343</v>
      </c>
      <c r="I55" s="347" t="s">
        <v>359</v>
      </c>
      <c r="J55" s="335">
        <v>11</v>
      </c>
      <c r="K55" s="335">
        <f t="shared" si="1"/>
        <v>11.2</v>
      </c>
      <c r="L55" s="334" t="s">
        <v>439</v>
      </c>
      <c r="M55" s="338"/>
      <c r="N55" s="339">
        <v>10</v>
      </c>
      <c r="O55" s="336"/>
      <c r="P55" s="336"/>
      <c r="Q55" s="336"/>
      <c r="R55" s="336"/>
      <c r="S55" s="336"/>
      <c r="T55" s="337">
        <f t="shared" si="4"/>
        <v>10</v>
      </c>
      <c r="U55" s="339"/>
      <c r="V55" s="337">
        <f t="shared" si="2"/>
        <v>10</v>
      </c>
      <c r="W55" s="382" t="str">
        <f t="shared" si="3"/>
        <v>-</v>
      </c>
    </row>
    <row r="56" spans="2:23" s="189" customFormat="1" ht="50.1" customHeight="1" x14ac:dyDescent="0.35">
      <c r="B56" s="332" t="s">
        <v>440</v>
      </c>
      <c r="C56" s="332"/>
      <c r="D56" s="333" t="s">
        <v>441</v>
      </c>
      <c r="E56" s="332"/>
      <c r="F56" s="347" t="s">
        <v>330</v>
      </c>
      <c r="G56" s="347" t="s">
        <v>442</v>
      </c>
      <c r="H56" s="347" t="s">
        <v>443</v>
      </c>
      <c r="I56" s="347" t="s">
        <v>359</v>
      </c>
      <c r="J56" s="335">
        <v>18</v>
      </c>
      <c r="K56" s="335">
        <f t="shared" si="1"/>
        <v>18.2</v>
      </c>
      <c r="L56" s="334" t="s">
        <v>444</v>
      </c>
      <c r="M56" s="338"/>
      <c r="N56" s="339">
        <v>10</v>
      </c>
      <c r="O56" s="336"/>
      <c r="P56" s="336"/>
      <c r="Q56" s="336"/>
      <c r="R56" s="336"/>
      <c r="S56" s="336"/>
      <c r="T56" s="337">
        <f t="shared" si="4"/>
        <v>10</v>
      </c>
      <c r="U56" s="339"/>
      <c r="V56" s="337">
        <f t="shared" si="2"/>
        <v>10</v>
      </c>
      <c r="W56" s="382" t="str">
        <f t="shared" si="3"/>
        <v>-</v>
      </c>
    </row>
    <row r="57" spans="2:23" s="189" customFormat="1" ht="50.1" customHeight="1" x14ac:dyDescent="0.35">
      <c r="B57" s="361"/>
      <c r="C57" s="340" t="s">
        <v>336</v>
      </c>
      <c r="D57" s="341"/>
      <c r="E57" s="340"/>
      <c r="F57" s="347" t="s">
        <v>337</v>
      </c>
      <c r="G57" s="347" t="s">
        <v>347</v>
      </c>
      <c r="H57" s="347" t="s">
        <v>348</v>
      </c>
      <c r="I57" s="347" t="s">
        <v>359</v>
      </c>
      <c r="J57" s="335">
        <v>18</v>
      </c>
      <c r="K57" s="335">
        <f t="shared" si="1"/>
        <v>18.2</v>
      </c>
      <c r="L57" s="334" t="s">
        <v>446</v>
      </c>
      <c r="M57" s="338"/>
      <c r="N57" s="339">
        <v>10</v>
      </c>
      <c r="O57" s="336"/>
      <c r="P57" s="336"/>
      <c r="Q57" s="336"/>
      <c r="R57" s="336"/>
      <c r="S57" s="336"/>
      <c r="T57" s="337">
        <f t="shared" si="4"/>
        <v>10</v>
      </c>
      <c r="U57" s="339"/>
      <c r="V57" s="337">
        <f t="shared" si="2"/>
        <v>10</v>
      </c>
      <c r="W57" s="382" t="str">
        <f t="shared" si="3"/>
        <v>-</v>
      </c>
    </row>
    <row r="58" spans="2:23" s="189" customFormat="1" ht="50.1" customHeight="1" x14ac:dyDescent="0.35">
      <c r="B58" s="361"/>
      <c r="C58" s="361"/>
      <c r="D58" s="341"/>
      <c r="E58" s="340"/>
      <c r="F58" s="347" t="s">
        <v>341</v>
      </c>
      <c r="G58" s="347" t="s">
        <v>331</v>
      </c>
      <c r="H58" s="347" t="s">
        <v>332</v>
      </c>
      <c r="I58" s="347" t="s">
        <v>359</v>
      </c>
      <c r="J58" s="335">
        <v>18</v>
      </c>
      <c r="K58" s="335">
        <f t="shared" si="1"/>
        <v>18.2</v>
      </c>
      <c r="L58" s="334" t="s">
        <v>447</v>
      </c>
      <c r="M58" s="338"/>
      <c r="N58" s="339">
        <v>10</v>
      </c>
      <c r="O58" s="336"/>
      <c r="P58" s="336"/>
      <c r="Q58" s="336"/>
      <c r="R58" s="336"/>
      <c r="S58" s="336"/>
      <c r="T58" s="337">
        <f t="shared" si="4"/>
        <v>10</v>
      </c>
      <c r="U58" s="339"/>
      <c r="V58" s="337">
        <f t="shared" si="2"/>
        <v>10</v>
      </c>
      <c r="W58" s="382" t="str">
        <f t="shared" si="3"/>
        <v>-</v>
      </c>
    </row>
    <row r="59" spans="2:23" s="189" customFormat="1" ht="50.1" customHeight="1" x14ac:dyDescent="0.35">
      <c r="B59" s="361"/>
      <c r="C59" s="361"/>
      <c r="D59" s="341"/>
      <c r="E59" s="340"/>
      <c r="F59" s="347" t="s">
        <v>354</v>
      </c>
      <c r="G59" s="347" t="s">
        <v>338</v>
      </c>
      <c r="H59" s="347" t="s">
        <v>448</v>
      </c>
      <c r="I59" s="347" t="s">
        <v>349</v>
      </c>
      <c r="J59" s="335">
        <v>18</v>
      </c>
      <c r="K59" s="335">
        <f t="shared" si="1"/>
        <v>18.2</v>
      </c>
      <c r="L59" s="334" t="s">
        <v>404</v>
      </c>
      <c r="M59" s="338"/>
      <c r="N59" s="339"/>
      <c r="O59" s="336"/>
      <c r="P59" s="336"/>
      <c r="Q59" s="336"/>
      <c r="R59" s="336"/>
      <c r="S59" s="336"/>
      <c r="T59" s="337">
        <f t="shared" si="4"/>
        <v>0</v>
      </c>
      <c r="U59" s="339"/>
      <c r="V59" s="337">
        <f t="shared" si="2"/>
        <v>0</v>
      </c>
      <c r="W59" s="382" t="str">
        <f t="shared" si="3"/>
        <v>-</v>
      </c>
    </row>
    <row r="60" spans="2:23" s="189" customFormat="1" ht="50.1" customHeight="1" x14ac:dyDescent="0.35">
      <c r="B60" s="362"/>
      <c r="C60" s="362"/>
      <c r="D60" s="343"/>
      <c r="E60" s="342"/>
      <c r="F60" s="347" t="s">
        <v>449</v>
      </c>
      <c r="G60" s="347" t="s">
        <v>342</v>
      </c>
      <c r="H60" s="347" t="s">
        <v>450</v>
      </c>
      <c r="I60" s="347" t="s">
        <v>349</v>
      </c>
      <c r="J60" s="335">
        <v>18</v>
      </c>
      <c r="K60" s="335">
        <f t="shared" si="1"/>
        <v>18.2</v>
      </c>
      <c r="L60" s="334" t="s">
        <v>451</v>
      </c>
      <c r="M60" s="338"/>
      <c r="N60" s="339"/>
      <c r="O60" s="336"/>
      <c r="P60" s="336"/>
      <c r="Q60" s="336"/>
      <c r="R60" s="336"/>
      <c r="S60" s="336"/>
      <c r="T60" s="337">
        <f t="shared" si="4"/>
        <v>0</v>
      </c>
      <c r="U60" s="339"/>
      <c r="V60" s="337">
        <f t="shared" si="2"/>
        <v>0</v>
      </c>
      <c r="W60" s="382" t="str">
        <f t="shared" si="3"/>
        <v>-</v>
      </c>
    </row>
    <row r="61" spans="2:23" s="366" customFormat="1" ht="78" customHeight="1" x14ac:dyDescent="0.35">
      <c r="B61" s="332" t="s">
        <v>452</v>
      </c>
      <c r="C61" s="332"/>
      <c r="D61" s="333" t="s">
        <v>453</v>
      </c>
      <c r="E61" s="332"/>
      <c r="F61" s="347" t="s">
        <v>330</v>
      </c>
      <c r="G61" s="347" t="s">
        <v>331</v>
      </c>
      <c r="H61" s="347" t="s">
        <v>332</v>
      </c>
      <c r="I61" s="347" t="s">
        <v>333</v>
      </c>
      <c r="J61" s="363">
        <v>10.5</v>
      </c>
      <c r="K61" s="363">
        <f t="shared" si="1"/>
        <v>10.7</v>
      </c>
      <c r="L61" s="334" t="s">
        <v>454</v>
      </c>
      <c r="M61" s="338"/>
      <c r="N61" s="339"/>
      <c r="O61" s="364"/>
      <c r="P61" s="364"/>
      <c r="Q61" s="364"/>
      <c r="R61" s="364"/>
      <c r="S61" s="364"/>
      <c r="T61" s="337">
        <f t="shared" si="4"/>
        <v>0</v>
      </c>
      <c r="U61" s="365"/>
      <c r="V61" s="337">
        <f t="shared" si="2"/>
        <v>0</v>
      </c>
      <c r="W61" s="382" t="str">
        <f t="shared" si="3"/>
        <v>-</v>
      </c>
    </row>
    <row r="62" spans="2:23" s="189" customFormat="1" ht="50.1" customHeight="1" x14ac:dyDescent="0.35">
      <c r="B62" s="340"/>
      <c r="C62" s="340" t="s">
        <v>336</v>
      </c>
      <c r="D62" s="341"/>
      <c r="E62" s="340"/>
      <c r="F62" s="347" t="s">
        <v>337</v>
      </c>
      <c r="G62" s="347" t="s">
        <v>338</v>
      </c>
      <c r="H62" s="347" t="s">
        <v>339</v>
      </c>
      <c r="I62" s="347" t="s">
        <v>333</v>
      </c>
      <c r="J62" s="363">
        <v>10.5</v>
      </c>
      <c r="K62" s="363">
        <f t="shared" si="1"/>
        <v>10.7</v>
      </c>
      <c r="L62" s="334" t="s">
        <v>455</v>
      </c>
      <c r="M62" s="338"/>
      <c r="N62" s="339">
        <v>19</v>
      </c>
      <c r="O62" s="364"/>
      <c r="P62" s="364"/>
      <c r="Q62" s="364"/>
      <c r="R62" s="364"/>
      <c r="S62" s="364"/>
      <c r="T62" s="337">
        <f t="shared" si="4"/>
        <v>19</v>
      </c>
      <c r="U62" s="339"/>
      <c r="V62" s="337">
        <f t="shared" si="2"/>
        <v>19</v>
      </c>
      <c r="W62" s="382" t="str">
        <f t="shared" si="3"/>
        <v>-</v>
      </c>
    </row>
    <row r="63" spans="2:23" s="189" customFormat="1" ht="50.1" customHeight="1" x14ac:dyDescent="0.35">
      <c r="B63" s="342"/>
      <c r="C63" s="342"/>
      <c r="D63" s="343"/>
      <c r="E63" s="342"/>
      <c r="F63" s="347" t="s">
        <v>341</v>
      </c>
      <c r="G63" s="347" t="s">
        <v>342</v>
      </c>
      <c r="H63" s="347" t="s">
        <v>343</v>
      </c>
      <c r="I63" s="347" t="s">
        <v>359</v>
      </c>
      <c r="J63" s="363">
        <v>10.5</v>
      </c>
      <c r="K63" s="363">
        <f t="shared" si="1"/>
        <v>10.7</v>
      </c>
      <c r="L63" s="334" t="s">
        <v>445</v>
      </c>
      <c r="M63" s="338"/>
      <c r="N63" s="339">
        <v>20</v>
      </c>
      <c r="O63" s="364"/>
      <c r="P63" s="364"/>
      <c r="Q63" s="364"/>
      <c r="R63" s="364"/>
      <c r="S63" s="364"/>
      <c r="T63" s="337">
        <f t="shared" si="4"/>
        <v>20</v>
      </c>
      <c r="U63" s="339"/>
      <c r="V63" s="337">
        <f t="shared" si="2"/>
        <v>20</v>
      </c>
      <c r="W63" s="382" t="str">
        <f t="shared" si="3"/>
        <v>-</v>
      </c>
    </row>
    <row r="64" spans="2:23" s="189" customFormat="1" ht="50.1" customHeight="1" x14ac:dyDescent="0.35">
      <c r="B64" s="332" t="s">
        <v>456</v>
      </c>
      <c r="C64" s="332"/>
      <c r="D64" s="333" t="s">
        <v>457</v>
      </c>
      <c r="E64" s="332"/>
      <c r="F64" s="347" t="s">
        <v>330</v>
      </c>
      <c r="G64" s="347" t="s">
        <v>331</v>
      </c>
      <c r="H64" s="347" t="s">
        <v>332</v>
      </c>
      <c r="I64" s="347" t="s">
        <v>333</v>
      </c>
      <c r="J64" s="363">
        <v>10.5</v>
      </c>
      <c r="K64" s="363">
        <f t="shared" si="1"/>
        <v>10.7</v>
      </c>
      <c r="L64" s="334" t="s">
        <v>458</v>
      </c>
      <c r="M64" s="338"/>
      <c r="N64" s="339"/>
      <c r="O64" s="364"/>
      <c r="P64" s="364"/>
      <c r="Q64" s="364"/>
      <c r="R64" s="364"/>
      <c r="S64" s="364"/>
      <c r="T64" s="337">
        <f t="shared" si="4"/>
        <v>0</v>
      </c>
      <c r="U64" s="339"/>
      <c r="V64" s="337">
        <f t="shared" si="2"/>
        <v>0</v>
      </c>
      <c r="W64" s="382" t="str">
        <f t="shared" si="3"/>
        <v>-</v>
      </c>
    </row>
    <row r="65" spans="2:23" s="189" customFormat="1" ht="50.1" customHeight="1" x14ac:dyDescent="0.35">
      <c r="B65" s="340"/>
      <c r="C65" s="340" t="s">
        <v>336</v>
      </c>
      <c r="D65" s="341"/>
      <c r="E65" s="340"/>
      <c r="F65" s="347" t="s">
        <v>337</v>
      </c>
      <c r="G65" s="347" t="s">
        <v>338</v>
      </c>
      <c r="H65" s="347" t="s">
        <v>339</v>
      </c>
      <c r="I65" s="347" t="s">
        <v>333</v>
      </c>
      <c r="J65" s="363">
        <v>10.5</v>
      </c>
      <c r="K65" s="363">
        <f t="shared" si="1"/>
        <v>10.7</v>
      </c>
      <c r="L65" s="334" t="s">
        <v>459</v>
      </c>
      <c r="M65" s="338"/>
      <c r="N65" s="339">
        <v>10</v>
      </c>
      <c r="O65" s="364"/>
      <c r="P65" s="364"/>
      <c r="Q65" s="364"/>
      <c r="R65" s="364"/>
      <c r="S65" s="364"/>
      <c r="T65" s="337">
        <f t="shared" si="4"/>
        <v>10</v>
      </c>
      <c r="U65" s="339"/>
      <c r="V65" s="337">
        <f t="shared" si="2"/>
        <v>10</v>
      </c>
      <c r="W65" s="382" t="str">
        <f t="shared" si="3"/>
        <v>-</v>
      </c>
    </row>
    <row r="66" spans="2:23" s="189" customFormat="1" ht="50.1" customHeight="1" x14ac:dyDescent="0.35">
      <c r="B66" s="342"/>
      <c r="C66" s="342"/>
      <c r="D66" s="343"/>
      <c r="E66" s="342"/>
      <c r="F66" s="347" t="s">
        <v>341</v>
      </c>
      <c r="G66" s="347" t="s">
        <v>342</v>
      </c>
      <c r="H66" s="347" t="s">
        <v>343</v>
      </c>
      <c r="I66" s="347" t="s">
        <v>359</v>
      </c>
      <c r="J66" s="363">
        <v>10.5</v>
      </c>
      <c r="K66" s="363">
        <f t="shared" si="1"/>
        <v>10.7</v>
      </c>
      <c r="L66" s="367" t="s">
        <v>460</v>
      </c>
      <c r="M66" s="338"/>
      <c r="N66" s="379">
        <v>10</v>
      </c>
      <c r="O66" s="364"/>
      <c r="P66" s="364"/>
      <c r="Q66" s="364"/>
      <c r="R66" s="364"/>
      <c r="S66" s="364"/>
      <c r="T66" s="337">
        <f t="shared" si="4"/>
        <v>10</v>
      </c>
      <c r="U66" s="339"/>
      <c r="V66" s="337">
        <f t="shared" si="2"/>
        <v>10</v>
      </c>
      <c r="W66" s="382" t="str">
        <f t="shared" si="3"/>
        <v>-</v>
      </c>
    </row>
    <row r="67" spans="2:23" s="189" customFormat="1" ht="50.1" customHeight="1" x14ac:dyDescent="0.35">
      <c r="B67" s="332" t="s">
        <v>461</v>
      </c>
      <c r="C67" s="332"/>
      <c r="D67" s="333" t="s">
        <v>462</v>
      </c>
      <c r="E67" s="332"/>
      <c r="F67" s="347" t="s">
        <v>330</v>
      </c>
      <c r="G67" s="347" t="s">
        <v>331</v>
      </c>
      <c r="H67" s="347" t="s">
        <v>332</v>
      </c>
      <c r="I67" s="347" t="s">
        <v>333</v>
      </c>
      <c r="J67" s="363">
        <v>10.5</v>
      </c>
      <c r="K67" s="363">
        <f t="shared" si="1"/>
        <v>10.7</v>
      </c>
      <c r="L67" s="334" t="s">
        <v>463</v>
      </c>
      <c r="M67" s="338"/>
      <c r="N67" s="339">
        <v>10</v>
      </c>
      <c r="O67" s="364"/>
      <c r="P67" s="364"/>
      <c r="Q67" s="364"/>
      <c r="R67" s="364"/>
      <c r="S67" s="364"/>
      <c r="T67" s="337">
        <f t="shared" si="4"/>
        <v>10</v>
      </c>
      <c r="U67" s="339"/>
      <c r="V67" s="337">
        <f t="shared" si="2"/>
        <v>10</v>
      </c>
      <c r="W67" s="382" t="str">
        <f t="shared" si="3"/>
        <v>-</v>
      </c>
    </row>
    <row r="68" spans="2:23" s="189" customFormat="1" ht="50.1" customHeight="1" x14ac:dyDescent="0.35">
      <c r="B68" s="340"/>
      <c r="C68" s="340" t="s">
        <v>336</v>
      </c>
      <c r="D68" s="341"/>
      <c r="E68" s="340"/>
      <c r="F68" s="347" t="s">
        <v>337</v>
      </c>
      <c r="G68" s="347" t="s">
        <v>338</v>
      </c>
      <c r="H68" s="347" t="s">
        <v>339</v>
      </c>
      <c r="I68" s="347" t="s">
        <v>333</v>
      </c>
      <c r="J68" s="363">
        <v>10.5</v>
      </c>
      <c r="K68" s="363">
        <f t="shared" si="1"/>
        <v>10.7</v>
      </c>
      <c r="L68" s="367" t="s">
        <v>464</v>
      </c>
      <c r="M68" s="338"/>
      <c r="N68" s="379">
        <v>20</v>
      </c>
      <c r="O68" s="364"/>
      <c r="P68" s="364"/>
      <c r="Q68" s="364"/>
      <c r="R68" s="364"/>
      <c r="S68" s="364"/>
      <c r="T68" s="337">
        <f t="shared" ref="T68:T99" si="5">N68+M68</f>
        <v>20</v>
      </c>
      <c r="U68" s="339"/>
      <c r="V68" s="337">
        <f t="shared" si="2"/>
        <v>20</v>
      </c>
      <c r="W68" s="382" t="str">
        <f t="shared" si="3"/>
        <v>-</v>
      </c>
    </row>
    <row r="69" spans="2:23" s="189" customFormat="1" ht="50.1" customHeight="1" x14ac:dyDescent="0.35">
      <c r="B69" s="342"/>
      <c r="C69" s="342"/>
      <c r="D69" s="343"/>
      <c r="E69" s="342"/>
      <c r="F69" s="347" t="s">
        <v>341</v>
      </c>
      <c r="G69" s="347" t="s">
        <v>342</v>
      </c>
      <c r="H69" s="347" t="s">
        <v>343</v>
      </c>
      <c r="I69" s="347" t="s">
        <v>359</v>
      </c>
      <c r="J69" s="363">
        <v>10.5</v>
      </c>
      <c r="K69" s="363">
        <f t="shared" si="1"/>
        <v>10.7</v>
      </c>
      <c r="L69" s="334" t="s">
        <v>364</v>
      </c>
      <c r="M69" s="338"/>
      <c r="N69" s="339">
        <v>20</v>
      </c>
      <c r="O69" s="364"/>
      <c r="P69" s="364"/>
      <c r="Q69" s="364"/>
      <c r="R69" s="364"/>
      <c r="S69" s="364"/>
      <c r="T69" s="337">
        <f t="shared" si="5"/>
        <v>20</v>
      </c>
      <c r="U69" s="339"/>
      <c r="V69" s="337">
        <f t="shared" ref="V69:V116" si="6">T69+U69</f>
        <v>20</v>
      </c>
      <c r="W69" s="382" t="str">
        <f t="shared" ref="W69:W116" si="7">IF(S69&gt;0,V69/S69*7,"-")</f>
        <v>-</v>
      </c>
    </row>
    <row r="70" spans="2:23" s="189" customFormat="1" ht="50.1" customHeight="1" x14ac:dyDescent="0.35">
      <c r="B70" s="187" t="s">
        <v>465</v>
      </c>
      <c r="C70" s="187"/>
      <c r="D70" s="357" t="s">
        <v>466</v>
      </c>
      <c r="E70" s="187"/>
      <c r="F70" s="368" t="s">
        <v>330</v>
      </c>
      <c r="G70" s="368" t="s">
        <v>331</v>
      </c>
      <c r="H70" s="368" t="s">
        <v>332</v>
      </c>
      <c r="I70" s="368" t="s">
        <v>349</v>
      </c>
      <c r="J70" s="369">
        <v>13</v>
      </c>
      <c r="K70" s="369">
        <v>13.2</v>
      </c>
      <c r="L70" s="358" t="s">
        <v>467</v>
      </c>
      <c r="M70" s="338"/>
      <c r="N70" s="339"/>
      <c r="O70" s="364"/>
      <c r="P70" s="364"/>
      <c r="Q70" s="364"/>
      <c r="R70" s="364"/>
      <c r="S70" s="364"/>
      <c r="T70" s="337">
        <f t="shared" si="5"/>
        <v>0</v>
      </c>
      <c r="U70" s="339"/>
      <c r="V70" s="337">
        <f t="shared" si="6"/>
        <v>0</v>
      </c>
      <c r="W70" s="382" t="str">
        <f t="shared" si="7"/>
        <v>-</v>
      </c>
    </row>
    <row r="71" spans="2:23" s="189" customFormat="1" ht="50.1" customHeight="1" x14ac:dyDescent="0.35">
      <c r="B71" s="190"/>
      <c r="C71" s="190" t="s">
        <v>373</v>
      </c>
      <c r="D71" s="359"/>
      <c r="E71" s="190"/>
      <c r="F71" s="368" t="s">
        <v>337</v>
      </c>
      <c r="G71" s="368" t="s">
        <v>338</v>
      </c>
      <c r="H71" s="368" t="s">
        <v>339</v>
      </c>
      <c r="I71" s="368" t="s">
        <v>349</v>
      </c>
      <c r="J71" s="369">
        <v>13</v>
      </c>
      <c r="K71" s="369">
        <v>13.2</v>
      </c>
      <c r="L71" s="358" t="s">
        <v>468</v>
      </c>
      <c r="M71" s="338"/>
      <c r="N71" s="339">
        <v>20</v>
      </c>
      <c r="O71" s="364"/>
      <c r="P71" s="364"/>
      <c r="Q71" s="364"/>
      <c r="R71" s="364"/>
      <c r="S71" s="364"/>
      <c r="T71" s="337">
        <f t="shared" si="5"/>
        <v>20</v>
      </c>
      <c r="U71" s="339"/>
      <c r="V71" s="337">
        <f t="shared" si="6"/>
        <v>20</v>
      </c>
      <c r="W71" s="382" t="str">
        <f t="shared" si="7"/>
        <v>-</v>
      </c>
    </row>
    <row r="72" spans="2:23" s="189" customFormat="1" ht="50.1" customHeight="1" x14ac:dyDescent="0.35">
      <c r="B72" s="192"/>
      <c r="C72" s="192"/>
      <c r="D72" s="360"/>
      <c r="E72" s="192"/>
      <c r="F72" s="368" t="s">
        <v>341</v>
      </c>
      <c r="G72" s="368" t="s">
        <v>342</v>
      </c>
      <c r="H72" s="368" t="s">
        <v>343</v>
      </c>
      <c r="I72" s="368" t="s">
        <v>349</v>
      </c>
      <c r="J72" s="369">
        <v>13</v>
      </c>
      <c r="K72" s="369">
        <v>13.2</v>
      </c>
      <c r="L72" s="358" t="s">
        <v>469</v>
      </c>
      <c r="M72" s="338"/>
      <c r="N72" s="339">
        <v>20</v>
      </c>
      <c r="O72" s="364"/>
      <c r="P72" s="364"/>
      <c r="Q72" s="364"/>
      <c r="R72" s="364"/>
      <c r="S72" s="364"/>
      <c r="T72" s="337">
        <f t="shared" si="5"/>
        <v>20</v>
      </c>
      <c r="U72" s="339"/>
      <c r="V72" s="337">
        <f t="shared" si="6"/>
        <v>20</v>
      </c>
      <c r="W72" s="382" t="str">
        <f t="shared" si="7"/>
        <v>-</v>
      </c>
    </row>
    <row r="73" spans="2:23" s="189" customFormat="1" ht="50.1" customHeight="1" x14ac:dyDescent="0.35">
      <c r="B73" s="187" t="s">
        <v>470</v>
      </c>
      <c r="C73" s="187"/>
      <c r="D73" s="357" t="s">
        <v>471</v>
      </c>
      <c r="E73" s="187"/>
      <c r="F73" s="368" t="s">
        <v>330</v>
      </c>
      <c r="G73" s="368" t="s">
        <v>331</v>
      </c>
      <c r="H73" s="368" t="s">
        <v>332</v>
      </c>
      <c r="I73" s="368" t="s">
        <v>349</v>
      </c>
      <c r="J73" s="369">
        <v>12.5</v>
      </c>
      <c r="K73" s="369">
        <v>12.7</v>
      </c>
      <c r="L73" s="358" t="s">
        <v>472</v>
      </c>
      <c r="M73" s="338"/>
      <c r="N73" s="339">
        <v>10</v>
      </c>
      <c r="O73" s="364"/>
      <c r="P73" s="364"/>
      <c r="Q73" s="364"/>
      <c r="R73" s="364"/>
      <c r="S73" s="364"/>
      <c r="T73" s="337">
        <f t="shared" si="5"/>
        <v>10</v>
      </c>
      <c r="U73" s="339"/>
      <c r="V73" s="337">
        <f t="shared" si="6"/>
        <v>10</v>
      </c>
      <c r="W73" s="382" t="str">
        <f t="shared" si="7"/>
        <v>-</v>
      </c>
    </row>
    <row r="74" spans="2:23" s="189" customFormat="1" ht="50.1" customHeight="1" x14ac:dyDescent="0.35">
      <c r="B74" s="190"/>
      <c r="C74" s="190" t="s">
        <v>373</v>
      </c>
      <c r="D74" s="359"/>
      <c r="E74" s="190"/>
      <c r="F74" s="368" t="s">
        <v>337</v>
      </c>
      <c r="G74" s="368" t="s">
        <v>338</v>
      </c>
      <c r="H74" s="368" t="s">
        <v>339</v>
      </c>
      <c r="I74" s="368" t="s">
        <v>349</v>
      </c>
      <c r="J74" s="369">
        <v>12.5</v>
      </c>
      <c r="K74" s="369">
        <v>12.7</v>
      </c>
      <c r="L74" s="358" t="s">
        <v>473</v>
      </c>
      <c r="M74" s="338"/>
      <c r="N74" s="339">
        <v>20</v>
      </c>
      <c r="O74" s="364"/>
      <c r="P74" s="364"/>
      <c r="Q74" s="364"/>
      <c r="R74" s="364"/>
      <c r="S74" s="364"/>
      <c r="T74" s="337">
        <f t="shared" si="5"/>
        <v>20</v>
      </c>
      <c r="U74" s="339"/>
      <c r="V74" s="337">
        <f t="shared" si="6"/>
        <v>20</v>
      </c>
      <c r="W74" s="382" t="str">
        <f t="shared" si="7"/>
        <v>-</v>
      </c>
    </row>
    <row r="75" spans="2:23" s="189" customFormat="1" ht="50.1" customHeight="1" x14ac:dyDescent="0.35">
      <c r="B75" s="192"/>
      <c r="C75" s="192"/>
      <c r="D75" s="360"/>
      <c r="E75" s="192"/>
      <c r="F75" s="368" t="s">
        <v>341</v>
      </c>
      <c r="G75" s="368" t="s">
        <v>342</v>
      </c>
      <c r="H75" s="368" t="s">
        <v>343</v>
      </c>
      <c r="I75" s="368" t="s">
        <v>349</v>
      </c>
      <c r="J75" s="369">
        <v>12.5</v>
      </c>
      <c r="K75" s="369">
        <v>12.7</v>
      </c>
      <c r="L75" s="358" t="s">
        <v>474</v>
      </c>
      <c r="M75" s="338"/>
      <c r="N75" s="339">
        <v>20</v>
      </c>
      <c r="O75" s="364"/>
      <c r="P75" s="364"/>
      <c r="Q75" s="364"/>
      <c r="R75" s="364"/>
      <c r="S75" s="364"/>
      <c r="T75" s="337">
        <f t="shared" si="5"/>
        <v>20</v>
      </c>
      <c r="U75" s="339"/>
      <c r="V75" s="337">
        <f t="shared" si="6"/>
        <v>20</v>
      </c>
      <c r="W75" s="382" t="str">
        <f t="shared" si="7"/>
        <v>-</v>
      </c>
    </row>
    <row r="76" spans="2:23" s="366" customFormat="1" ht="50.1" customHeight="1" x14ac:dyDescent="0.35">
      <c r="B76" s="427" t="s">
        <v>475</v>
      </c>
      <c r="C76" s="370"/>
      <c r="D76" s="432" t="s">
        <v>476</v>
      </c>
      <c r="E76" s="371"/>
      <c r="F76" s="368" t="s">
        <v>330</v>
      </c>
      <c r="G76" s="368" t="s">
        <v>331</v>
      </c>
      <c r="H76" s="368" t="s">
        <v>332</v>
      </c>
      <c r="I76" s="368" t="s">
        <v>349</v>
      </c>
      <c r="J76" s="352">
        <v>12.5</v>
      </c>
      <c r="K76" s="352">
        <v>12.7</v>
      </c>
      <c r="L76" s="339" t="s">
        <v>409</v>
      </c>
      <c r="M76" s="338"/>
      <c r="N76" s="339"/>
      <c r="O76" s="336"/>
      <c r="P76" s="336"/>
      <c r="Q76" s="336"/>
      <c r="R76" s="336"/>
      <c r="S76" s="336"/>
      <c r="T76" s="337">
        <f t="shared" si="5"/>
        <v>0</v>
      </c>
      <c r="U76" s="365"/>
      <c r="V76" s="337">
        <f t="shared" si="6"/>
        <v>0</v>
      </c>
      <c r="W76" s="382" t="str">
        <f t="shared" si="7"/>
        <v>-</v>
      </c>
    </row>
    <row r="77" spans="2:23" s="189" customFormat="1" ht="50.1" customHeight="1" x14ac:dyDescent="0.35">
      <c r="B77" s="428"/>
      <c r="C77" s="190" t="s">
        <v>373</v>
      </c>
      <c r="D77" s="432"/>
      <c r="E77" s="190"/>
      <c r="F77" s="368" t="s">
        <v>337</v>
      </c>
      <c r="G77" s="368" t="s">
        <v>338</v>
      </c>
      <c r="H77" s="368" t="s">
        <v>339</v>
      </c>
      <c r="I77" s="368" t="s">
        <v>349</v>
      </c>
      <c r="J77" s="352">
        <v>12.5</v>
      </c>
      <c r="K77" s="352">
        <v>12.7</v>
      </c>
      <c r="L77" s="339" t="s">
        <v>477</v>
      </c>
      <c r="M77" s="338"/>
      <c r="N77" s="339">
        <v>10</v>
      </c>
      <c r="O77" s="336"/>
      <c r="P77" s="336"/>
      <c r="Q77" s="336"/>
      <c r="R77" s="336"/>
      <c r="S77" s="336"/>
      <c r="T77" s="337">
        <f t="shared" si="5"/>
        <v>10</v>
      </c>
      <c r="U77" s="339"/>
      <c r="V77" s="337">
        <f t="shared" si="6"/>
        <v>10</v>
      </c>
      <c r="W77" s="382" t="str">
        <f t="shared" si="7"/>
        <v>-</v>
      </c>
    </row>
    <row r="78" spans="2:23" s="189" customFormat="1" ht="50.1" customHeight="1" x14ac:dyDescent="0.35">
      <c r="B78" s="429"/>
      <c r="C78" s="190"/>
      <c r="D78" s="432"/>
      <c r="E78" s="190"/>
      <c r="F78" s="368" t="s">
        <v>341</v>
      </c>
      <c r="G78" s="368" t="s">
        <v>342</v>
      </c>
      <c r="H78" s="368" t="s">
        <v>343</v>
      </c>
      <c r="I78" s="368" t="s">
        <v>349</v>
      </c>
      <c r="J78" s="352">
        <v>12.5</v>
      </c>
      <c r="K78" s="352">
        <v>12.7</v>
      </c>
      <c r="L78" s="339" t="s">
        <v>478</v>
      </c>
      <c r="M78" s="338"/>
      <c r="N78" s="339">
        <v>10</v>
      </c>
      <c r="O78" s="336"/>
      <c r="P78" s="336"/>
      <c r="Q78" s="336"/>
      <c r="R78" s="336"/>
      <c r="S78" s="336"/>
      <c r="T78" s="337">
        <f t="shared" si="5"/>
        <v>10</v>
      </c>
      <c r="U78" s="339"/>
      <c r="V78" s="337">
        <f t="shared" si="6"/>
        <v>10</v>
      </c>
      <c r="W78" s="382" t="str">
        <f t="shared" si="7"/>
        <v>-</v>
      </c>
    </row>
    <row r="79" spans="2:23" s="189" customFormat="1" ht="50.1" customHeight="1" x14ac:dyDescent="0.35">
      <c r="B79" s="427" t="s">
        <v>479</v>
      </c>
      <c r="C79" s="372"/>
      <c r="D79" s="373"/>
      <c r="E79" s="195"/>
      <c r="F79" s="368" t="s">
        <v>330</v>
      </c>
      <c r="G79" s="368" t="s">
        <v>331</v>
      </c>
      <c r="H79" s="368" t="s">
        <v>332</v>
      </c>
      <c r="I79" s="368" t="s">
        <v>349</v>
      </c>
      <c r="J79" s="352">
        <v>12.5</v>
      </c>
      <c r="K79" s="352">
        <v>12.7</v>
      </c>
      <c r="L79" s="339" t="s">
        <v>480</v>
      </c>
      <c r="M79" s="338"/>
      <c r="N79" s="339">
        <v>10</v>
      </c>
      <c r="O79" s="336"/>
      <c r="P79" s="336"/>
      <c r="Q79" s="336"/>
      <c r="R79" s="336"/>
      <c r="S79" s="336"/>
      <c r="T79" s="337">
        <f t="shared" si="5"/>
        <v>10</v>
      </c>
      <c r="U79" s="339"/>
      <c r="V79" s="337">
        <f t="shared" si="6"/>
        <v>10</v>
      </c>
      <c r="W79" s="382" t="str">
        <f t="shared" si="7"/>
        <v>-</v>
      </c>
    </row>
    <row r="80" spans="2:23" s="189" customFormat="1" ht="50.1" customHeight="1" x14ac:dyDescent="0.35">
      <c r="B80" s="428"/>
      <c r="C80" s="190" t="s">
        <v>373</v>
      </c>
      <c r="D80" s="373" t="s">
        <v>481</v>
      </c>
      <c r="E80" s="195"/>
      <c r="F80" s="368" t="s">
        <v>337</v>
      </c>
      <c r="G80" s="368" t="s">
        <v>338</v>
      </c>
      <c r="H80" s="368" t="s">
        <v>339</v>
      </c>
      <c r="I80" s="368" t="s">
        <v>349</v>
      </c>
      <c r="J80" s="352">
        <v>12.5</v>
      </c>
      <c r="K80" s="352">
        <v>12.7</v>
      </c>
      <c r="L80" s="339" t="s">
        <v>418</v>
      </c>
      <c r="M80" s="338"/>
      <c r="N80" s="339">
        <v>10</v>
      </c>
      <c r="O80" s="336"/>
      <c r="P80" s="336"/>
      <c r="Q80" s="336"/>
      <c r="R80" s="336"/>
      <c r="S80" s="336"/>
      <c r="T80" s="337">
        <f t="shared" si="5"/>
        <v>10</v>
      </c>
      <c r="U80" s="339"/>
      <c r="V80" s="337">
        <f t="shared" si="6"/>
        <v>10</v>
      </c>
      <c r="W80" s="382" t="str">
        <f t="shared" si="7"/>
        <v>-</v>
      </c>
    </row>
    <row r="81" spans="2:23" s="189" customFormat="1" ht="50.1" customHeight="1" x14ac:dyDescent="0.35">
      <c r="B81" s="429"/>
      <c r="C81" s="372"/>
      <c r="D81" s="373"/>
      <c r="E81" s="195"/>
      <c r="F81" s="368" t="s">
        <v>341</v>
      </c>
      <c r="G81" s="368" t="s">
        <v>342</v>
      </c>
      <c r="H81" s="368" t="s">
        <v>343</v>
      </c>
      <c r="I81" s="368" t="s">
        <v>349</v>
      </c>
      <c r="J81" s="352">
        <v>12.5</v>
      </c>
      <c r="K81" s="352">
        <v>12.7</v>
      </c>
      <c r="L81" s="339" t="s">
        <v>482</v>
      </c>
      <c r="M81" s="338"/>
      <c r="N81" s="339">
        <v>10</v>
      </c>
      <c r="O81" s="336"/>
      <c r="P81" s="336"/>
      <c r="Q81" s="336"/>
      <c r="R81" s="336"/>
      <c r="S81" s="336"/>
      <c r="T81" s="337">
        <f t="shared" si="5"/>
        <v>10</v>
      </c>
      <c r="U81" s="339"/>
      <c r="V81" s="337">
        <f t="shared" si="6"/>
        <v>10</v>
      </c>
      <c r="W81" s="382" t="str">
        <f t="shared" si="7"/>
        <v>-</v>
      </c>
    </row>
    <row r="82" spans="2:23" s="189" customFormat="1" ht="60" customHeight="1" x14ac:dyDescent="0.35">
      <c r="B82" s="427" t="s">
        <v>483</v>
      </c>
      <c r="C82" s="374"/>
      <c r="D82" s="375"/>
      <c r="E82" s="187"/>
      <c r="F82" s="368" t="s">
        <v>330</v>
      </c>
      <c r="G82" s="368" t="s">
        <v>331</v>
      </c>
      <c r="H82" s="368" t="s">
        <v>332</v>
      </c>
      <c r="I82" s="368" t="s">
        <v>349</v>
      </c>
      <c r="J82" s="352">
        <v>12.5</v>
      </c>
      <c r="K82" s="352">
        <v>12.7</v>
      </c>
      <c r="L82" s="339" t="s">
        <v>484</v>
      </c>
      <c r="M82" s="338"/>
      <c r="N82" s="339">
        <v>10</v>
      </c>
      <c r="O82" s="336"/>
      <c r="P82" s="336"/>
      <c r="Q82" s="336"/>
      <c r="R82" s="336"/>
      <c r="S82" s="336"/>
      <c r="T82" s="337">
        <f t="shared" si="5"/>
        <v>10</v>
      </c>
      <c r="U82" s="339"/>
      <c r="V82" s="337">
        <f t="shared" si="6"/>
        <v>10</v>
      </c>
      <c r="W82" s="382" t="str">
        <f t="shared" si="7"/>
        <v>-</v>
      </c>
    </row>
    <row r="83" spans="2:23" s="189" customFormat="1" ht="60" customHeight="1" x14ac:dyDescent="0.35">
      <c r="B83" s="428"/>
      <c r="C83" s="190" t="s">
        <v>373</v>
      </c>
      <c r="D83" s="373" t="s">
        <v>485</v>
      </c>
      <c r="E83" s="190"/>
      <c r="F83" s="368" t="s">
        <v>337</v>
      </c>
      <c r="G83" s="368" t="s">
        <v>338</v>
      </c>
      <c r="H83" s="368" t="s">
        <v>339</v>
      </c>
      <c r="I83" s="368" t="s">
        <v>349</v>
      </c>
      <c r="J83" s="352">
        <v>12.5</v>
      </c>
      <c r="K83" s="352">
        <v>12.7</v>
      </c>
      <c r="L83" s="339" t="s">
        <v>486</v>
      </c>
      <c r="M83" s="338"/>
      <c r="N83" s="339">
        <v>10</v>
      </c>
      <c r="O83" s="336"/>
      <c r="P83" s="336"/>
      <c r="Q83" s="336"/>
      <c r="R83" s="336"/>
      <c r="S83" s="336"/>
      <c r="T83" s="337">
        <f t="shared" si="5"/>
        <v>10</v>
      </c>
      <c r="U83" s="339"/>
      <c r="V83" s="337">
        <f t="shared" si="6"/>
        <v>10</v>
      </c>
      <c r="W83" s="382" t="str">
        <f t="shared" si="7"/>
        <v>-</v>
      </c>
    </row>
    <row r="84" spans="2:23" s="189" customFormat="1" ht="60" customHeight="1" x14ac:dyDescent="0.35">
      <c r="B84" s="429"/>
      <c r="C84" s="372"/>
      <c r="D84" s="373"/>
      <c r="E84" s="190"/>
      <c r="F84" s="368" t="s">
        <v>341</v>
      </c>
      <c r="G84" s="368" t="s">
        <v>342</v>
      </c>
      <c r="H84" s="368" t="s">
        <v>343</v>
      </c>
      <c r="I84" s="368" t="s">
        <v>349</v>
      </c>
      <c r="J84" s="352">
        <v>12.5</v>
      </c>
      <c r="K84" s="352">
        <v>12.7</v>
      </c>
      <c r="L84" s="376" t="s">
        <v>352</v>
      </c>
      <c r="M84" s="338"/>
      <c r="N84" s="376">
        <v>10</v>
      </c>
      <c r="O84" s="336"/>
      <c r="P84" s="336"/>
      <c r="Q84" s="336"/>
      <c r="R84" s="336"/>
      <c r="S84" s="336"/>
      <c r="T84" s="337">
        <f t="shared" si="5"/>
        <v>10</v>
      </c>
      <c r="U84" s="339"/>
      <c r="V84" s="337">
        <f t="shared" si="6"/>
        <v>10</v>
      </c>
      <c r="W84" s="382" t="str">
        <f t="shared" si="7"/>
        <v>-</v>
      </c>
    </row>
    <row r="85" spans="2:23" s="189" customFormat="1" ht="60" customHeight="1" x14ac:dyDescent="0.35">
      <c r="B85" s="427" t="s">
        <v>487</v>
      </c>
      <c r="C85" s="374"/>
      <c r="D85" s="375"/>
      <c r="E85" s="187"/>
      <c r="F85" s="368" t="s">
        <v>330</v>
      </c>
      <c r="G85" s="368" t="s">
        <v>488</v>
      </c>
      <c r="H85" s="368" t="s">
        <v>348</v>
      </c>
      <c r="I85" s="368" t="s">
        <v>359</v>
      </c>
      <c r="J85" s="352">
        <v>9</v>
      </c>
      <c r="K85" s="352">
        <v>9.1999999999999993</v>
      </c>
      <c r="L85" s="339" t="s">
        <v>416</v>
      </c>
      <c r="M85" s="338"/>
      <c r="N85" s="339">
        <v>10</v>
      </c>
      <c r="O85" s="336"/>
      <c r="P85" s="336"/>
      <c r="Q85" s="336"/>
      <c r="R85" s="336"/>
      <c r="S85" s="336"/>
      <c r="T85" s="337">
        <f t="shared" si="5"/>
        <v>10</v>
      </c>
      <c r="U85" s="339"/>
      <c r="V85" s="337">
        <f t="shared" si="6"/>
        <v>10</v>
      </c>
      <c r="W85" s="382" t="str">
        <f t="shared" si="7"/>
        <v>-</v>
      </c>
    </row>
    <row r="86" spans="2:23" s="189" customFormat="1" ht="60" customHeight="1" x14ac:dyDescent="0.35">
      <c r="B86" s="428"/>
      <c r="C86" s="190" t="s">
        <v>373</v>
      </c>
      <c r="D86" s="373" t="s">
        <v>489</v>
      </c>
      <c r="E86" s="190"/>
      <c r="F86" s="368" t="s">
        <v>337</v>
      </c>
      <c r="G86" s="368" t="s">
        <v>490</v>
      </c>
      <c r="H86" s="368" t="s">
        <v>332</v>
      </c>
      <c r="I86" s="368" t="s">
        <v>359</v>
      </c>
      <c r="J86" s="352">
        <v>9</v>
      </c>
      <c r="K86" s="352">
        <v>9.1999999999999993</v>
      </c>
      <c r="L86" s="339" t="s">
        <v>491</v>
      </c>
      <c r="M86" s="338"/>
      <c r="N86" s="339">
        <v>10</v>
      </c>
      <c r="O86" s="336"/>
      <c r="P86" s="336"/>
      <c r="Q86" s="336"/>
      <c r="R86" s="336"/>
      <c r="S86" s="336"/>
      <c r="T86" s="337">
        <f t="shared" si="5"/>
        <v>10</v>
      </c>
      <c r="U86" s="339"/>
      <c r="V86" s="337">
        <f t="shared" si="6"/>
        <v>10</v>
      </c>
      <c r="W86" s="382" t="str">
        <f t="shared" si="7"/>
        <v>-</v>
      </c>
    </row>
    <row r="87" spans="2:23" s="189" customFormat="1" ht="60" customHeight="1" x14ac:dyDescent="0.35">
      <c r="B87" s="429"/>
      <c r="C87" s="372"/>
      <c r="D87" s="373"/>
      <c r="E87" s="190"/>
      <c r="F87" s="368" t="s">
        <v>341</v>
      </c>
      <c r="G87" s="368" t="s">
        <v>492</v>
      </c>
      <c r="H87" s="368" t="s">
        <v>339</v>
      </c>
      <c r="I87" s="368" t="s">
        <v>359</v>
      </c>
      <c r="J87" s="352">
        <v>9</v>
      </c>
      <c r="K87" s="352">
        <v>9.1999999999999993</v>
      </c>
      <c r="L87" s="376" t="s">
        <v>493</v>
      </c>
      <c r="M87" s="338"/>
      <c r="N87" s="376">
        <v>20</v>
      </c>
      <c r="O87" s="336"/>
      <c r="P87" s="336"/>
      <c r="Q87" s="336"/>
      <c r="R87" s="336"/>
      <c r="S87" s="336"/>
      <c r="T87" s="337">
        <f t="shared" si="5"/>
        <v>20</v>
      </c>
      <c r="U87" s="339"/>
      <c r="V87" s="337">
        <f t="shared" si="6"/>
        <v>20</v>
      </c>
      <c r="W87" s="382" t="str">
        <f t="shared" si="7"/>
        <v>-</v>
      </c>
    </row>
    <row r="88" spans="2:23" s="189" customFormat="1" ht="60" customHeight="1" x14ac:dyDescent="0.35">
      <c r="B88" s="427" t="s">
        <v>494</v>
      </c>
      <c r="C88" s="374"/>
      <c r="D88" s="375"/>
      <c r="E88" s="187"/>
      <c r="F88" s="368" t="s">
        <v>330</v>
      </c>
      <c r="G88" s="368" t="s">
        <v>442</v>
      </c>
      <c r="H88" s="368" t="s">
        <v>443</v>
      </c>
      <c r="I88" s="368" t="s">
        <v>359</v>
      </c>
      <c r="J88" s="352">
        <f>4.3*4</f>
        <v>17.2</v>
      </c>
      <c r="K88" s="352">
        <v>17.399999999999999</v>
      </c>
      <c r="L88" s="339" t="s">
        <v>400</v>
      </c>
      <c r="M88" s="338"/>
      <c r="N88" s="339">
        <v>10</v>
      </c>
      <c r="O88" s="336"/>
      <c r="P88" s="336"/>
      <c r="Q88" s="336"/>
      <c r="R88" s="336"/>
      <c r="S88" s="336"/>
      <c r="T88" s="337">
        <f t="shared" si="5"/>
        <v>10</v>
      </c>
      <c r="U88" s="339"/>
      <c r="V88" s="337">
        <f t="shared" si="6"/>
        <v>10</v>
      </c>
      <c r="W88" s="382" t="str">
        <f t="shared" si="7"/>
        <v>-</v>
      </c>
    </row>
    <row r="89" spans="2:23" s="189" customFormat="1" ht="60" customHeight="1" x14ac:dyDescent="0.35">
      <c r="B89" s="428"/>
      <c r="C89" s="190" t="s">
        <v>373</v>
      </c>
      <c r="D89" s="373" t="s">
        <v>495</v>
      </c>
      <c r="E89" s="190"/>
      <c r="F89" s="368" t="s">
        <v>337</v>
      </c>
      <c r="G89" s="368" t="s">
        <v>488</v>
      </c>
      <c r="H89" s="368" t="s">
        <v>348</v>
      </c>
      <c r="I89" s="368" t="s">
        <v>359</v>
      </c>
      <c r="J89" s="352">
        <f>4.3*4</f>
        <v>17.2</v>
      </c>
      <c r="K89" s="352">
        <v>17.399999999999999</v>
      </c>
      <c r="L89" s="350" t="s">
        <v>496</v>
      </c>
      <c r="M89" s="338"/>
      <c r="N89" s="350">
        <v>10</v>
      </c>
      <c r="O89" s="336"/>
      <c r="P89" s="336"/>
      <c r="Q89" s="336"/>
      <c r="R89" s="336"/>
      <c r="S89" s="336"/>
      <c r="T89" s="337">
        <f t="shared" si="5"/>
        <v>10</v>
      </c>
      <c r="U89" s="339"/>
      <c r="V89" s="337">
        <f t="shared" si="6"/>
        <v>10</v>
      </c>
      <c r="W89" s="382" t="str">
        <f t="shared" si="7"/>
        <v>-</v>
      </c>
    </row>
    <row r="90" spans="2:23" s="189" customFormat="1" ht="60" customHeight="1" x14ac:dyDescent="0.35">
      <c r="B90" s="429"/>
      <c r="C90" s="377"/>
      <c r="D90" s="378"/>
      <c r="E90" s="192"/>
      <c r="F90" s="368" t="s">
        <v>341</v>
      </c>
      <c r="G90" s="368" t="s">
        <v>497</v>
      </c>
      <c r="H90" s="368" t="s">
        <v>332</v>
      </c>
      <c r="I90" s="368" t="s">
        <v>359</v>
      </c>
      <c r="J90" s="352">
        <f>4.3*4</f>
        <v>17.2</v>
      </c>
      <c r="K90" s="352">
        <v>17.399999999999999</v>
      </c>
      <c r="L90" s="379" t="s">
        <v>498</v>
      </c>
      <c r="M90" s="338"/>
      <c r="N90" s="379">
        <v>10</v>
      </c>
      <c r="O90" s="336"/>
      <c r="P90" s="336"/>
      <c r="Q90" s="336"/>
      <c r="R90" s="336"/>
      <c r="S90" s="336"/>
      <c r="T90" s="337">
        <f t="shared" si="5"/>
        <v>10</v>
      </c>
      <c r="U90" s="339"/>
      <c r="V90" s="337">
        <f t="shared" si="6"/>
        <v>10</v>
      </c>
      <c r="W90" s="382" t="str">
        <f t="shared" si="7"/>
        <v>-</v>
      </c>
    </row>
    <row r="91" spans="2:23" s="189" customFormat="1" ht="60" customHeight="1" x14ac:dyDescent="0.35">
      <c r="B91" s="427" t="s">
        <v>499</v>
      </c>
      <c r="C91" s="189" t="s">
        <v>373</v>
      </c>
      <c r="D91" s="427" t="s">
        <v>500</v>
      </c>
      <c r="E91" s="194"/>
      <c r="F91" s="368" t="s">
        <v>330</v>
      </c>
      <c r="G91" s="368" t="s">
        <v>331</v>
      </c>
      <c r="H91" s="368" t="s">
        <v>332</v>
      </c>
      <c r="I91" s="368" t="s">
        <v>349</v>
      </c>
      <c r="J91" s="380">
        <v>12.5</v>
      </c>
      <c r="K91" s="380">
        <f t="shared" ref="K91:K116" si="8">J91+0.2</f>
        <v>12.7</v>
      </c>
      <c r="L91" s="358" t="s">
        <v>501</v>
      </c>
      <c r="M91" s="338"/>
      <c r="N91" s="339"/>
      <c r="O91" s="336"/>
      <c r="P91" s="336"/>
      <c r="Q91" s="336"/>
      <c r="R91" s="336"/>
      <c r="S91" s="336"/>
      <c r="T91" s="337">
        <f t="shared" si="5"/>
        <v>0</v>
      </c>
      <c r="U91" s="339"/>
      <c r="V91" s="337">
        <f t="shared" si="6"/>
        <v>0</v>
      </c>
      <c r="W91" s="382" t="str">
        <f t="shared" si="7"/>
        <v>-</v>
      </c>
    </row>
    <row r="92" spans="2:23" s="189" customFormat="1" ht="60" customHeight="1" x14ac:dyDescent="0.35">
      <c r="B92" s="428"/>
      <c r="D92" s="428"/>
      <c r="E92" s="195"/>
      <c r="F92" s="368" t="s">
        <v>337</v>
      </c>
      <c r="G92" s="368" t="s">
        <v>338</v>
      </c>
      <c r="H92" s="368" t="s">
        <v>339</v>
      </c>
      <c r="I92" s="368" t="s">
        <v>349</v>
      </c>
      <c r="J92" s="380">
        <v>12.5</v>
      </c>
      <c r="K92" s="380">
        <f t="shared" si="8"/>
        <v>12.7</v>
      </c>
      <c r="L92" s="358" t="s">
        <v>502</v>
      </c>
      <c r="M92" s="338"/>
      <c r="N92" s="339">
        <v>10</v>
      </c>
      <c r="O92" s="336"/>
      <c r="P92" s="336"/>
      <c r="Q92" s="336"/>
      <c r="R92" s="336"/>
      <c r="S92" s="336"/>
      <c r="T92" s="337">
        <f t="shared" si="5"/>
        <v>10</v>
      </c>
      <c r="U92" s="339"/>
      <c r="V92" s="337">
        <f t="shared" si="6"/>
        <v>10</v>
      </c>
      <c r="W92" s="382" t="str">
        <f t="shared" si="7"/>
        <v>-</v>
      </c>
    </row>
    <row r="93" spans="2:23" s="189" customFormat="1" ht="60" customHeight="1" x14ac:dyDescent="0.35">
      <c r="B93" s="428"/>
      <c r="D93" s="429"/>
      <c r="E93" s="195"/>
      <c r="F93" s="368" t="s">
        <v>341</v>
      </c>
      <c r="G93" s="368" t="s">
        <v>342</v>
      </c>
      <c r="H93" s="368" t="s">
        <v>343</v>
      </c>
      <c r="I93" s="368" t="s">
        <v>349</v>
      </c>
      <c r="J93" s="380">
        <v>12.5</v>
      </c>
      <c r="K93" s="380">
        <f t="shared" si="8"/>
        <v>12.7</v>
      </c>
      <c r="L93" s="358" t="s">
        <v>356</v>
      </c>
      <c r="M93" s="338"/>
      <c r="N93" s="339">
        <v>10</v>
      </c>
      <c r="O93" s="336"/>
      <c r="P93" s="336"/>
      <c r="Q93" s="336"/>
      <c r="R93" s="336"/>
      <c r="S93" s="336"/>
      <c r="T93" s="337">
        <f t="shared" si="5"/>
        <v>10</v>
      </c>
      <c r="U93" s="339"/>
      <c r="V93" s="337">
        <f t="shared" si="6"/>
        <v>10</v>
      </c>
      <c r="W93" s="382" t="str">
        <f t="shared" si="7"/>
        <v>-</v>
      </c>
    </row>
    <row r="94" spans="2:23" s="189" customFormat="1" ht="60" customHeight="1" x14ac:dyDescent="0.35">
      <c r="B94" s="428"/>
      <c r="C94" s="187" t="s">
        <v>373</v>
      </c>
      <c r="D94" s="427" t="s">
        <v>503</v>
      </c>
      <c r="E94" s="424"/>
      <c r="F94" s="368" t="s">
        <v>330</v>
      </c>
      <c r="G94" s="368" t="s">
        <v>331</v>
      </c>
      <c r="H94" s="368" t="s">
        <v>332</v>
      </c>
      <c r="I94" s="368" t="s">
        <v>349</v>
      </c>
      <c r="J94" s="380">
        <v>12.5</v>
      </c>
      <c r="K94" s="380">
        <f t="shared" si="8"/>
        <v>12.7</v>
      </c>
      <c r="L94" s="358" t="s">
        <v>427</v>
      </c>
      <c r="M94" s="338"/>
      <c r="N94" s="339">
        <v>10</v>
      </c>
      <c r="O94" s="336"/>
      <c r="P94" s="336"/>
      <c r="Q94" s="336"/>
      <c r="R94" s="336"/>
      <c r="S94" s="336"/>
      <c r="T94" s="337">
        <f t="shared" si="5"/>
        <v>10</v>
      </c>
      <c r="U94" s="339"/>
      <c r="V94" s="337">
        <f t="shared" si="6"/>
        <v>10</v>
      </c>
      <c r="W94" s="382" t="str">
        <f t="shared" si="7"/>
        <v>-</v>
      </c>
    </row>
    <row r="95" spans="2:23" s="189" customFormat="1" ht="60" customHeight="1" x14ac:dyDescent="0.35">
      <c r="B95" s="428"/>
      <c r="C95" s="190"/>
      <c r="D95" s="428"/>
      <c r="E95" s="425"/>
      <c r="F95" s="368" t="s">
        <v>337</v>
      </c>
      <c r="G95" s="368" t="s">
        <v>338</v>
      </c>
      <c r="H95" s="368" t="s">
        <v>339</v>
      </c>
      <c r="I95" s="368" t="s">
        <v>349</v>
      </c>
      <c r="J95" s="380">
        <v>12.5</v>
      </c>
      <c r="K95" s="380">
        <f t="shared" si="8"/>
        <v>12.7</v>
      </c>
      <c r="L95" s="358" t="s">
        <v>504</v>
      </c>
      <c r="M95" s="338"/>
      <c r="N95" s="339"/>
      <c r="O95" s="336"/>
      <c r="P95" s="336"/>
      <c r="Q95" s="336"/>
      <c r="R95" s="336"/>
      <c r="S95" s="336"/>
      <c r="T95" s="337">
        <f t="shared" si="5"/>
        <v>0</v>
      </c>
      <c r="U95" s="339"/>
      <c r="V95" s="337">
        <f t="shared" si="6"/>
        <v>0</v>
      </c>
      <c r="W95" s="382" t="str">
        <f t="shared" si="7"/>
        <v>-</v>
      </c>
    </row>
    <row r="96" spans="2:23" s="189" customFormat="1" ht="60" customHeight="1" x14ac:dyDescent="0.35">
      <c r="B96" s="429"/>
      <c r="C96" s="192"/>
      <c r="D96" s="429"/>
      <c r="E96" s="426"/>
      <c r="F96" s="368" t="s">
        <v>341</v>
      </c>
      <c r="G96" s="368" t="s">
        <v>342</v>
      </c>
      <c r="H96" s="368" t="s">
        <v>343</v>
      </c>
      <c r="I96" s="368" t="s">
        <v>349</v>
      </c>
      <c r="J96" s="380">
        <v>12.5</v>
      </c>
      <c r="K96" s="380">
        <f t="shared" si="8"/>
        <v>12.7</v>
      </c>
      <c r="L96" s="358" t="s">
        <v>505</v>
      </c>
      <c r="M96" s="338"/>
      <c r="N96" s="339">
        <v>10</v>
      </c>
      <c r="O96" s="336"/>
      <c r="P96" s="336"/>
      <c r="Q96" s="336"/>
      <c r="R96" s="336"/>
      <c r="S96" s="336"/>
      <c r="T96" s="337">
        <f t="shared" si="5"/>
        <v>10</v>
      </c>
      <c r="U96" s="339"/>
      <c r="V96" s="337">
        <f t="shared" si="6"/>
        <v>10</v>
      </c>
      <c r="W96" s="382" t="str">
        <f t="shared" si="7"/>
        <v>-</v>
      </c>
    </row>
    <row r="97" spans="2:23" s="189" customFormat="1" ht="60" customHeight="1" x14ac:dyDescent="0.35">
      <c r="B97" s="427" t="s">
        <v>506</v>
      </c>
      <c r="C97" s="189" t="s">
        <v>373</v>
      </c>
      <c r="D97" s="427" t="s">
        <v>507</v>
      </c>
      <c r="E97" s="195"/>
      <c r="F97" s="368" t="s">
        <v>330</v>
      </c>
      <c r="G97" s="358" t="s">
        <v>508</v>
      </c>
      <c r="H97" s="358" t="s">
        <v>509</v>
      </c>
      <c r="I97" s="381" t="s">
        <v>359</v>
      </c>
      <c r="J97" s="380">
        <v>13</v>
      </c>
      <c r="K97" s="380">
        <f t="shared" si="8"/>
        <v>13.2</v>
      </c>
      <c r="L97" s="358" t="s">
        <v>510</v>
      </c>
      <c r="M97" s="338"/>
      <c r="N97" s="339">
        <v>10</v>
      </c>
      <c r="O97" s="336"/>
      <c r="P97" s="336"/>
      <c r="Q97" s="336"/>
      <c r="R97" s="336"/>
      <c r="S97" s="336"/>
      <c r="T97" s="337">
        <f t="shared" si="5"/>
        <v>10</v>
      </c>
      <c r="U97" s="339"/>
      <c r="V97" s="337">
        <f t="shared" si="6"/>
        <v>10</v>
      </c>
      <c r="W97" s="382" t="str">
        <f t="shared" si="7"/>
        <v>-</v>
      </c>
    </row>
    <row r="98" spans="2:23" s="189" customFormat="1" ht="60" customHeight="1" x14ac:dyDescent="0.35">
      <c r="B98" s="428"/>
      <c r="D98" s="428"/>
      <c r="E98" s="195"/>
      <c r="F98" s="368" t="s">
        <v>337</v>
      </c>
      <c r="G98" s="358" t="s">
        <v>511</v>
      </c>
      <c r="H98" s="358" t="s">
        <v>332</v>
      </c>
      <c r="I98" s="381" t="s">
        <v>359</v>
      </c>
      <c r="J98" s="380">
        <v>13</v>
      </c>
      <c r="K98" s="380">
        <f t="shared" si="8"/>
        <v>13.2</v>
      </c>
      <c r="L98" s="358" t="s">
        <v>512</v>
      </c>
      <c r="M98" s="338"/>
      <c r="N98" s="339"/>
      <c r="O98" s="336"/>
      <c r="P98" s="336"/>
      <c r="Q98" s="336"/>
      <c r="R98" s="336"/>
      <c r="S98" s="336"/>
      <c r="T98" s="337">
        <f t="shared" si="5"/>
        <v>0</v>
      </c>
      <c r="U98" s="339"/>
      <c r="V98" s="337">
        <f t="shared" si="6"/>
        <v>0</v>
      </c>
      <c r="W98" s="382" t="str">
        <f t="shared" si="7"/>
        <v>-</v>
      </c>
    </row>
    <row r="99" spans="2:23" s="189" customFormat="1" ht="60" customHeight="1" x14ac:dyDescent="0.35">
      <c r="B99" s="428"/>
      <c r="D99" s="429"/>
      <c r="E99" s="192"/>
      <c r="F99" s="368" t="s">
        <v>341</v>
      </c>
      <c r="G99" s="358" t="s">
        <v>513</v>
      </c>
      <c r="H99" s="358" t="s">
        <v>514</v>
      </c>
      <c r="I99" s="368" t="s">
        <v>349</v>
      </c>
      <c r="J99" s="380">
        <v>13</v>
      </c>
      <c r="K99" s="380">
        <f t="shared" si="8"/>
        <v>13.2</v>
      </c>
      <c r="L99" s="358" t="s">
        <v>515</v>
      </c>
      <c r="M99" s="338"/>
      <c r="N99" s="339">
        <v>10</v>
      </c>
      <c r="O99" s="336"/>
      <c r="P99" s="336"/>
      <c r="Q99" s="336"/>
      <c r="R99" s="336"/>
      <c r="S99" s="336"/>
      <c r="T99" s="337">
        <f t="shared" si="5"/>
        <v>10</v>
      </c>
      <c r="U99" s="339"/>
      <c r="V99" s="337">
        <f t="shared" si="6"/>
        <v>10</v>
      </c>
      <c r="W99" s="382" t="str">
        <f t="shared" si="7"/>
        <v>-</v>
      </c>
    </row>
    <row r="100" spans="2:23" s="189" customFormat="1" ht="60" customHeight="1" x14ac:dyDescent="0.35">
      <c r="B100" s="428"/>
      <c r="C100" s="187" t="s">
        <v>373</v>
      </c>
      <c r="D100" s="427" t="s">
        <v>516</v>
      </c>
      <c r="E100" s="195"/>
      <c r="F100" s="368" t="s">
        <v>330</v>
      </c>
      <c r="G100" s="358" t="s">
        <v>517</v>
      </c>
      <c r="H100" s="358" t="s">
        <v>509</v>
      </c>
      <c r="I100" s="381" t="s">
        <v>359</v>
      </c>
      <c r="J100" s="380">
        <v>12.3</v>
      </c>
      <c r="K100" s="380">
        <f t="shared" si="8"/>
        <v>12.5</v>
      </c>
      <c r="L100" s="358" t="s">
        <v>438</v>
      </c>
      <c r="M100" s="338"/>
      <c r="N100" s="339">
        <v>10</v>
      </c>
      <c r="O100" s="336"/>
      <c r="P100" s="336"/>
      <c r="Q100" s="336"/>
      <c r="R100" s="336"/>
      <c r="S100" s="336"/>
      <c r="T100" s="337">
        <f t="shared" ref="T100:T116" si="9">N100+M100</f>
        <v>10</v>
      </c>
      <c r="U100" s="339"/>
      <c r="V100" s="337">
        <f t="shared" si="6"/>
        <v>10</v>
      </c>
      <c r="W100" s="382" t="str">
        <f t="shared" si="7"/>
        <v>-</v>
      </c>
    </row>
    <row r="101" spans="2:23" s="189" customFormat="1" ht="60" customHeight="1" x14ac:dyDescent="0.35">
      <c r="B101" s="428"/>
      <c r="C101" s="190"/>
      <c r="D101" s="428"/>
      <c r="E101" s="195"/>
      <c r="F101" s="368" t="s">
        <v>337</v>
      </c>
      <c r="G101" s="358" t="s">
        <v>511</v>
      </c>
      <c r="H101" s="358" t="s">
        <v>332</v>
      </c>
      <c r="I101" s="381" t="s">
        <v>359</v>
      </c>
      <c r="J101" s="380">
        <v>12.3</v>
      </c>
      <c r="K101" s="380">
        <f t="shared" si="8"/>
        <v>12.5</v>
      </c>
      <c r="L101" s="358" t="s">
        <v>518</v>
      </c>
      <c r="M101" s="338"/>
      <c r="N101" s="339">
        <v>10</v>
      </c>
      <c r="O101" s="336"/>
      <c r="P101" s="336"/>
      <c r="Q101" s="336"/>
      <c r="R101" s="336"/>
      <c r="S101" s="336"/>
      <c r="T101" s="337">
        <f t="shared" si="9"/>
        <v>10</v>
      </c>
      <c r="U101" s="339"/>
      <c r="V101" s="337">
        <f t="shared" si="6"/>
        <v>10</v>
      </c>
      <c r="W101" s="382" t="str">
        <f t="shared" si="7"/>
        <v>-</v>
      </c>
    </row>
    <row r="102" spans="2:23" s="189" customFormat="1" ht="60" customHeight="1" x14ac:dyDescent="0.35">
      <c r="B102" s="429"/>
      <c r="C102" s="192"/>
      <c r="D102" s="429"/>
      <c r="E102" s="192"/>
      <c r="F102" s="368" t="s">
        <v>341</v>
      </c>
      <c r="G102" s="358" t="s">
        <v>513</v>
      </c>
      <c r="H102" s="358" t="s">
        <v>339</v>
      </c>
      <c r="I102" s="368" t="s">
        <v>349</v>
      </c>
      <c r="J102" s="380">
        <v>12.3</v>
      </c>
      <c r="K102" s="380">
        <f t="shared" si="8"/>
        <v>12.5</v>
      </c>
      <c r="L102" s="358" t="s">
        <v>519</v>
      </c>
      <c r="M102" s="338"/>
      <c r="N102" s="339"/>
      <c r="O102" s="336"/>
      <c r="P102" s="336"/>
      <c r="Q102" s="336"/>
      <c r="R102" s="336"/>
      <c r="S102" s="336"/>
      <c r="T102" s="337">
        <f t="shared" si="9"/>
        <v>0</v>
      </c>
      <c r="U102" s="339"/>
      <c r="V102" s="337">
        <f t="shared" si="6"/>
        <v>0</v>
      </c>
      <c r="W102" s="382" t="str">
        <f t="shared" si="7"/>
        <v>-</v>
      </c>
    </row>
    <row r="103" spans="2:23" s="189" customFormat="1" ht="60" customHeight="1" x14ac:dyDescent="0.35">
      <c r="B103" s="187"/>
      <c r="C103" s="188"/>
      <c r="D103" s="187"/>
      <c r="F103" s="368" t="s">
        <v>330</v>
      </c>
      <c r="G103" s="358" t="s">
        <v>520</v>
      </c>
      <c r="H103" s="358" t="s">
        <v>348</v>
      </c>
      <c r="I103" s="368" t="s">
        <v>359</v>
      </c>
      <c r="J103" s="380">
        <v>14.5</v>
      </c>
      <c r="K103" s="380">
        <f t="shared" si="8"/>
        <v>14.7</v>
      </c>
      <c r="L103" s="358" t="s">
        <v>521</v>
      </c>
      <c r="M103" s="338"/>
      <c r="N103" s="339"/>
      <c r="O103" s="336"/>
      <c r="P103" s="336"/>
      <c r="Q103" s="336"/>
      <c r="R103" s="336"/>
      <c r="S103" s="336"/>
      <c r="T103" s="337">
        <f t="shared" si="9"/>
        <v>0</v>
      </c>
      <c r="U103" s="339"/>
      <c r="V103" s="337">
        <f t="shared" si="6"/>
        <v>0</v>
      </c>
      <c r="W103" s="382" t="str">
        <f t="shared" si="7"/>
        <v>-</v>
      </c>
    </row>
    <row r="104" spans="2:23" s="189" customFormat="1" ht="60" customHeight="1" x14ac:dyDescent="0.35">
      <c r="B104" s="190" t="s">
        <v>522</v>
      </c>
      <c r="C104" s="191" t="s">
        <v>373</v>
      </c>
      <c r="D104" s="190"/>
      <c r="F104" s="368" t="s">
        <v>337</v>
      </c>
      <c r="G104" s="358" t="s">
        <v>523</v>
      </c>
      <c r="H104" s="358" t="s">
        <v>332</v>
      </c>
      <c r="I104" s="368" t="s">
        <v>349</v>
      </c>
      <c r="J104" s="380">
        <v>14.5</v>
      </c>
      <c r="K104" s="380">
        <f t="shared" si="8"/>
        <v>14.7</v>
      </c>
      <c r="L104" s="358" t="s">
        <v>524</v>
      </c>
      <c r="M104" s="338"/>
      <c r="N104" s="339"/>
      <c r="O104" s="336"/>
      <c r="P104" s="336"/>
      <c r="Q104" s="336"/>
      <c r="R104" s="336"/>
      <c r="S104" s="336"/>
      <c r="T104" s="337">
        <f t="shared" si="9"/>
        <v>0</v>
      </c>
      <c r="U104" s="339"/>
      <c r="V104" s="337">
        <f t="shared" si="6"/>
        <v>0</v>
      </c>
      <c r="W104" s="382" t="str">
        <f t="shared" si="7"/>
        <v>-</v>
      </c>
    </row>
    <row r="105" spans="2:23" s="189" customFormat="1" ht="60" customHeight="1" x14ac:dyDescent="0.35">
      <c r="B105" s="190"/>
      <c r="C105" s="191"/>
      <c r="D105" s="190"/>
      <c r="F105" s="368" t="s">
        <v>341</v>
      </c>
      <c r="G105" s="358" t="s">
        <v>525</v>
      </c>
      <c r="H105" s="358" t="s">
        <v>339</v>
      </c>
      <c r="I105" s="368" t="s">
        <v>349</v>
      </c>
      <c r="J105" s="380">
        <v>14.5</v>
      </c>
      <c r="K105" s="380">
        <f t="shared" si="8"/>
        <v>14.7</v>
      </c>
      <c r="L105" s="358" t="s">
        <v>526</v>
      </c>
      <c r="M105" s="338"/>
      <c r="N105" s="339"/>
      <c r="O105" s="336"/>
      <c r="P105" s="336"/>
      <c r="Q105" s="336"/>
      <c r="R105" s="336"/>
      <c r="S105" s="336"/>
      <c r="T105" s="337">
        <f t="shared" si="9"/>
        <v>0</v>
      </c>
      <c r="U105" s="339"/>
      <c r="V105" s="337">
        <f t="shared" si="6"/>
        <v>0</v>
      </c>
      <c r="W105" s="382" t="str">
        <f t="shared" si="7"/>
        <v>-</v>
      </c>
    </row>
    <row r="106" spans="2:23" s="189" customFormat="1" ht="60" customHeight="1" x14ac:dyDescent="0.35">
      <c r="B106" s="192"/>
      <c r="C106" s="193"/>
      <c r="D106" s="192"/>
      <c r="F106" s="368" t="s">
        <v>354</v>
      </c>
      <c r="G106" s="358" t="s">
        <v>527</v>
      </c>
      <c r="H106" s="358" t="s">
        <v>343</v>
      </c>
      <c r="I106" s="368" t="s">
        <v>349</v>
      </c>
      <c r="J106" s="380">
        <v>14.5</v>
      </c>
      <c r="K106" s="380">
        <f t="shared" si="8"/>
        <v>14.7</v>
      </c>
      <c r="L106" s="358" t="s">
        <v>528</v>
      </c>
      <c r="M106" s="338"/>
      <c r="N106" s="339"/>
      <c r="O106" s="336"/>
      <c r="P106" s="336"/>
      <c r="Q106" s="336"/>
      <c r="R106" s="336"/>
      <c r="S106" s="336"/>
      <c r="T106" s="337">
        <f t="shared" si="9"/>
        <v>0</v>
      </c>
      <c r="U106" s="339"/>
      <c r="V106" s="337">
        <f t="shared" si="6"/>
        <v>0</v>
      </c>
      <c r="W106" s="382" t="str">
        <f t="shared" si="7"/>
        <v>-</v>
      </c>
    </row>
    <row r="107" spans="2:23" s="189" customFormat="1" ht="60" customHeight="1" x14ac:dyDescent="0.35">
      <c r="B107" s="187"/>
      <c r="C107" s="188"/>
      <c r="D107" s="187"/>
      <c r="E107" s="187"/>
      <c r="F107" s="368" t="s">
        <v>330</v>
      </c>
      <c r="G107" s="358" t="s">
        <v>520</v>
      </c>
      <c r="H107" s="358" t="s">
        <v>348</v>
      </c>
      <c r="I107" s="368" t="s">
        <v>359</v>
      </c>
      <c r="J107" s="380">
        <v>14.5</v>
      </c>
      <c r="K107" s="380">
        <f t="shared" si="8"/>
        <v>14.7</v>
      </c>
      <c r="L107" s="358" t="s">
        <v>529</v>
      </c>
      <c r="M107" s="338"/>
      <c r="N107" s="339"/>
      <c r="O107" s="336"/>
      <c r="P107" s="336"/>
      <c r="Q107" s="336"/>
      <c r="R107" s="336"/>
      <c r="S107" s="336"/>
      <c r="T107" s="337">
        <f t="shared" si="9"/>
        <v>0</v>
      </c>
      <c r="U107" s="339"/>
      <c r="V107" s="337">
        <f t="shared" si="6"/>
        <v>0</v>
      </c>
      <c r="W107" s="382" t="str">
        <f t="shared" si="7"/>
        <v>-</v>
      </c>
    </row>
    <row r="108" spans="2:23" s="189" customFormat="1" ht="60" customHeight="1" x14ac:dyDescent="0.35">
      <c r="B108" s="190" t="s">
        <v>522</v>
      </c>
      <c r="C108" s="191" t="s">
        <v>373</v>
      </c>
      <c r="D108" s="190"/>
      <c r="E108" s="190"/>
      <c r="F108" s="368" t="s">
        <v>337</v>
      </c>
      <c r="G108" s="358" t="s">
        <v>523</v>
      </c>
      <c r="H108" s="358" t="s">
        <v>332</v>
      </c>
      <c r="I108" s="368" t="s">
        <v>349</v>
      </c>
      <c r="J108" s="380">
        <v>14.5</v>
      </c>
      <c r="K108" s="380">
        <f t="shared" si="8"/>
        <v>14.7</v>
      </c>
      <c r="L108" s="358" t="s">
        <v>530</v>
      </c>
      <c r="M108" s="338"/>
      <c r="N108" s="339"/>
      <c r="O108" s="336"/>
      <c r="P108" s="336"/>
      <c r="Q108" s="336"/>
      <c r="R108" s="336"/>
      <c r="S108" s="336"/>
      <c r="T108" s="337">
        <f t="shared" si="9"/>
        <v>0</v>
      </c>
      <c r="U108" s="339"/>
      <c r="V108" s="337">
        <f t="shared" si="6"/>
        <v>0</v>
      </c>
      <c r="W108" s="382" t="str">
        <f t="shared" si="7"/>
        <v>-</v>
      </c>
    </row>
    <row r="109" spans="2:23" s="189" customFormat="1" ht="60" customHeight="1" x14ac:dyDescent="0.35">
      <c r="B109" s="190"/>
      <c r="C109" s="191"/>
      <c r="D109" s="190"/>
      <c r="E109" s="190"/>
      <c r="F109" s="368" t="s">
        <v>341</v>
      </c>
      <c r="G109" s="358" t="s">
        <v>525</v>
      </c>
      <c r="H109" s="358" t="s">
        <v>339</v>
      </c>
      <c r="I109" s="368" t="s">
        <v>349</v>
      </c>
      <c r="J109" s="380">
        <v>14.5</v>
      </c>
      <c r="K109" s="380">
        <f t="shared" si="8"/>
        <v>14.7</v>
      </c>
      <c r="L109" s="358" t="s">
        <v>531</v>
      </c>
      <c r="M109" s="338"/>
      <c r="N109" s="339"/>
      <c r="O109" s="336"/>
      <c r="P109" s="336"/>
      <c r="Q109" s="336"/>
      <c r="R109" s="336"/>
      <c r="S109" s="336"/>
      <c r="T109" s="337">
        <f t="shared" si="9"/>
        <v>0</v>
      </c>
      <c r="U109" s="339"/>
      <c r="V109" s="337">
        <f t="shared" si="6"/>
        <v>0</v>
      </c>
      <c r="W109" s="382" t="str">
        <f t="shared" si="7"/>
        <v>-</v>
      </c>
    </row>
    <row r="110" spans="2:23" s="189" customFormat="1" ht="60" customHeight="1" x14ac:dyDescent="0.35">
      <c r="B110" s="190"/>
      <c r="C110" s="191"/>
      <c r="D110" s="190"/>
      <c r="E110" s="190"/>
      <c r="F110" s="368" t="s">
        <v>354</v>
      </c>
      <c r="G110" s="358" t="s">
        <v>527</v>
      </c>
      <c r="H110" s="358" t="s">
        <v>343</v>
      </c>
      <c r="I110" s="368" t="s">
        <v>349</v>
      </c>
      <c r="J110" s="380">
        <v>14.5</v>
      </c>
      <c r="K110" s="380">
        <f t="shared" si="8"/>
        <v>14.7</v>
      </c>
      <c r="L110" s="358" t="s">
        <v>532</v>
      </c>
      <c r="M110" s="338"/>
      <c r="N110" s="339"/>
      <c r="O110" s="336"/>
      <c r="P110" s="336"/>
      <c r="Q110" s="336"/>
      <c r="R110" s="336"/>
      <c r="S110" s="336"/>
      <c r="T110" s="337">
        <f t="shared" si="9"/>
        <v>0</v>
      </c>
      <c r="U110" s="339"/>
      <c r="V110" s="337">
        <f t="shared" si="6"/>
        <v>0</v>
      </c>
      <c r="W110" s="382" t="str">
        <f t="shared" si="7"/>
        <v>-</v>
      </c>
    </row>
    <row r="111" spans="2:23" s="189" customFormat="1" ht="60" customHeight="1" x14ac:dyDescent="0.35">
      <c r="B111" s="187"/>
      <c r="C111" s="187"/>
      <c r="D111" s="194"/>
      <c r="E111" s="187"/>
      <c r="F111" s="368" t="s">
        <v>330</v>
      </c>
      <c r="G111" s="358" t="s">
        <v>523</v>
      </c>
      <c r="H111" s="358" t="s">
        <v>332</v>
      </c>
      <c r="I111" s="368" t="s">
        <v>349</v>
      </c>
      <c r="J111" s="380">
        <v>20</v>
      </c>
      <c r="K111" s="380">
        <f t="shared" si="8"/>
        <v>20.2</v>
      </c>
      <c r="L111" s="358" t="s">
        <v>533</v>
      </c>
      <c r="M111" s="338"/>
      <c r="N111" s="339"/>
      <c r="O111" s="336"/>
      <c r="P111" s="336"/>
      <c r="Q111" s="336"/>
      <c r="R111" s="336"/>
      <c r="S111" s="336"/>
      <c r="T111" s="337">
        <f t="shared" si="9"/>
        <v>0</v>
      </c>
      <c r="U111" s="339"/>
      <c r="V111" s="337">
        <f t="shared" si="6"/>
        <v>0</v>
      </c>
      <c r="W111" s="382" t="str">
        <f t="shared" si="7"/>
        <v>-</v>
      </c>
    </row>
    <row r="112" spans="2:23" s="189" customFormat="1" ht="60" customHeight="1" x14ac:dyDescent="0.35">
      <c r="B112" s="190"/>
      <c r="C112" s="190"/>
      <c r="D112" s="195"/>
      <c r="E112" s="190"/>
      <c r="F112" s="368" t="s">
        <v>337</v>
      </c>
      <c r="G112" s="358" t="s">
        <v>534</v>
      </c>
      <c r="H112" s="358" t="s">
        <v>448</v>
      </c>
      <c r="I112" s="368" t="s">
        <v>349</v>
      </c>
      <c r="J112" s="380">
        <v>20</v>
      </c>
      <c r="K112" s="380">
        <f t="shared" si="8"/>
        <v>20.2</v>
      </c>
      <c r="L112" s="358" t="s">
        <v>535</v>
      </c>
      <c r="M112" s="338"/>
      <c r="N112" s="339"/>
      <c r="O112" s="336"/>
      <c r="P112" s="336"/>
      <c r="Q112" s="336"/>
      <c r="R112" s="336"/>
      <c r="S112" s="336"/>
      <c r="T112" s="337">
        <f t="shared" si="9"/>
        <v>0</v>
      </c>
      <c r="U112" s="339"/>
      <c r="V112" s="337">
        <f t="shared" si="6"/>
        <v>0</v>
      </c>
      <c r="W112" s="382" t="str">
        <f t="shared" si="7"/>
        <v>-</v>
      </c>
    </row>
    <row r="113" spans="2:23" s="189" customFormat="1" ht="60" customHeight="1" x14ac:dyDescent="0.35">
      <c r="B113" s="190" t="s">
        <v>536</v>
      </c>
      <c r="C113" s="190" t="s">
        <v>373</v>
      </c>
      <c r="D113" s="195"/>
      <c r="E113" s="190"/>
      <c r="F113" s="368" t="s">
        <v>341</v>
      </c>
      <c r="G113" s="358" t="s">
        <v>537</v>
      </c>
      <c r="H113" s="358" t="s">
        <v>450</v>
      </c>
      <c r="I113" s="368" t="s">
        <v>349</v>
      </c>
      <c r="J113" s="380">
        <v>20</v>
      </c>
      <c r="K113" s="380">
        <f t="shared" si="8"/>
        <v>20.2</v>
      </c>
      <c r="L113" s="358" t="s">
        <v>538</v>
      </c>
      <c r="M113" s="338"/>
      <c r="N113" s="339"/>
      <c r="O113" s="336"/>
      <c r="P113" s="336"/>
      <c r="Q113" s="336"/>
      <c r="R113" s="336"/>
      <c r="S113" s="336"/>
      <c r="T113" s="337">
        <f t="shared" si="9"/>
        <v>0</v>
      </c>
      <c r="U113" s="339"/>
      <c r="V113" s="337">
        <f t="shared" si="6"/>
        <v>0</v>
      </c>
      <c r="W113" s="382" t="str">
        <f t="shared" si="7"/>
        <v>-</v>
      </c>
    </row>
    <row r="114" spans="2:23" s="189" customFormat="1" ht="60" customHeight="1" x14ac:dyDescent="0.35">
      <c r="B114" s="187"/>
      <c r="C114" s="187"/>
      <c r="D114" s="194"/>
      <c r="E114" s="187"/>
      <c r="F114" s="368" t="s">
        <v>330</v>
      </c>
      <c r="G114" s="358" t="s">
        <v>523</v>
      </c>
      <c r="H114" s="358" t="s">
        <v>332</v>
      </c>
      <c r="I114" s="368" t="s">
        <v>349</v>
      </c>
      <c r="J114" s="380">
        <v>20</v>
      </c>
      <c r="K114" s="380">
        <f t="shared" si="8"/>
        <v>20.2</v>
      </c>
      <c r="L114" s="358" t="s">
        <v>539</v>
      </c>
      <c r="M114" s="338"/>
      <c r="N114" s="339"/>
      <c r="O114" s="336"/>
      <c r="P114" s="336"/>
      <c r="Q114" s="336"/>
      <c r="R114" s="336"/>
      <c r="S114" s="336"/>
      <c r="T114" s="337">
        <f t="shared" si="9"/>
        <v>0</v>
      </c>
      <c r="U114" s="339"/>
      <c r="V114" s="337">
        <f t="shared" si="6"/>
        <v>0</v>
      </c>
      <c r="W114" s="382" t="str">
        <f t="shared" si="7"/>
        <v>-</v>
      </c>
    </row>
    <row r="115" spans="2:23" s="189" customFormat="1" ht="60" customHeight="1" x14ac:dyDescent="0.35">
      <c r="B115" s="190"/>
      <c r="C115" s="190"/>
      <c r="D115" s="195"/>
      <c r="E115" s="190"/>
      <c r="F115" s="368" t="s">
        <v>337</v>
      </c>
      <c r="G115" s="358" t="s">
        <v>534</v>
      </c>
      <c r="H115" s="358" t="s">
        <v>448</v>
      </c>
      <c r="I115" s="368" t="s">
        <v>349</v>
      </c>
      <c r="J115" s="380">
        <v>20</v>
      </c>
      <c r="K115" s="380">
        <f t="shared" si="8"/>
        <v>20.2</v>
      </c>
      <c r="L115" s="358" t="s">
        <v>540</v>
      </c>
      <c r="M115" s="338"/>
      <c r="N115" s="339"/>
      <c r="O115" s="336"/>
      <c r="P115" s="336"/>
      <c r="Q115" s="336"/>
      <c r="R115" s="336"/>
      <c r="S115" s="336"/>
      <c r="T115" s="337">
        <f t="shared" si="9"/>
        <v>0</v>
      </c>
      <c r="U115" s="339"/>
      <c r="V115" s="337">
        <f t="shared" si="6"/>
        <v>0</v>
      </c>
      <c r="W115" s="382" t="str">
        <f t="shared" si="7"/>
        <v>-</v>
      </c>
    </row>
    <row r="116" spans="2:23" s="189" customFormat="1" ht="60" customHeight="1" x14ac:dyDescent="0.35">
      <c r="B116" s="192" t="s">
        <v>536</v>
      </c>
      <c r="C116" s="192" t="s">
        <v>373</v>
      </c>
      <c r="D116" s="196"/>
      <c r="E116" s="192"/>
      <c r="F116" s="368" t="s">
        <v>341</v>
      </c>
      <c r="G116" s="358" t="s">
        <v>537</v>
      </c>
      <c r="H116" s="358" t="s">
        <v>450</v>
      </c>
      <c r="I116" s="368" t="s">
        <v>349</v>
      </c>
      <c r="J116" s="380">
        <v>20</v>
      </c>
      <c r="K116" s="380">
        <f t="shared" si="8"/>
        <v>20.2</v>
      </c>
      <c r="L116" s="358" t="s">
        <v>541</v>
      </c>
      <c r="M116" s="338"/>
      <c r="N116" s="339"/>
      <c r="O116" s="336"/>
      <c r="P116" s="336"/>
      <c r="Q116" s="336"/>
      <c r="R116" s="336"/>
      <c r="S116" s="336"/>
      <c r="T116" s="337">
        <f t="shared" si="9"/>
        <v>0</v>
      </c>
      <c r="U116" s="339"/>
      <c r="V116" s="337">
        <f t="shared" si="6"/>
        <v>0</v>
      </c>
      <c r="W116" s="382" t="str">
        <f t="shared" si="7"/>
        <v>-</v>
      </c>
    </row>
    <row r="117" spans="2:23" ht="60" customHeight="1" x14ac:dyDescent="0.35"/>
    <row r="118" spans="2:23" ht="60" customHeight="1" x14ac:dyDescent="0.35"/>
    <row r="119" spans="2:23" ht="60" customHeight="1" x14ac:dyDescent="0.35"/>
    <row r="120" spans="2:23" ht="60" customHeight="1" x14ac:dyDescent="0.35"/>
    <row r="121" spans="2:23" ht="60" customHeight="1" x14ac:dyDescent="0.35"/>
    <row r="122" spans="2:23" ht="60" customHeight="1" x14ac:dyDescent="0.35"/>
  </sheetData>
  <mergeCells count="16">
    <mergeCell ref="E14:E16"/>
    <mergeCell ref="B76:B78"/>
    <mergeCell ref="D76:D78"/>
    <mergeCell ref="B79:B81"/>
    <mergeCell ref="B82:B84"/>
    <mergeCell ref="B85:B87"/>
    <mergeCell ref="B88:B90"/>
    <mergeCell ref="B91:B93"/>
    <mergeCell ref="D91:D93"/>
    <mergeCell ref="B94:B96"/>
    <mergeCell ref="D94:D96"/>
    <mergeCell ref="E94:E96"/>
    <mergeCell ref="B97:B99"/>
    <mergeCell ref="D97:D99"/>
    <mergeCell ref="B100:B102"/>
    <mergeCell ref="D100:D102"/>
  </mergeCells>
  <phoneticPr fontId="1" type="noConversion"/>
  <conditionalFormatting sqref="M4:M116">
    <cfRule type="expression" dxfId="10" priority="11">
      <formula>AND(M4&lt;5,N4&gt;0)</formula>
    </cfRule>
  </conditionalFormatting>
  <conditionalFormatting sqref="S4:S116">
    <cfRule type="expression" dxfId="9" priority="8">
      <formula>S4&gt;1</formula>
    </cfRule>
    <cfRule type="expression" dxfId="8" priority="9">
      <formula>S4&gt;0.5</formula>
    </cfRule>
    <cfRule type="expression" dxfId="7" priority="10">
      <formula>S4&gt;0</formula>
    </cfRule>
  </conditionalFormatting>
  <conditionalFormatting sqref="T4:T116">
    <cfRule type="expression" dxfId="6" priority="6">
      <formula>T4=0</formula>
    </cfRule>
    <cfRule type="expression" dxfId="5" priority="7">
      <formula>AND(T4&lt;&gt;"",T4/S4&lt;4)</formula>
    </cfRule>
  </conditionalFormatting>
  <conditionalFormatting sqref="V4:V116">
    <cfRule type="expression" dxfId="4" priority="4">
      <formula>V4=0</formula>
    </cfRule>
    <cfRule type="expression" dxfId="3" priority="5">
      <formula>AND(V4&lt;&gt;"",V4/S4&lt;4)</formula>
    </cfRule>
  </conditionalFormatting>
  <conditionalFormatting sqref="W4:W116">
    <cfRule type="expression" dxfId="2" priority="3">
      <formula>W4&lt;50</formula>
    </cfRule>
    <cfRule type="expression" dxfId="1" priority="2">
      <formula>W4&lt;20</formula>
    </cfRule>
    <cfRule type="expression" dxfId="0" priority="1">
      <formula>W4&lt;10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40" customFormat="1" ht="40.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327</v>
      </c>
      <c r="M3" s="137" t="s">
        <v>543</v>
      </c>
    </row>
    <row r="4" spans="2:13" ht="50.1" customHeight="1" x14ac:dyDescent="0.35">
      <c r="B4" s="141" t="s">
        <v>328</v>
      </c>
      <c r="C4" s="141"/>
      <c r="D4" s="142" t="s">
        <v>329</v>
      </c>
      <c r="E4" s="141"/>
      <c r="F4" s="143" t="s">
        <v>330</v>
      </c>
      <c r="G4" s="143" t="s">
        <v>331</v>
      </c>
      <c r="H4" s="143" t="s">
        <v>332</v>
      </c>
      <c r="I4" s="143" t="s">
        <v>333</v>
      </c>
      <c r="J4" s="144">
        <v>10</v>
      </c>
      <c r="K4" s="144">
        <f>J4+0.2</f>
        <v>10.199999999999999</v>
      </c>
      <c r="L4" s="157">
        <f>在庫情報W!U4</f>
        <v>0</v>
      </c>
      <c r="M4" s="198">
        <f>K4*L4</f>
        <v>0</v>
      </c>
    </row>
    <row r="5" spans="2:13" ht="50.1" customHeight="1" x14ac:dyDescent="0.35">
      <c r="B5" s="146"/>
      <c r="C5" s="146" t="s">
        <v>336</v>
      </c>
      <c r="D5" s="147"/>
      <c r="E5" s="146"/>
      <c r="F5" s="143" t="s">
        <v>337</v>
      </c>
      <c r="G5" s="143" t="s">
        <v>338</v>
      </c>
      <c r="H5" s="143" t="s">
        <v>339</v>
      </c>
      <c r="I5" s="143" t="s">
        <v>333</v>
      </c>
      <c r="J5" s="144">
        <v>10</v>
      </c>
      <c r="K5" s="144">
        <f t="shared" ref="K5:K69" si="0">J5+0.2</f>
        <v>10.199999999999999</v>
      </c>
      <c r="L5" s="157">
        <f>在庫情報W!U5</f>
        <v>0</v>
      </c>
      <c r="M5" s="198">
        <f t="shared" ref="M5:M68" si="1">K5*L5</f>
        <v>0</v>
      </c>
    </row>
    <row r="6" spans="2:13" ht="50.1" customHeight="1" x14ac:dyDescent="0.35">
      <c r="B6" s="148"/>
      <c r="C6" s="148"/>
      <c r="D6" s="149"/>
      <c r="E6" s="148"/>
      <c r="F6" s="143" t="s">
        <v>341</v>
      </c>
      <c r="G6" s="143" t="s">
        <v>342</v>
      </c>
      <c r="H6" s="143" t="s">
        <v>343</v>
      </c>
      <c r="I6" s="143" t="s">
        <v>333</v>
      </c>
      <c r="J6" s="144">
        <v>10</v>
      </c>
      <c r="K6" s="144">
        <f t="shared" si="0"/>
        <v>10.199999999999999</v>
      </c>
      <c r="L6" s="157">
        <f>在庫情報W!U6</f>
        <v>0</v>
      </c>
      <c r="M6" s="198">
        <f t="shared" si="1"/>
        <v>0</v>
      </c>
    </row>
    <row r="7" spans="2:13" ht="50.1" customHeight="1" x14ac:dyDescent="0.35">
      <c r="B7" s="141" t="s">
        <v>345</v>
      </c>
      <c r="C7" s="141"/>
      <c r="D7" s="142" t="s">
        <v>346</v>
      </c>
      <c r="E7" s="141"/>
      <c r="F7" s="143" t="s">
        <v>330</v>
      </c>
      <c r="G7" s="143" t="s">
        <v>347</v>
      </c>
      <c r="H7" s="143" t="s">
        <v>348</v>
      </c>
      <c r="I7" s="143" t="s">
        <v>349</v>
      </c>
      <c r="J7" s="144">
        <v>10.5</v>
      </c>
      <c r="K7" s="144">
        <f t="shared" si="0"/>
        <v>10.7</v>
      </c>
      <c r="L7" s="157">
        <f>在庫情報W!U7</f>
        <v>0</v>
      </c>
      <c r="M7" s="198">
        <f t="shared" si="1"/>
        <v>0</v>
      </c>
    </row>
    <row r="8" spans="2:13" ht="50.1" customHeight="1" x14ac:dyDescent="0.35">
      <c r="B8" s="146"/>
      <c r="C8" s="146" t="s">
        <v>336</v>
      </c>
      <c r="D8" s="147"/>
      <c r="E8" s="146"/>
      <c r="F8" s="143" t="s">
        <v>337</v>
      </c>
      <c r="G8" s="143" t="s">
        <v>331</v>
      </c>
      <c r="H8" s="143" t="s">
        <v>332</v>
      </c>
      <c r="I8" s="143" t="s">
        <v>349</v>
      </c>
      <c r="J8" s="144">
        <v>10.5</v>
      </c>
      <c r="K8" s="144">
        <f t="shared" si="0"/>
        <v>10.7</v>
      </c>
      <c r="L8" s="157">
        <f>在庫情報W!U8</f>
        <v>0</v>
      </c>
      <c r="M8" s="198">
        <f t="shared" si="1"/>
        <v>0</v>
      </c>
    </row>
    <row r="9" spans="2:13" ht="50.1" customHeight="1" x14ac:dyDescent="0.35">
      <c r="B9" s="146"/>
      <c r="C9" s="146"/>
      <c r="D9" s="147"/>
      <c r="E9" s="146"/>
      <c r="F9" s="143" t="s">
        <v>341</v>
      </c>
      <c r="G9" s="143" t="s">
        <v>338</v>
      </c>
      <c r="H9" s="143" t="s">
        <v>339</v>
      </c>
      <c r="I9" s="143" t="s">
        <v>349</v>
      </c>
      <c r="J9" s="144">
        <v>10.5</v>
      </c>
      <c r="K9" s="144">
        <f t="shared" si="0"/>
        <v>10.7</v>
      </c>
      <c r="L9" s="157">
        <f>在庫情報W!U9</f>
        <v>0</v>
      </c>
      <c r="M9" s="198">
        <f t="shared" si="1"/>
        <v>0</v>
      </c>
    </row>
    <row r="10" spans="2:13" ht="50.1" customHeight="1" x14ac:dyDescent="0.35">
      <c r="B10" s="148"/>
      <c r="C10" s="148"/>
      <c r="D10" s="149"/>
      <c r="E10" s="148"/>
      <c r="F10" s="143" t="s">
        <v>354</v>
      </c>
      <c r="G10" s="143" t="s">
        <v>342</v>
      </c>
      <c r="H10" s="143" t="s">
        <v>343</v>
      </c>
      <c r="I10" s="143" t="s">
        <v>349</v>
      </c>
      <c r="J10" s="144">
        <v>10.5</v>
      </c>
      <c r="K10" s="144">
        <f t="shared" si="0"/>
        <v>10.7</v>
      </c>
      <c r="L10" s="157">
        <f>在庫情報W!U10</f>
        <v>0</v>
      </c>
      <c r="M10" s="198">
        <f t="shared" si="1"/>
        <v>0</v>
      </c>
    </row>
    <row r="11" spans="2:13" ht="50.1" customHeight="1" x14ac:dyDescent="0.35">
      <c r="B11" s="141" t="s">
        <v>357</v>
      </c>
      <c r="C11" s="141"/>
      <c r="D11" s="142" t="s">
        <v>358</v>
      </c>
      <c r="E11" s="141"/>
      <c r="F11" s="143" t="s">
        <v>330</v>
      </c>
      <c r="G11" s="143" t="s">
        <v>331</v>
      </c>
      <c r="H11" s="143" t="s">
        <v>332</v>
      </c>
      <c r="I11" s="143" t="s">
        <v>359</v>
      </c>
      <c r="J11" s="144">
        <v>10</v>
      </c>
      <c r="K11" s="144">
        <f t="shared" si="0"/>
        <v>10.199999999999999</v>
      </c>
      <c r="L11" s="157">
        <f>在庫情報W!U11</f>
        <v>0</v>
      </c>
      <c r="M11" s="198">
        <f t="shared" si="1"/>
        <v>0</v>
      </c>
    </row>
    <row r="12" spans="2:13" ht="50.1" customHeight="1" x14ac:dyDescent="0.35">
      <c r="B12" s="146"/>
      <c r="C12" s="146" t="s">
        <v>336</v>
      </c>
      <c r="D12" s="147"/>
      <c r="E12" s="146"/>
      <c r="F12" s="143" t="s">
        <v>337</v>
      </c>
      <c r="G12" s="143" t="s">
        <v>338</v>
      </c>
      <c r="H12" s="143" t="s">
        <v>339</v>
      </c>
      <c r="I12" s="143" t="s">
        <v>359</v>
      </c>
      <c r="J12" s="144">
        <v>10</v>
      </c>
      <c r="K12" s="144">
        <f t="shared" si="0"/>
        <v>10.199999999999999</v>
      </c>
      <c r="L12" s="157">
        <f>在庫情報W!U12</f>
        <v>0</v>
      </c>
      <c r="M12" s="198">
        <f t="shared" si="1"/>
        <v>0</v>
      </c>
    </row>
    <row r="13" spans="2:13" ht="50.1" customHeight="1" x14ac:dyDescent="0.35">
      <c r="B13" s="148"/>
      <c r="C13" s="148"/>
      <c r="D13" s="149"/>
      <c r="E13" s="148"/>
      <c r="F13" s="143" t="s">
        <v>341</v>
      </c>
      <c r="G13" s="143" t="s">
        <v>342</v>
      </c>
      <c r="H13" s="143" t="s">
        <v>343</v>
      </c>
      <c r="I13" s="143" t="s">
        <v>359</v>
      </c>
      <c r="J13" s="144">
        <v>10</v>
      </c>
      <c r="K13" s="144">
        <f t="shared" si="0"/>
        <v>10.199999999999999</v>
      </c>
      <c r="L13" s="157">
        <f>在庫情報W!U13</f>
        <v>0</v>
      </c>
      <c r="M13" s="198">
        <f t="shared" si="1"/>
        <v>0</v>
      </c>
    </row>
    <row r="14" spans="2:13" ht="50.1" customHeight="1" x14ac:dyDescent="0.35">
      <c r="B14" s="141" t="s">
        <v>365</v>
      </c>
      <c r="C14" s="141"/>
      <c r="D14" s="142" t="s">
        <v>366</v>
      </c>
      <c r="E14" s="439"/>
      <c r="F14" s="143" t="s">
        <v>330</v>
      </c>
      <c r="G14" s="143" t="s">
        <v>331</v>
      </c>
      <c r="H14" s="143" t="s">
        <v>332</v>
      </c>
      <c r="I14" s="143" t="s">
        <v>333</v>
      </c>
      <c r="J14" s="144">
        <v>10</v>
      </c>
      <c r="K14" s="144">
        <f t="shared" si="0"/>
        <v>10.199999999999999</v>
      </c>
      <c r="L14" s="157">
        <f>在庫情報W!U14</f>
        <v>0</v>
      </c>
      <c r="M14" s="198">
        <f t="shared" si="1"/>
        <v>0</v>
      </c>
    </row>
    <row r="15" spans="2:13" ht="50.1" customHeight="1" x14ac:dyDescent="0.35">
      <c r="B15" s="146"/>
      <c r="C15" s="146" t="s">
        <v>336</v>
      </c>
      <c r="D15" s="147"/>
      <c r="E15" s="439"/>
      <c r="F15" s="143" t="s">
        <v>337</v>
      </c>
      <c r="G15" s="143" t="s">
        <v>338</v>
      </c>
      <c r="H15" s="143" t="s">
        <v>339</v>
      </c>
      <c r="I15" s="143" t="s">
        <v>333</v>
      </c>
      <c r="J15" s="144">
        <v>10</v>
      </c>
      <c r="K15" s="144">
        <f t="shared" si="0"/>
        <v>10.199999999999999</v>
      </c>
      <c r="L15" s="157">
        <f>在庫情報W!U15</f>
        <v>0</v>
      </c>
      <c r="M15" s="198">
        <f t="shared" si="1"/>
        <v>0</v>
      </c>
    </row>
    <row r="16" spans="2:13" s="154" customFormat="1" ht="50.1" customHeight="1" x14ac:dyDescent="0.35">
      <c r="B16" s="150"/>
      <c r="C16" s="151"/>
      <c r="D16" s="152"/>
      <c r="E16" s="440"/>
      <c r="F16" s="153" t="s">
        <v>341</v>
      </c>
      <c r="G16" s="143" t="s">
        <v>342</v>
      </c>
      <c r="H16" s="143" t="s">
        <v>343</v>
      </c>
      <c r="I16" s="143" t="s">
        <v>333</v>
      </c>
      <c r="J16" s="144">
        <v>10</v>
      </c>
      <c r="K16" s="144">
        <f t="shared" si="0"/>
        <v>10.199999999999999</v>
      </c>
      <c r="L16" s="157">
        <f>在庫情報W!U16</f>
        <v>0</v>
      </c>
      <c r="M16" s="198">
        <f t="shared" si="1"/>
        <v>0</v>
      </c>
    </row>
    <row r="17" spans="2:13" ht="50.1" customHeight="1" x14ac:dyDescent="0.35">
      <c r="B17" s="155" t="s">
        <v>370</v>
      </c>
      <c r="C17" s="155"/>
      <c r="D17" s="156" t="s">
        <v>371</v>
      </c>
      <c r="E17" s="155"/>
      <c r="F17" s="157" t="s">
        <v>330</v>
      </c>
      <c r="G17" s="157" t="s">
        <v>331</v>
      </c>
      <c r="H17" s="157" t="s">
        <v>332</v>
      </c>
      <c r="I17" s="157" t="s">
        <v>359</v>
      </c>
      <c r="J17" s="158">
        <v>12.5</v>
      </c>
      <c r="K17" s="158">
        <f t="shared" si="0"/>
        <v>12.7</v>
      </c>
      <c r="L17" s="157">
        <f>在庫情報W!U17</f>
        <v>0</v>
      </c>
      <c r="M17" s="198">
        <f t="shared" si="1"/>
        <v>0</v>
      </c>
    </row>
    <row r="18" spans="2:13" ht="50.1" customHeight="1" x14ac:dyDescent="0.35">
      <c r="B18" s="159"/>
      <c r="C18" s="159" t="s">
        <v>373</v>
      </c>
      <c r="D18" s="160"/>
      <c r="E18" s="159"/>
      <c r="F18" s="157" t="s">
        <v>337</v>
      </c>
      <c r="G18" s="157" t="s">
        <v>338</v>
      </c>
      <c r="H18" s="157" t="s">
        <v>339</v>
      </c>
      <c r="I18" s="157" t="s">
        <v>359</v>
      </c>
      <c r="J18" s="158">
        <v>12.5</v>
      </c>
      <c r="K18" s="158">
        <f t="shared" si="0"/>
        <v>12.7</v>
      </c>
      <c r="L18" s="157">
        <f>在庫情報W!U18</f>
        <v>0</v>
      </c>
      <c r="M18" s="198">
        <f t="shared" si="1"/>
        <v>0</v>
      </c>
    </row>
    <row r="19" spans="2:13" ht="50.1" customHeight="1" x14ac:dyDescent="0.35">
      <c r="B19" s="161"/>
      <c r="C19" s="161"/>
      <c r="D19" s="162"/>
      <c r="E19" s="161"/>
      <c r="F19" s="157" t="s">
        <v>341</v>
      </c>
      <c r="G19" s="157" t="s">
        <v>342</v>
      </c>
      <c r="H19" s="157" t="s">
        <v>343</v>
      </c>
      <c r="I19" s="157" t="s">
        <v>349</v>
      </c>
      <c r="J19" s="158">
        <v>12.5</v>
      </c>
      <c r="K19" s="158">
        <f t="shared" si="0"/>
        <v>12.7</v>
      </c>
      <c r="L19" s="157">
        <f>在庫情報W!U19</f>
        <v>0</v>
      </c>
      <c r="M19" s="198">
        <f t="shared" si="1"/>
        <v>0</v>
      </c>
    </row>
    <row r="20" spans="2:13" ht="50.1" customHeight="1" x14ac:dyDescent="0.35">
      <c r="B20" s="163" t="s">
        <v>376</v>
      </c>
      <c r="C20" s="163"/>
      <c r="D20" s="164" t="s">
        <v>377</v>
      </c>
      <c r="E20" s="163"/>
      <c r="F20" s="157" t="s">
        <v>330</v>
      </c>
      <c r="G20" s="157" t="s">
        <v>331</v>
      </c>
      <c r="H20" s="157" t="s">
        <v>332</v>
      </c>
      <c r="I20" s="157" t="s">
        <v>349</v>
      </c>
      <c r="J20" s="158">
        <v>10</v>
      </c>
      <c r="K20" s="158">
        <f t="shared" si="0"/>
        <v>10.199999999999999</v>
      </c>
      <c r="L20" s="157">
        <f>在庫情報W!U20</f>
        <v>0</v>
      </c>
      <c r="M20" s="198">
        <f t="shared" si="1"/>
        <v>0</v>
      </c>
    </row>
    <row r="21" spans="2:13" ht="50.1" customHeight="1" x14ac:dyDescent="0.35">
      <c r="B21" s="165"/>
      <c r="C21" s="165" t="s">
        <v>373</v>
      </c>
      <c r="D21" s="166"/>
      <c r="E21" s="165"/>
      <c r="F21" s="157" t="s">
        <v>337</v>
      </c>
      <c r="G21" s="157" t="s">
        <v>338</v>
      </c>
      <c r="H21" s="157" t="s">
        <v>339</v>
      </c>
      <c r="I21" s="157" t="s">
        <v>349</v>
      </c>
      <c r="J21" s="158">
        <v>10</v>
      </c>
      <c r="K21" s="158">
        <f t="shared" si="0"/>
        <v>10.199999999999999</v>
      </c>
      <c r="L21" s="157">
        <f>在庫情報W!U21</f>
        <v>0</v>
      </c>
      <c r="M21" s="198">
        <f t="shared" si="1"/>
        <v>0</v>
      </c>
    </row>
    <row r="22" spans="2:13" ht="50.1" customHeight="1" x14ac:dyDescent="0.35">
      <c r="B22" s="167"/>
      <c r="C22" s="167"/>
      <c r="D22" s="168"/>
      <c r="E22" s="167"/>
      <c r="F22" s="157" t="s">
        <v>341</v>
      </c>
      <c r="G22" s="157" t="s">
        <v>342</v>
      </c>
      <c r="H22" s="157" t="s">
        <v>343</v>
      </c>
      <c r="I22" s="157" t="s">
        <v>349</v>
      </c>
      <c r="J22" s="158">
        <v>10</v>
      </c>
      <c r="K22" s="158">
        <f t="shared" si="0"/>
        <v>10.199999999999999</v>
      </c>
      <c r="L22" s="157">
        <f>在庫情報W!U22</f>
        <v>0</v>
      </c>
      <c r="M22" s="198">
        <f t="shared" si="1"/>
        <v>0</v>
      </c>
    </row>
    <row r="23" spans="2:13" ht="50.1" customHeight="1" x14ac:dyDescent="0.35">
      <c r="B23" s="141" t="s">
        <v>381</v>
      </c>
      <c r="C23" s="141"/>
      <c r="D23" s="142" t="s">
        <v>382</v>
      </c>
      <c r="E23" s="141"/>
      <c r="F23" s="143" t="s">
        <v>330</v>
      </c>
      <c r="G23" s="143" t="s">
        <v>331</v>
      </c>
      <c r="H23" s="143" t="s">
        <v>332</v>
      </c>
      <c r="I23" s="143" t="s">
        <v>333</v>
      </c>
      <c r="J23" s="144">
        <v>10</v>
      </c>
      <c r="K23" s="144">
        <f t="shared" si="0"/>
        <v>10.199999999999999</v>
      </c>
      <c r="L23" s="157">
        <f>在庫情報W!U23</f>
        <v>0</v>
      </c>
      <c r="M23" s="198">
        <f t="shared" si="1"/>
        <v>0</v>
      </c>
    </row>
    <row r="24" spans="2:13" ht="50.1" customHeight="1" x14ac:dyDescent="0.35">
      <c r="B24" s="146"/>
      <c r="C24" s="146" t="s">
        <v>336</v>
      </c>
      <c r="D24" s="147"/>
      <c r="E24" s="146"/>
      <c r="F24" s="143" t="s">
        <v>337</v>
      </c>
      <c r="G24" s="143" t="s">
        <v>338</v>
      </c>
      <c r="H24" s="143" t="s">
        <v>339</v>
      </c>
      <c r="I24" s="143" t="s">
        <v>333</v>
      </c>
      <c r="J24" s="144">
        <v>10</v>
      </c>
      <c r="K24" s="144">
        <f t="shared" si="0"/>
        <v>10.199999999999999</v>
      </c>
      <c r="L24" s="157">
        <f>在庫情報W!U24</f>
        <v>0</v>
      </c>
      <c r="M24" s="198">
        <f t="shared" si="1"/>
        <v>0</v>
      </c>
    </row>
    <row r="25" spans="2:13" ht="50.1" customHeight="1" x14ac:dyDescent="0.35">
      <c r="B25" s="148"/>
      <c r="C25" s="146"/>
      <c r="D25" s="147"/>
      <c r="E25" s="148"/>
      <c r="F25" s="143" t="s">
        <v>341</v>
      </c>
      <c r="G25" s="143" t="s">
        <v>342</v>
      </c>
      <c r="H25" s="143" t="s">
        <v>343</v>
      </c>
      <c r="I25" s="143" t="s">
        <v>333</v>
      </c>
      <c r="J25" s="144">
        <v>10</v>
      </c>
      <c r="K25" s="144">
        <f t="shared" si="0"/>
        <v>10.199999999999999</v>
      </c>
      <c r="L25" s="157">
        <f>在庫情報W!U25</f>
        <v>0</v>
      </c>
      <c r="M25" s="198">
        <f t="shared" si="1"/>
        <v>0</v>
      </c>
    </row>
    <row r="26" spans="2:13" ht="50.1" customHeight="1" x14ac:dyDescent="0.35">
      <c r="B26" s="141" t="s">
        <v>386</v>
      </c>
      <c r="C26" s="146"/>
      <c r="D26" s="147"/>
      <c r="E26" s="141"/>
      <c r="F26" s="143" t="s">
        <v>330</v>
      </c>
      <c r="G26" s="143" t="s">
        <v>331</v>
      </c>
      <c r="H26" s="143" t="s">
        <v>332</v>
      </c>
      <c r="I26" s="143" t="s">
        <v>333</v>
      </c>
      <c r="J26" s="144">
        <v>10</v>
      </c>
      <c r="K26" s="144">
        <f t="shared" si="0"/>
        <v>10.199999999999999</v>
      </c>
      <c r="L26" s="157">
        <f>在庫情報W!U26</f>
        <v>0</v>
      </c>
      <c r="M26" s="198">
        <f t="shared" si="1"/>
        <v>0</v>
      </c>
    </row>
    <row r="27" spans="2:13" ht="50.1" customHeight="1" x14ac:dyDescent="0.35">
      <c r="B27" s="146"/>
      <c r="C27" s="146" t="s">
        <v>336</v>
      </c>
      <c r="D27" s="147"/>
      <c r="E27" s="146"/>
      <c r="F27" s="143" t="s">
        <v>337</v>
      </c>
      <c r="G27" s="143" t="s">
        <v>338</v>
      </c>
      <c r="H27" s="143" t="s">
        <v>339</v>
      </c>
      <c r="I27" s="143" t="s">
        <v>333</v>
      </c>
      <c r="J27" s="144">
        <v>10</v>
      </c>
      <c r="K27" s="144">
        <f t="shared" si="0"/>
        <v>10.199999999999999</v>
      </c>
      <c r="L27" s="157">
        <f>在庫情報W!U27</f>
        <v>0</v>
      </c>
      <c r="M27" s="198">
        <f t="shared" si="1"/>
        <v>0</v>
      </c>
    </row>
    <row r="28" spans="2:13" ht="50.1" customHeight="1" x14ac:dyDescent="0.35">
      <c r="B28" s="148"/>
      <c r="C28" s="148"/>
      <c r="D28" s="149"/>
      <c r="E28" s="148"/>
      <c r="F28" s="143" t="s">
        <v>341</v>
      </c>
      <c r="G28" s="143" t="s">
        <v>342</v>
      </c>
      <c r="H28" s="143" t="s">
        <v>343</v>
      </c>
      <c r="I28" s="143" t="s">
        <v>333</v>
      </c>
      <c r="J28" s="144">
        <v>10</v>
      </c>
      <c r="K28" s="144">
        <f t="shared" si="0"/>
        <v>10.199999999999999</v>
      </c>
      <c r="L28" s="157">
        <f>在庫情報W!U28</f>
        <v>0</v>
      </c>
      <c r="M28" s="198">
        <f t="shared" si="1"/>
        <v>0</v>
      </c>
    </row>
    <row r="29" spans="2:13" ht="50.1" customHeight="1" x14ac:dyDescent="0.35">
      <c r="B29" s="141" t="s">
        <v>391</v>
      </c>
      <c r="C29" s="141"/>
      <c r="D29" s="142" t="s">
        <v>392</v>
      </c>
      <c r="E29" s="141"/>
      <c r="F29" s="143" t="s">
        <v>330</v>
      </c>
      <c r="G29" s="143" t="s">
        <v>331</v>
      </c>
      <c r="H29" s="143" t="s">
        <v>332</v>
      </c>
      <c r="I29" s="143" t="s">
        <v>333</v>
      </c>
      <c r="J29" s="144">
        <v>10</v>
      </c>
      <c r="K29" s="144">
        <f t="shared" si="0"/>
        <v>10.199999999999999</v>
      </c>
      <c r="L29" s="157">
        <f>在庫情報W!U29</f>
        <v>0</v>
      </c>
      <c r="M29" s="198">
        <f t="shared" si="1"/>
        <v>0</v>
      </c>
    </row>
    <row r="30" spans="2:13" ht="50.1" customHeight="1" x14ac:dyDescent="0.35">
      <c r="B30" s="146"/>
      <c r="C30" s="146" t="s">
        <v>336</v>
      </c>
      <c r="D30" s="147"/>
      <c r="E30" s="146"/>
      <c r="F30" s="143" t="s">
        <v>337</v>
      </c>
      <c r="G30" s="143" t="s">
        <v>338</v>
      </c>
      <c r="H30" s="143" t="s">
        <v>339</v>
      </c>
      <c r="I30" s="143" t="s">
        <v>333</v>
      </c>
      <c r="J30" s="144">
        <v>10</v>
      </c>
      <c r="K30" s="144">
        <f t="shared" si="0"/>
        <v>10.199999999999999</v>
      </c>
      <c r="L30" s="157">
        <f>在庫情報W!U30</f>
        <v>0</v>
      </c>
      <c r="M30" s="198">
        <f t="shared" si="1"/>
        <v>0</v>
      </c>
    </row>
    <row r="31" spans="2:13" ht="50.1" customHeight="1" x14ac:dyDescent="0.35">
      <c r="B31" s="148"/>
      <c r="C31" s="148"/>
      <c r="D31" s="149"/>
      <c r="E31" s="148"/>
      <c r="F31" s="143" t="s">
        <v>341</v>
      </c>
      <c r="G31" s="143" t="s">
        <v>342</v>
      </c>
      <c r="H31" s="143" t="s">
        <v>343</v>
      </c>
      <c r="I31" s="143" t="s">
        <v>333</v>
      </c>
      <c r="J31" s="144">
        <v>10</v>
      </c>
      <c r="K31" s="144">
        <f t="shared" si="0"/>
        <v>10.199999999999999</v>
      </c>
      <c r="L31" s="157">
        <f>在庫情報W!U31</f>
        <v>0</v>
      </c>
      <c r="M31" s="198">
        <f t="shared" si="1"/>
        <v>0</v>
      </c>
    </row>
    <row r="32" spans="2:13" ht="50.1" customHeight="1" x14ac:dyDescent="0.35">
      <c r="B32" s="141" t="s">
        <v>396</v>
      </c>
      <c r="C32" s="141"/>
      <c r="D32" s="142" t="s">
        <v>397</v>
      </c>
      <c r="E32" s="141"/>
      <c r="F32" s="143" t="s">
        <v>330</v>
      </c>
      <c r="G32" s="143" t="s">
        <v>331</v>
      </c>
      <c r="H32" s="143" t="s">
        <v>332</v>
      </c>
      <c r="I32" s="143" t="s">
        <v>333</v>
      </c>
      <c r="J32" s="144">
        <v>10</v>
      </c>
      <c r="K32" s="144">
        <f t="shared" si="0"/>
        <v>10.199999999999999</v>
      </c>
      <c r="L32" s="157">
        <f>在庫情報W!U32</f>
        <v>0</v>
      </c>
      <c r="M32" s="198">
        <f t="shared" si="1"/>
        <v>0</v>
      </c>
    </row>
    <row r="33" spans="2:13" ht="50.1" customHeight="1" x14ac:dyDescent="0.35">
      <c r="B33" s="146"/>
      <c r="C33" s="146" t="s">
        <v>336</v>
      </c>
      <c r="D33" s="147"/>
      <c r="E33" s="146"/>
      <c r="F33" s="143" t="s">
        <v>337</v>
      </c>
      <c r="G33" s="143" t="s">
        <v>338</v>
      </c>
      <c r="H33" s="143" t="s">
        <v>339</v>
      </c>
      <c r="I33" s="143" t="s">
        <v>333</v>
      </c>
      <c r="J33" s="144">
        <v>10</v>
      </c>
      <c r="K33" s="144">
        <f t="shared" si="0"/>
        <v>10.199999999999999</v>
      </c>
      <c r="L33" s="157">
        <f>在庫情報W!U33</f>
        <v>0</v>
      </c>
      <c r="M33" s="198">
        <f t="shared" si="1"/>
        <v>0</v>
      </c>
    </row>
    <row r="34" spans="2:13" ht="50.1" customHeight="1" x14ac:dyDescent="0.35">
      <c r="B34" s="148"/>
      <c r="C34" s="148"/>
      <c r="D34" s="149"/>
      <c r="E34" s="148"/>
      <c r="F34" s="143" t="s">
        <v>341</v>
      </c>
      <c r="G34" s="143" t="s">
        <v>342</v>
      </c>
      <c r="H34" s="143" t="s">
        <v>343</v>
      </c>
      <c r="I34" s="143" t="s">
        <v>333</v>
      </c>
      <c r="J34" s="144">
        <v>10</v>
      </c>
      <c r="K34" s="144">
        <f t="shared" si="0"/>
        <v>10.199999999999999</v>
      </c>
      <c r="L34" s="157">
        <f>在庫情報W!U34</f>
        <v>0</v>
      </c>
      <c r="M34" s="198">
        <f t="shared" si="1"/>
        <v>0</v>
      </c>
    </row>
    <row r="35" spans="2:13" ht="50.1" customHeight="1" x14ac:dyDescent="0.35">
      <c r="B35" s="141" t="s">
        <v>402</v>
      </c>
      <c r="C35" s="141"/>
      <c r="D35" s="142" t="s">
        <v>403</v>
      </c>
      <c r="E35" s="141"/>
      <c r="F35" s="143" t="s">
        <v>330</v>
      </c>
      <c r="G35" s="143" t="s">
        <v>331</v>
      </c>
      <c r="H35" s="143" t="s">
        <v>332</v>
      </c>
      <c r="I35" s="143" t="s">
        <v>333</v>
      </c>
      <c r="J35" s="144">
        <v>10</v>
      </c>
      <c r="K35" s="144">
        <f t="shared" si="0"/>
        <v>10.199999999999999</v>
      </c>
      <c r="L35" s="157">
        <f>在庫情報W!U35</f>
        <v>0</v>
      </c>
      <c r="M35" s="198">
        <f t="shared" si="1"/>
        <v>0</v>
      </c>
    </row>
    <row r="36" spans="2:13" ht="50.1" customHeight="1" x14ac:dyDescent="0.35">
      <c r="B36" s="146"/>
      <c r="C36" s="146" t="s">
        <v>336</v>
      </c>
      <c r="D36" s="147"/>
      <c r="E36" s="146"/>
      <c r="F36" s="143" t="s">
        <v>337</v>
      </c>
      <c r="G36" s="143" t="s">
        <v>338</v>
      </c>
      <c r="H36" s="143" t="s">
        <v>339</v>
      </c>
      <c r="I36" s="143" t="s">
        <v>333</v>
      </c>
      <c r="J36" s="144">
        <v>10</v>
      </c>
      <c r="K36" s="144">
        <f t="shared" si="0"/>
        <v>10.199999999999999</v>
      </c>
      <c r="L36" s="157">
        <f>在庫情報W!U36</f>
        <v>0</v>
      </c>
      <c r="M36" s="198">
        <f t="shared" si="1"/>
        <v>0</v>
      </c>
    </row>
    <row r="37" spans="2:13" ht="50.1" customHeight="1" x14ac:dyDescent="0.35">
      <c r="B37" s="148"/>
      <c r="C37" s="148"/>
      <c r="D37" s="149"/>
      <c r="E37" s="148"/>
      <c r="F37" s="143" t="s">
        <v>341</v>
      </c>
      <c r="G37" s="143" t="s">
        <v>342</v>
      </c>
      <c r="H37" s="143" t="s">
        <v>343</v>
      </c>
      <c r="I37" s="143" t="s">
        <v>333</v>
      </c>
      <c r="J37" s="144">
        <v>10</v>
      </c>
      <c r="K37" s="144">
        <f t="shared" si="0"/>
        <v>10.199999999999999</v>
      </c>
      <c r="L37" s="157">
        <f>在庫情報W!U37</f>
        <v>0</v>
      </c>
      <c r="M37" s="198">
        <f t="shared" si="1"/>
        <v>0</v>
      </c>
    </row>
    <row r="38" spans="2:13" ht="50.1" customHeight="1" x14ac:dyDescent="0.35">
      <c r="B38" s="141" t="s">
        <v>406</v>
      </c>
      <c r="C38" s="141"/>
      <c r="D38" s="142" t="s">
        <v>407</v>
      </c>
      <c r="E38" s="141"/>
      <c r="F38" s="143" t="s">
        <v>330</v>
      </c>
      <c r="G38" s="143" t="s">
        <v>331</v>
      </c>
      <c r="H38" s="143" t="s">
        <v>332</v>
      </c>
      <c r="I38" s="143" t="s">
        <v>333</v>
      </c>
      <c r="J38" s="144">
        <v>10</v>
      </c>
      <c r="K38" s="144">
        <f t="shared" si="0"/>
        <v>10.199999999999999</v>
      </c>
      <c r="L38" s="157">
        <f>在庫情報W!U38</f>
        <v>0</v>
      </c>
      <c r="M38" s="198">
        <f t="shared" si="1"/>
        <v>0</v>
      </c>
    </row>
    <row r="39" spans="2:13" ht="50.1" customHeight="1" x14ac:dyDescent="0.35">
      <c r="B39" s="146"/>
      <c r="C39" s="146" t="s">
        <v>336</v>
      </c>
      <c r="D39" s="147"/>
      <c r="E39" s="146"/>
      <c r="F39" s="143" t="s">
        <v>337</v>
      </c>
      <c r="G39" s="143" t="s">
        <v>338</v>
      </c>
      <c r="H39" s="143" t="s">
        <v>339</v>
      </c>
      <c r="I39" s="143" t="s">
        <v>333</v>
      </c>
      <c r="J39" s="144">
        <v>10</v>
      </c>
      <c r="K39" s="144">
        <f t="shared" si="0"/>
        <v>10.199999999999999</v>
      </c>
      <c r="L39" s="157">
        <f>在庫情報W!U39</f>
        <v>0</v>
      </c>
      <c r="M39" s="198">
        <f t="shared" si="1"/>
        <v>0</v>
      </c>
    </row>
    <row r="40" spans="2:13" ht="50.1" customHeight="1" x14ac:dyDescent="0.35">
      <c r="B40" s="148"/>
      <c r="C40" s="148"/>
      <c r="D40" s="149"/>
      <c r="E40" s="148"/>
      <c r="F40" s="143" t="s">
        <v>341</v>
      </c>
      <c r="G40" s="143" t="s">
        <v>342</v>
      </c>
      <c r="H40" s="143" t="s">
        <v>343</v>
      </c>
      <c r="I40" s="143" t="s">
        <v>333</v>
      </c>
      <c r="J40" s="144">
        <v>10</v>
      </c>
      <c r="K40" s="144">
        <f t="shared" si="0"/>
        <v>10.199999999999999</v>
      </c>
      <c r="L40" s="157">
        <f>在庫情報W!U40</f>
        <v>0</v>
      </c>
      <c r="M40" s="198">
        <f t="shared" si="1"/>
        <v>0</v>
      </c>
    </row>
    <row r="41" spans="2:13" ht="50.1" customHeight="1" x14ac:dyDescent="0.35">
      <c r="B41" s="141" t="s">
        <v>413</v>
      </c>
      <c r="C41" s="141"/>
      <c r="D41" s="142" t="s">
        <v>414</v>
      </c>
      <c r="E41" s="141"/>
      <c r="F41" s="143" t="s">
        <v>330</v>
      </c>
      <c r="G41" s="143" t="s">
        <v>331</v>
      </c>
      <c r="H41" s="143" t="s">
        <v>332</v>
      </c>
      <c r="I41" s="143" t="s">
        <v>333</v>
      </c>
      <c r="J41" s="144">
        <v>10</v>
      </c>
      <c r="K41" s="144">
        <f t="shared" si="0"/>
        <v>10.199999999999999</v>
      </c>
      <c r="L41" s="157">
        <f>在庫情報W!U41</f>
        <v>0</v>
      </c>
      <c r="M41" s="198">
        <f t="shared" si="1"/>
        <v>0</v>
      </c>
    </row>
    <row r="42" spans="2:13" ht="50.1" customHeight="1" x14ac:dyDescent="0.35">
      <c r="B42" s="146"/>
      <c r="C42" s="146" t="s">
        <v>336</v>
      </c>
      <c r="D42" s="147"/>
      <c r="E42" s="146"/>
      <c r="F42" s="143" t="s">
        <v>337</v>
      </c>
      <c r="G42" s="143" t="s">
        <v>338</v>
      </c>
      <c r="H42" s="143" t="s">
        <v>339</v>
      </c>
      <c r="I42" s="143" t="s">
        <v>333</v>
      </c>
      <c r="J42" s="144">
        <v>10</v>
      </c>
      <c r="K42" s="144">
        <f t="shared" si="0"/>
        <v>10.199999999999999</v>
      </c>
      <c r="L42" s="157">
        <f>在庫情報W!U42</f>
        <v>0</v>
      </c>
      <c r="M42" s="198">
        <f t="shared" si="1"/>
        <v>0</v>
      </c>
    </row>
    <row r="43" spans="2:13" ht="50.1" customHeight="1" x14ac:dyDescent="0.35">
      <c r="B43" s="148"/>
      <c r="C43" s="148"/>
      <c r="D43" s="149"/>
      <c r="E43" s="148"/>
      <c r="F43" s="143" t="s">
        <v>341</v>
      </c>
      <c r="G43" s="143" t="s">
        <v>342</v>
      </c>
      <c r="H43" s="143" t="s">
        <v>343</v>
      </c>
      <c r="I43" s="143" t="s">
        <v>333</v>
      </c>
      <c r="J43" s="144">
        <v>10</v>
      </c>
      <c r="K43" s="144">
        <f t="shared" si="0"/>
        <v>10.199999999999999</v>
      </c>
      <c r="L43" s="157">
        <f>在庫情報W!U43</f>
        <v>0</v>
      </c>
      <c r="M43" s="198">
        <f t="shared" si="1"/>
        <v>0</v>
      </c>
    </row>
    <row r="44" spans="2:13" ht="50.1" customHeight="1" x14ac:dyDescent="0.35">
      <c r="B44" s="141" t="s">
        <v>419</v>
      </c>
      <c r="C44" s="141"/>
      <c r="D44" s="142" t="s">
        <v>420</v>
      </c>
      <c r="E44" s="141"/>
      <c r="F44" s="143" t="s">
        <v>330</v>
      </c>
      <c r="G44" s="143" t="s">
        <v>331</v>
      </c>
      <c r="H44" s="143" t="s">
        <v>332</v>
      </c>
      <c r="I44" s="143" t="s">
        <v>333</v>
      </c>
      <c r="J44" s="144">
        <v>10</v>
      </c>
      <c r="K44" s="144">
        <f t="shared" si="0"/>
        <v>10.199999999999999</v>
      </c>
      <c r="L44" s="157">
        <f>在庫情報W!U44</f>
        <v>0</v>
      </c>
      <c r="M44" s="198">
        <f t="shared" si="1"/>
        <v>0</v>
      </c>
    </row>
    <row r="45" spans="2:13" ht="50.1" customHeight="1" x14ac:dyDescent="0.35">
      <c r="B45" s="146"/>
      <c r="C45" s="146" t="s">
        <v>336</v>
      </c>
      <c r="D45" s="147"/>
      <c r="E45" s="146"/>
      <c r="F45" s="143" t="s">
        <v>337</v>
      </c>
      <c r="G45" s="143" t="s">
        <v>338</v>
      </c>
      <c r="H45" s="143" t="s">
        <v>339</v>
      </c>
      <c r="I45" s="143" t="s">
        <v>333</v>
      </c>
      <c r="J45" s="144">
        <v>10</v>
      </c>
      <c r="K45" s="144">
        <f t="shared" si="0"/>
        <v>10.199999999999999</v>
      </c>
      <c r="L45" s="157">
        <f>在庫情報W!U45</f>
        <v>0</v>
      </c>
      <c r="M45" s="198">
        <f t="shared" si="1"/>
        <v>0</v>
      </c>
    </row>
    <row r="46" spans="2:13" ht="50.1" customHeight="1" x14ac:dyDescent="0.35">
      <c r="B46" s="148"/>
      <c r="C46" s="148"/>
      <c r="D46" s="149"/>
      <c r="E46" s="148"/>
      <c r="F46" s="143" t="s">
        <v>341</v>
      </c>
      <c r="G46" s="143" t="s">
        <v>342</v>
      </c>
      <c r="H46" s="143" t="s">
        <v>343</v>
      </c>
      <c r="I46" s="143" t="s">
        <v>333</v>
      </c>
      <c r="J46" s="144">
        <v>10</v>
      </c>
      <c r="K46" s="144">
        <f t="shared" si="0"/>
        <v>10.199999999999999</v>
      </c>
      <c r="L46" s="157">
        <f>在庫情報W!U46</f>
        <v>0</v>
      </c>
      <c r="M46" s="198">
        <f t="shared" si="1"/>
        <v>0</v>
      </c>
    </row>
    <row r="47" spans="2:13" ht="50.1" customHeight="1" x14ac:dyDescent="0.35">
      <c r="B47" s="141" t="s">
        <v>424</v>
      </c>
      <c r="C47" s="141"/>
      <c r="D47" s="142" t="s">
        <v>425</v>
      </c>
      <c r="E47" s="141"/>
      <c r="F47" s="153" t="s">
        <v>330</v>
      </c>
      <c r="G47" s="153" t="s">
        <v>331</v>
      </c>
      <c r="H47" s="153" t="s">
        <v>332</v>
      </c>
      <c r="I47" s="153" t="s">
        <v>333</v>
      </c>
      <c r="J47" s="144">
        <v>10</v>
      </c>
      <c r="K47" s="144">
        <f t="shared" si="0"/>
        <v>10.199999999999999</v>
      </c>
      <c r="L47" s="157">
        <f>在庫情報W!U47</f>
        <v>0</v>
      </c>
      <c r="M47" s="198">
        <f t="shared" si="1"/>
        <v>0</v>
      </c>
    </row>
    <row r="48" spans="2:13" ht="50.1" customHeight="1" x14ac:dyDescent="0.35">
      <c r="B48" s="146"/>
      <c r="C48" s="146" t="s">
        <v>336</v>
      </c>
      <c r="D48" s="147"/>
      <c r="E48" s="146"/>
      <c r="F48" s="153" t="s">
        <v>337</v>
      </c>
      <c r="G48" s="153" t="s">
        <v>338</v>
      </c>
      <c r="H48" s="153" t="s">
        <v>339</v>
      </c>
      <c r="I48" s="153" t="s">
        <v>333</v>
      </c>
      <c r="J48" s="144">
        <v>10</v>
      </c>
      <c r="K48" s="144">
        <f t="shared" si="0"/>
        <v>10.199999999999999</v>
      </c>
      <c r="L48" s="157">
        <f>在庫情報W!U48</f>
        <v>0</v>
      </c>
      <c r="M48" s="198">
        <f t="shared" si="1"/>
        <v>0</v>
      </c>
    </row>
    <row r="49" spans="2:13" ht="50.1" customHeight="1" x14ac:dyDescent="0.35">
      <c r="B49" s="148"/>
      <c r="C49" s="148"/>
      <c r="D49" s="149"/>
      <c r="E49" s="148"/>
      <c r="F49" s="153" t="s">
        <v>341</v>
      </c>
      <c r="G49" s="153" t="s">
        <v>342</v>
      </c>
      <c r="H49" s="153" t="s">
        <v>343</v>
      </c>
      <c r="I49" s="153" t="s">
        <v>333</v>
      </c>
      <c r="J49" s="144">
        <v>10</v>
      </c>
      <c r="K49" s="144">
        <f t="shared" si="0"/>
        <v>10.199999999999999</v>
      </c>
      <c r="L49" s="157">
        <f>在庫情報W!U49</f>
        <v>0</v>
      </c>
      <c r="M49" s="198">
        <f t="shared" si="1"/>
        <v>0</v>
      </c>
    </row>
    <row r="50" spans="2:13" ht="50.1" customHeight="1" x14ac:dyDescent="0.35">
      <c r="B50" s="141" t="s">
        <v>430</v>
      </c>
      <c r="C50" s="141"/>
      <c r="D50" s="142" t="s">
        <v>431</v>
      </c>
      <c r="E50" s="141"/>
      <c r="F50" s="153" t="s">
        <v>330</v>
      </c>
      <c r="G50" s="153" t="s">
        <v>331</v>
      </c>
      <c r="H50" s="153" t="s">
        <v>332</v>
      </c>
      <c r="I50" s="153" t="s">
        <v>359</v>
      </c>
      <c r="J50" s="144">
        <v>11</v>
      </c>
      <c r="K50" s="144">
        <f t="shared" si="0"/>
        <v>11.2</v>
      </c>
      <c r="L50" s="157">
        <f>在庫情報W!U50</f>
        <v>0</v>
      </c>
      <c r="M50" s="198">
        <f t="shared" si="1"/>
        <v>0</v>
      </c>
    </row>
    <row r="51" spans="2:13" ht="50.1" customHeight="1" x14ac:dyDescent="0.35">
      <c r="B51" s="146"/>
      <c r="C51" s="146" t="s">
        <v>336</v>
      </c>
      <c r="D51" s="147"/>
      <c r="E51" s="146"/>
      <c r="F51" s="153" t="s">
        <v>337</v>
      </c>
      <c r="G51" s="153" t="s">
        <v>338</v>
      </c>
      <c r="H51" s="153" t="s">
        <v>339</v>
      </c>
      <c r="I51" s="153" t="s">
        <v>359</v>
      </c>
      <c r="J51" s="144">
        <v>11</v>
      </c>
      <c r="K51" s="144">
        <f t="shared" si="0"/>
        <v>11.2</v>
      </c>
      <c r="L51" s="157">
        <f>在庫情報W!U51</f>
        <v>0</v>
      </c>
      <c r="M51" s="198">
        <f t="shared" si="1"/>
        <v>0</v>
      </c>
    </row>
    <row r="52" spans="2:13" ht="50.1" customHeight="1" x14ac:dyDescent="0.35">
      <c r="B52" s="148"/>
      <c r="C52" s="148"/>
      <c r="D52" s="149"/>
      <c r="E52" s="148"/>
      <c r="F52" s="153" t="s">
        <v>341</v>
      </c>
      <c r="G52" s="153" t="s">
        <v>342</v>
      </c>
      <c r="H52" s="153" t="s">
        <v>343</v>
      </c>
      <c r="I52" s="153" t="s">
        <v>359</v>
      </c>
      <c r="J52" s="144">
        <v>11</v>
      </c>
      <c r="K52" s="144">
        <f t="shared" si="0"/>
        <v>11.2</v>
      </c>
      <c r="L52" s="157">
        <f>在庫情報W!U52</f>
        <v>0</v>
      </c>
      <c r="M52" s="198">
        <f t="shared" si="1"/>
        <v>0</v>
      </c>
    </row>
    <row r="53" spans="2:13" ht="50.1" customHeight="1" x14ac:dyDescent="0.35">
      <c r="B53" s="141" t="s">
        <v>434</v>
      </c>
      <c r="C53" s="141"/>
      <c r="D53" s="142" t="s">
        <v>435</v>
      </c>
      <c r="E53" s="141"/>
      <c r="F53" s="153" t="s">
        <v>330</v>
      </c>
      <c r="G53" s="153" t="s">
        <v>331</v>
      </c>
      <c r="H53" s="153" t="s">
        <v>332</v>
      </c>
      <c r="I53" s="153" t="s">
        <v>359</v>
      </c>
      <c r="J53" s="144">
        <v>11</v>
      </c>
      <c r="K53" s="144">
        <f t="shared" si="0"/>
        <v>11.2</v>
      </c>
      <c r="L53" s="157">
        <f>在庫情報W!U53</f>
        <v>0</v>
      </c>
      <c r="M53" s="198">
        <f t="shared" si="1"/>
        <v>0</v>
      </c>
    </row>
    <row r="54" spans="2:13" ht="50.1" customHeight="1" x14ac:dyDescent="0.35">
      <c r="B54" s="146"/>
      <c r="C54" s="146" t="s">
        <v>336</v>
      </c>
      <c r="D54" s="147"/>
      <c r="E54" s="146"/>
      <c r="F54" s="153" t="s">
        <v>337</v>
      </c>
      <c r="G54" s="153" t="s">
        <v>338</v>
      </c>
      <c r="H54" s="153" t="s">
        <v>339</v>
      </c>
      <c r="I54" s="153" t="s">
        <v>359</v>
      </c>
      <c r="J54" s="144">
        <v>11</v>
      </c>
      <c r="K54" s="144">
        <f t="shared" si="0"/>
        <v>11.2</v>
      </c>
      <c r="L54" s="157">
        <f>在庫情報W!U54</f>
        <v>0</v>
      </c>
      <c r="M54" s="198">
        <f t="shared" si="1"/>
        <v>0</v>
      </c>
    </row>
    <row r="55" spans="2:13" ht="50.1" customHeight="1" x14ac:dyDescent="0.35">
      <c r="B55" s="148"/>
      <c r="C55" s="148"/>
      <c r="D55" s="149"/>
      <c r="E55" s="148"/>
      <c r="F55" s="153" t="s">
        <v>341</v>
      </c>
      <c r="G55" s="153" t="s">
        <v>342</v>
      </c>
      <c r="H55" s="153" t="s">
        <v>343</v>
      </c>
      <c r="I55" s="153" t="s">
        <v>359</v>
      </c>
      <c r="J55" s="144">
        <v>11</v>
      </c>
      <c r="K55" s="144">
        <f t="shared" si="0"/>
        <v>11.2</v>
      </c>
      <c r="L55" s="157">
        <f>在庫情報W!U55</f>
        <v>0</v>
      </c>
      <c r="M55" s="198">
        <f t="shared" si="1"/>
        <v>0</v>
      </c>
    </row>
    <row r="56" spans="2:13" ht="50.1" customHeight="1" x14ac:dyDescent="0.35">
      <c r="B56" s="141" t="s">
        <v>440</v>
      </c>
      <c r="C56" s="141"/>
      <c r="D56" s="142" t="s">
        <v>441</v>
      </c>
      <c r="E56" s="141"/>
      <c r="F56" s="153" t="s">
        <v>330</v>
      </c>
      <c r="G56" s="153" t="s">
        <v>442</v>
      </c>
      <c r="H56" s="153" t="s">
        <v>443</v>
      </c>
      <c r="I56" s="153" t="s">
        <v>359</v>
      </c>
      <c r="J56" s="144">
        <v>18</v>
      </c>
      <c r="K56" s="144">
        <f t="shared" si="0"/>
        <v>18.2</v>
      </c>
      <c r="L56" s="157">
        <f>在庫情報W!U56</f>
        <v>0</v>
      </c>
      <c r="M56" s="198">
        <f t="shared" si="1"/>
        <v>0</v>
      </c>
    </row>
    <row r="57" spans="2:13" ht="50.1" customHeight="1" x14ac:dyDescent="0.35">
      <c r="B57" s="169"/>
      <c r="C57" s="146" t="s">
        <v>336</v>
      </c>
      <c r="D57" s="147"/>
      <c r="E57" s="146"/>
      <c r="F57" s="153" t="s">
        <v>337</v>
      </c>
      <c r="G57" s="153" t="s">
        <v>347</v>
      </c>
      <c r="H57" s="153" t="s">
        <v>348</v>
      </c>
      <c r="I57" s="153" t="s">
        <v>359</v>
      </c>
      <c r="J57" s="144">
        <v>18</v>
      </c>
      <c r="K57" s="144">
        <f t="shared" si="0"/>
        <v>18.2</v>
      </c>
      <c r="L57" s="157">
        <f>在庫情報W!U57</f>
        <v>0</v>
      </c>
      <c r="M57" s="198">
        <f t="shared" si="1"/>
        <v>0</v>
      </c>
    </row>
    <row r="58" spans="2:13" ht="50.1" customHeight="1" x14ac:dyDescent="0.35">
      <c r="B58" s="169"/>
      <c r="C58" s="169"/>
      <c r="D58" s="147"/>
      <c r="E58" s="146"/>
      <c r="F58" s="153" t="s">
        <v>341</v>
      </c>
      <c r="G58" s="153" t="s">
        <v>331</v>
      </c>
      <c r="H58" s="153" t="s">
        <v>332</v>
      </c>
      <c r="I58" s="153" t="s">
        <v>359</v>
      </c>
      <c r="J58" s="144">
        <v>18</v>
      </c>
      <c r="K58" s="144">
        <f t="shared" si="0"/>
        <v>18.2</v>
      </c>
      <c r="L58" s="157">
        <f>在庫情報W!U58</f>
        <v>0</v>
      </c>
      <c r="M58" s="198">
        <f t="shared" si="1"/>
        <v>0</v>
      </c>
    </row>
    <row r="59" spans="2:13" ht="50.1" customHeight="1" x14ac:dyDescent="0.35">
      <c r="B59" s="169"/>
      <c r="C59" s="169"/>
      <c r="D59" s="147"/>
      <c r="E59" s="146"/>
      <c r="F59" s="153" t="s">
        <v>354</v>
      </c>
      <c r="G59" s="153" t="s">
        <v>338</v>
      </c>
      <c r="H59" s="153" t="s">
        <v>448</v>
      </c>
      <c r="I59" s="153" t="s">
        <v>349</v>
      </c>
      <c r="J59" s="144">
        <v>18</v>
      </c>
      <c r="K59" s="144">
        <f t="shared" si="0"/>
        <v>18.2</v>
      </c>
      <c r="L59" s="157">
        <f>在庫情報W!U59</f>
        <v>0</v>
      </c>
      <c r="M59" s="198">
        <f t="shared" si="1"/>
        <v>0</v>
      </c>
    </row>
    <row r="60" spans="2:13" ht="50.1" customHeight="1" x14ac:dyDescent="0.35">
      <c r="B60" s="170"/>
      <c r="C60" s="170"/>
      <c r="D60" s="149"/>
      <c r="E60" s="148"/>
      <c r="F60" s="153" t="s">
        <v>449</v>
      </c>
      <c r="G60" s="153" t="s">
        <v>342</v>
      </c>
      <c r="H60" s="153" t="s">
        <v>450</v>
      </c>
      <c r="I60" s="153" t="s">
        <v>349</v>
      </c>
      <c r="J60" s="144">
        <v>18</v>
      </c>
      <c r="K60" s="144">
        <f t="shared" si="0"/>
        <v>18.2</v>
      </c>
      <c r="L60" s="157">
        <f>在庫情報W!U60</f>
        <v>0</v>
      </c>
      <c r="M60" s="198">
        <f t="shared" si="1"/>
        <v>0</v>
      </c>
    </row>
    <row r="61" spans="2:13" s="172" customFormat="1" ht="50.1" customHeight="1" x14ac:dyDescent="0.35">
      <c r="B61" s="141" t="s">
        <v>452</v>
      </c>
      <c r="C61" s="141"/>
      <c r="D61" s="142" t="s">
        <v>453</v>
      </c>
      <c r="E61" s="141"/>
      <c r="F61" s="153" t="s">
        <v>330</v>
      </c>
      <c r="G61" s="153" t="s">
        <v>331</v>
      </c>
      <c r="H61" s="153" t="s">
        <v>332</v>
      </c>
      <c r="I61" s="153" t="s">
        <v>333</v>
      </c>
      <c r="J61" s="171">
        <v>10.5</v>
      </c>
      <c r="K61" s="171">
        <f t="shared" si="0"/>
        <v>10.7</v>
      </c>
      <c r="L61" s="157">
        <f>在庫情報W!U61</f>
        <v>0</v>
      </c>
      <c r="M61" s="198">
        <f t="shared" si="1"/>
        <v>0</v>
      </c>
    </row>
    <row r="62" spans="2:13" ht="50.1" customHeight="1" x14ac:dyDescent="0.35">
      <c r="B62" s="146"/>
      <c r="C62" s="146" t="s">
        <v>336</v>
      </c>
      <c r="D62" s="147"/>
      <c r="E62" s="146"/>
      <c r="F62" s="153" t="s">
        <v>337</v>
      </c>
      <c r="G62" s="153" t="s">
        <v>338</v>
      </c>
      <c r="H62" s="153" t="s">
        <v>339</v>
      </c>
      <c r="I62" s="153" t="s">
        <v>333</v>
      </c>
      <c r="J62" s="171">
        <v>10.5</v>
      </c>
      <c r="K62" s="171">
        <f t="shared" si="0"/>
        <v>10.7</v>
      </c>
      <c r="L62" s="157">
        <f>在庫情報W!U62</f>
        <v>0</v>
      </c>
      <c r="M62" s="198">
        <f t="shared" si="1"/>
        <v>0</v>
      </c>
    </row>
    <row r="63" spans="2:13" ht="50.1" customHeight="1" x14ac:dyDescent="0.35">
      <c r="B63" s="148"/>
      <c r="C63" s="148"/>
      <c r="D63" s="149"/>
      <c r="E63" s="148"/>
      <c r="F63" s="153" t="s">
        <v>341</v>
      </c>
      <c r="G63" s="153" t="s">
        <v>342</v>
      </c>
      <c r="H63" s="153" t="s">
        <v>343</v>
      </c>
      <c r="I63" s="153" t="s">
        <v>359</v>
      </c>
      <c r="J63" s="171">
        <v>10.5</v>
      </c>
      <c r="K63" s="171">
        <f t="shared" si="0"/>
        <v>10.7</v>
      </c>
      <c r="L63" s="157">
        <f>在庫情報W!U63</f>
        <v>0</v>
      </c>
      <c r="M63" s="198">
        <f t="shared" si="1"/>
        <v>0</v>
      </c>
    </row>
    <row r="64" spans="2:13" ht="50.1" customHeight="1" x14ac:dyDescent="0.35">
      <c r="B64" s="141" t="s">
        <v>456</v>
      </c>
      <c r="C64" s="141"/>
      <c r="D64" s="142" t="s">
        <v>457</v>
      </c>
      <c r="E64" s="141"/>
      <c r="F64" s="153" t="s">
        <v>330</v>
      </c>
      <c r="G64" s="153" t="s">
        <v>331</v>
      </c>
      <c r="H64" s="153" t="s">
        <v>332</v>
      </c>
      <c r="I64" s="153" t="s">
        <v>333</v>
      </c>
      <c r="J64" s="171">
        <v>10.5</v>
      </c>
      <c r="K64" s="171">
        <f t="shared" si="0"/>
        <v>10.7</v>
      </c>
      <c r="L64" s="157">
        <f>在庫情報W!U64</f>
        <v>0</v>
      </c>
      <c r="M64" s="198">
        <f t="shared" si="1"/>
        <v>0</v>
      </c>
    </row>
    <row r="65" spans="2:13" ht="50.1" customHeight="1" x14ac:dyDescent="0.35">
      <c r="B65" s="146"/>
      <c r="C65" s="146" t="s">
        <v>336</v>
      </c>
      <c r="D65" s="147"/>
      <c r="E65" s="146"/>
      <c r="F65" s="153" t="s">
        <v>337</v>
      </c>
      <c r="G65" s="153" t="s">
        <v>338</v>
      </c>
      <c r="H65" s="153" t="s">
        <v>339</v>
      </c>
      <c r="I65" s="153" t="s">
        <v>333</v>
      </c>
      <c r="J65" s="171">
        <v>10.5</v>
      </c>
      <c r="K65" s="171">
        <f t="shared" si="0"/>
        <v>10.7</v>
      </c>
      <c r="L65" s="157">
        <f>在庫情報W!U65</f>
        <v>0</v>
      </c>
      <c r="M65" s="198">
        <f t="shared" si="1"/>
        <v>0</v>
      </c>
    </row>
    <row r="66" spans="2:13" ht="50.1" customHeight="1" x14ac:dyDescent="0.35">
      <c r="B66" s="148"/>
      <c r="C66" s="148"/>
      <c r="D66" s="149"/>
      <c r="E66" s="148"/>
      <c r="F66" s="153" t="s">
        <v>341</v>
      </c>
      <c r="G66" s="153" t="s">
        <v>342</v>
      </c>
      <c r="H66" s="153" t="s">
        <v>343</v>
      </c>
      <c r="I66" s="153" t="s">
        <v>359</v>
      </c>
      <c r="J66" s="171">
        <v>10.5</v>
      </c>
      <c r="K66" s="171">
        <f t="shared" si="0"/>
        <v>10.7</v>
      </c>
      <c r="L66" s="157">
        <f>在庫情報W!U66</f>
        <v>0</v>
      </c>
      <c r="M66" s="198">
        <f t="shared" si="1"/>
        <v>0</v>
      </c>
    </row>
    <row r="67" spans="2:13" ht="50.1" customHeight="1" x14ac:dyDescent="0.35">
      <c r="B67" s="141" t="s">
        <v>461</v>
      </c>
      <c r="C67" s="141"/>
      <c r="D67" s="142" t="s">
        <v>462</v>
      </c>
      <c r="E67" s="141"/>
      <c r="F67" s="153" t="s">
        <v>330</v>
      </c>
      <c r="G67" s="153" t="s">
        <v>331</v>
      </c>
      <c r="H67" s="153" t="s">
        <v>332</v>
      </c>
      <c r="I67" s="153" t="s">
        <v>333</v>
      </c>
      <c r="J67" s="171">
        <v>10.5</v>
      </c>
      <c r="K67" s="171">
        <f t="shared" si="0"/>
        <v>10.7</v>
      </c>
      <c r="L67" s="157">
        <f>在庫情報W!U67</f>
        <v>0</v>
      </c>
      <c r="M67" s="198">
        <f t="shared" si="1"/>
        <v>0</v>
      </c>
    </row>
    <row r="68" spans="2:13" ht="50.1" customHeight="1" x14ac:dyDescent="0.35">
      <c r="B68" s="146"/>
      <c r="C68" s="146" t="s">
        <v>336</v>
      </c>
      <c r="D68" s="147"/>
      <c r="E68" s="146"/>
      <c r="F68" s="153" t="s">
        <v>337</v>
      </c>
      <c r="G68" s="153" t="s">
        <v>338</v>
      </c>
      <c r="H68" s="153" t="s">
        <v>339</v>
      </c>
      <c r="I68" s="153" t="s">
        <v>333</v>
      </c>
      <c r="J68" s="171">
        <v>10.5</v>
      </c>
      <c r="K68" s="171">
        <f t="shared" si="0"/>
        <v>10.7</v>
      </c>
      <c r="L68" s="157">
        <f>在庫情報W!U68</f>
        <v>0</v>
      </c>
      <c r="M68" s="198">
        <f t="shared" si="1"/>
        <v>0</v>
      </c>
    </row>
    <row r="69" spans="2:13" ht="50.1" customHeight="1" x14ac:dyDescent="0.35">
      <c r="B69" s="148"/>
      <c r="C69" s="148"/>
      <c r="D69" s="149"/>
      <c r="E69" s="148"/>
      <c r="F69" s="153" t="s">
        <v>341</v>
      </c>
      <c r="G69" s="153" t="s">
        <v>342</v>
      </c>
      <c r="H69" s="153" t="s">
        <v>343</v>
      </c>
      <c r="I69" s="153" t="s">
        <v>359</v>
      </c>
      <c r="J69" s="171">
        <v>10.5</v>
      </c>
      <c r="K69" s="171">
        <f t="shared" si="0"/>
        <v>10.7</v>
      </c>
      <c r="L69" s="157">
        <f>在庫情報W!U69</f>
        <v>0</v>
      </c>
      <c r="M69" s="198">
        <f t="shared" ref="M69:M116" si="2">K69*L69</f>
        <v>0</v>
      </c>
    </row>
    <row r="70" spans="2:13" ht="50.1" customHeight="1" x14ac:dyDescent="0.35">
      <c r="B70" s="163" t="s">
        <v>465</v>
      </c>
      <c r="C70" s="163"/>
      <c r="D70" s="164" t="s">
        <v>466</v>
      </c>
      <c r="E70" s="163"/>
      <c r="F70" s="173" t="s">
        <v>330</v>
      </c>
      <c r="G70" s="173" t="s">
        <v>331</v>
      </c>
      <c r="H70" s="173" t="s">
        <v>332</v>
      </c>
      <c r="I70" s="173" t="s">
        <v>349</v>
      </c>
      <c r="J70" s="174">
        <v>13</v>
      </c>
      <c r="K70" s="174">
        <v>13.2</v>
      </c>
      <c r="L70" s="157">
        <f>在庫情報W!U70</f>
        <v>0</v>
      </c>
      <c r="M70" s="198">
        <f t="shared" si="2"/>
        <v>0</v>
      </c>
    </row>
    <row r="71" spans="2:13" ht="50.1" customHeight="1" x14ac:dyDescent="0.35">
      <c r="B71" s="165"/>
      <c r="C71" s="165" t="s">
        <v>373</v>
      </c>
      <c r="D71" s="166"/>
      <c r="E71" s="165"/>
      <c r="F71" s="173" t="s">
        <v>337</v>
      </c>
      <c r="G71" s="173" t="s">
        <v>338</v>
      </c>
      <c r="H71" s="173" t="s">
        <v>339</v>
      </c>
      <c r="I71" s="173" t="s">
        <v>349</v>
      </c>
      <c r="J71" s="174">
        <v>13</v>
      </c>
      <c r="K71" s="174">
        <v>13.2</v>
      </c>
      <c r="L71" s="157">
        <f>在庫情報W!U71</f>
        <v>0</v>
      </c>
      <c r="M71" s="198">
        <f t="shared" si="2"/>
        <v>0</v>
      </c>
    </row>
    <row r="72" spans="2:13" ht="50.1" customHeight="1" x14ac:dyDescent="0.35">
      <c r="B72" s="167"/>
      <c r="C72" s="167"/>
      <c r="D72" s="168"/>
      <c r="E72" s="167"/>
      <c r="F72" s="173" t="s">
        <v>341</v>
      </c>
      <c r="G72" s="173" t="s">
        <v>342</v>
      </c>
      <c r="H72" s="173" t="s">
        <v>343</v>
      </c>
      <c r="I72" s="173" t="s">
        <v>349</v>
      </c>
      <c r="J72" s="174">
        <v>13</v>
      </c>
      <c r="K72" s="174">
        <v>13.2</v>
      </c>
      <c r="L72" s="157">
        <f>在庫情報W!U72</f>
        <v>0</v>
      </c>
      <c r="M72" s="198">
        <f t="shared" si="2"/>
        <v>0</v>
      </c>
    </row>
    <row r="73" spans="2:13" ht="50.1" customHeight="1" x14ac:dyDescent="0.35">
      <c r="B73" s="163" t="s">
        <v>470</v>
      </c>
      <c r="C73" s="163"/>
      <c r="D73" s="164" t="s">
        <v>471</v>
      </c>
      <c r="E73" s="163"/>
      <c r="F73" s="173" t="s">
        <v>330</v>
      </c>
      <c r="G73" s="173" t="s">
        <v>331</v>
      </c>
      <c r="H73" s="173" t="s">
        <v>332</v>
      </c>
      <c r="I73" s="173" t="s">
        <v>349</v>
      </c>
      <c r="J73" s="174">
        <v>12.5</v>
      </c>
      <c r="K73" s="174">
        <v>12.7</v>
      </c>
      <c r="L73" s="157">
        <f>在庫情報W!U73</f>
        <v>0</v>
      </c>
      <c r="M73" s="198">
        <f t="shared" si="2"/>
        <v>0</v>
      </c>
    </row>
    <row r="74" spans="2:13" ht="50.1" customHeight="1" x14ac:dyDescent="0.35">
      <c r="B74" s="165"/>
      <c r="C74" s="165" t="s">
        <v>373</v>
      </c>
      <c r="D74" s="166"/>
      <c r="E74" s="165"/>
      <c r="F74" s="173" t="s">
        <v>337</v>
      </c>
      <c r="G74" s="173" t="s">
        <v>338</v>
      </c>
      <c r="H74" s="173" t="s">
        <v>339</v>
      </c>
      <c r="I74" s="173" t="s">
        <v>349</v>
      </c>
      <c r="J74" s="174">
        <v>12.5</v>
      </c>
      <c r="K74" s="174">
        <v>12.7</v>
      </c>
      <c r="L74" s="157">
        <f>在庫情報W!U74</f>
        <v>0</v>
      </c>
      <c r="M74" s="198">
        <f t="shared" si="2"/>
        <v>0</v>
      </c>
    </row>
    <row r="75" spans="2:13" ht="50.1" customHeight="1" x14ac:dyDescent="0.35">
      <c r="B75" s="167"/>
      <c r="C75" s="167"/>
      <c r="D75" s="168"/>
      <c r="E75" s="167"/>
      <c r="F75" s="173" t="s">
        <v>341</v>
      </c>
      <c r="G75" s="173" t="s">
        <v>342</v>
      </c>
      <c r="H75" s="173" t="s">
        <v>343</v>
      </c>
      <c r="I75" s="173" t="s">
        <v>349</v>
      </c>
      <c r="J75" s="174">
        <v>12.5</v>
      </c>
      <c r="K75" s="174">
        <v>12.7</v>
      </c>
      <c r="L75" s="157">
        <f>在庫情報W!U75</f>
        <v>0</v>
      </c>
      <c r="M75" s="198">
        <f t="shared" si="2"/>
        <v>0</v>
      </c>
    </row>
    <row r="76" spans="2:13" s="172" customFormat="1" ht="50.1" customHeight="1" x14ac:dyDescent="0.35">
      <c r="B76" s="433" t="s">
        <v>475</v>
      </c>
      <c r="C76" s="175"/>
      <c r="D76" s="441" t="s">
        <v>476</v>
      </c>
      <c r="E76" s="176"/>
      <c r="F76" s="173" t="s">
        <v>330</v>
      </c>
      <c r="G76" s="173" t="s">
        <v>331</v>
      </c>
      <c r="H76" s="173" t="s">
        <v>332</v>
      </c>
      <c r="I76" s="173" t="s">
        <v>349</v>
      </c>
      <c r="J76" s="158">
        <v>12.5</v>
      </c>
      <c r="K76" s="158">
        <v>12.7</v>
      </c>
      <c r="L76" s="157">
        <f>在庫情報W!U76</f>
        <v>0</v>
      </c>
      <c r="M76" s="198">
        <f t="shared" si="2"/>
        <v>0</v>
      </c>
    </row>
    <row r="77" spans="2:13" ht="50.1" customHeight="1" x14ac:dyDescent="0.35">
      <c r="B77" s="434"/>
      <c r="C77" s="165" t="s">
        <v>373</v>
      </c>
      <c r="D77" s="441"/>
      <c r="E77" s="165"/>
      <c r="F77" s="173" t="s">
        <v>337</v>
      </c>
      <c r="G77" s="173" t="s">
        <v>338</v>
      </c>
      <c r="H77" s="173" t="s">
        <v>339</v>
      </c>
      <c r="I77" s="173" t="s">
        <v>349</v>
      </c>
      <c r="J77" s="158">
        <v>12.5</v>
      </c>
      <c r="K77" s="158">
        <v>12.7</v>
      </c>
      <c r="L77" s="157">
        <f>在庫情報W!U77</f>
        <v>0</v>
      </c>
      <c r="M77" s="198">
        <f t="shared" si="2"/>
        <v>0</v>
      </c>
    </row>
    <row r="78" spans="2:13" ht="50.1" customHeight="1" x14ac:dyDescent="0.35">
      <c r="B78" s="435"/>
      <c r="C78" s="165"/>
      <c r="D78" s="441"/>
      <c r="E78" s="165"/>
      <c r="F78" s="173" t="s">
        <v>341</v>
      </c>
      <c r="G78" s="173" t="s">
        <v>342</v>
      </c>
      <c r="H78" s="173" t="s">
        <v>343</v>
      </c>
      <c r="I78" s="173" t="s">
        <v>349</v>
      </c>
      <c r="J78" s="158">
        <v>12.5</v>
      </c>
      <c r="K78" s="158">
        <v>12.7</v>
      </c>
      <c r="L78" s="157">
        <f>在庫情報W!U78</f>
        <v>0</v>
      </c>
      <c r="M78" s="198">
        <f t="shared" si="2"/>
        <v>0</v>
      </c>
    </row>
    <row r="79" spans="2:13" ht="50.1" customHeight="1" x14ac:dyDescent="0.35">
      <c r="B79" s="433" t="s">
        <v>479</v>
      </c>
      <c r="C79" s="177"/>
      <c r="D79" s="178"/>
      <c r="E79" s="179"/>
      <c r="F79" s="173" t="s">
        <v>330</v>
      </c>
      <c r="G79" s="173" t="s">
        <v>331</v>
      </c>
      <c r="H79" s="173" t="s">
        <v>332</v>
      </c>
      <c r="I79" s="173" t="s">
        <v>349</v>
      </c>
      <c r="J79" s="158">
        <v>12.5</v>
      </c>
      <c r="K79" s="158">
        <v>12.7</v>
      </c>
      <c r="L79" s="157">
        <f>在庫情報W!U79</f>
        <v>0</v>
      </c>
      <c r="M79" s="198">
        <f t="shared" si="2"/>
        <v>0</v>
      </c>
    </row>
    <row r="80" spans="2:13" ht="50.1" customHeight="1" x14ac:dyDescent="0.35">
      <c r="B80" s="434"/>
      <c r="C80" s="165" t="s">
        <v>373</v>
      </c>
      <c r="D80" s="178" t="s">
        <v>481</v>
      </c>
      <c r="E80" s="179"/>
      <c r="F80" s="173" t="s">
        <v>337</v>
      </c>
      <c r="G80" s="173" t="s">
        <v>338</v>
      </c>
      <c r="H80" s="173" t="s">
        <v>339</v>
      </c>
      <c r="I80" s="173" t="s">
        <v>349</v>
      </c>
      <c r="J80" s="158">
        <v>12.5</v>
      </c>
      <c r="K80" s="158">
        <v>12.7</v>
      </c>
      <c r="L80" s="157">
        <f>在庫情報W!U80</f>
        <v>0</v>
      </c>
      <c r="M80" s="198">
        <f t="shared" si="2"/>
        <v>0</v>
      </c>
    </row>
    <row r="81" spans="2:13" ht="50.1" customHeight="1" x14ac:dyDescent="0.35">
      <c r="B81" s="435"/>
      <c r="C81" s="177"/>
      <c r="D81" s="178"/>
      <c r="E81" s="179"/>
      <c r="F81" s="173" t="s">
        <v>341</v>
      </c>
      <c r="G81" s="173" t="s">
        <v>342</v>
      </c>
      <c r="H81" s="173" t="s">
        <v>343</v>
      </c>
      <c r="I81" s="173" t="s">
        <v>349</v>
      </c>
      <c r="J81" s="158">
        <v>12.5</v>
      </c>
      <c r="K81" s="158">
        <v>12.7</v>
      </c>
      <c r="L81" s="157">
        <f>在庫情報W!U81</f>
        <v>0</v>
      </c>
      <c r="M81" s="198">
        <f t="shared" si="2"/>
        <v>0</v>
      </c>
    </row>
    <row r="82" spans="2:13" ht="50.1" customHeight="1" x14ac:dyDescent="0.35">
      <c r="B82" s="433" t="s">
        <v>483</v>
      </c>
      <c r="C82" s="180"/>
      <c r="D82" s="181"/>
      <c r="E82" s="163"/>
      <c r="F82" s="173" t="s">
        <v>330</v>
      </c>
      <c r="G82" s="173" t="s">
        <v>331</v>
      </c>
      <c r="H82" s="173" t="s">
        <v>332</v>
      </c>
      <c r="I82" s="173" t="s">
        <v>349</v>
      </c>
      <c r="J82" s="158">
        <v>12.5</v>
      </c>
      <c r="K82" s="158">
        <v>12.7</v>
      </c>
      <c r="L82" s="157">
        <f>在庫情報W!U82</f>
        <v>0</v>
      </c>
      <c r="M82" s="198">
        <f t="shared" si="2"/>
        <v>0</v>
      </c>
    </row>
    <row r="83" spans="2:13" ht="50.1" customHeight="1" x14ac:dyDescent="0.35">
      <c r="B83" s="434"/>
      <c r="C83" s="165" t="s">
        <v>373</v>
      </c>
      <c r="D83" s="178" t="s">
        <v>485</v>
      </c>
      <c r="E83" s="165"/>
      <c r="F83" s="173" t="s">
        <v>337</v>
      </c>
      <c r="G83" s="173" t="s">
        <v>338</v>
      </c>
      <c r="H83" s="173" t="s">
        <v>339</v>
      </c>
      <c r="I83" s="173" t="s">
        <v>349</v>
      </c>
      <c r="J83" s="158">
        <v>12.5</v>
      </c>
      <c r="K83" s="158">
        <v>12.7</v>
      </c>
      <c r="L83" s="157">
        <f>在庫情報W!U83</f>
        <v>0</v>
      </c>
      <c r="M83" s="198">
        <f t="shared" si="2"/>
        <v>0</v>
      </c>
    </row>
    <row r="84" spans="2:13" ht="50.1" customHeight="1" x14ac:dyDescent="0.35">
      <c r="B84" s="435"/>
      <c r="C84" s="177"/>
      <c r="D84" s="178"/>
      <c r="E84" s="165"/>
      <c r="F84" s="173" t="s">
        <v>341</v>
      </c>
      <c r="G84" s="173" t="s">
        <v>342</v>
      </c>
      <c r="H84" s="173" t="s">
        <v>343</v>
      </c>
      <c r="I84" s="173" t="s">
        <v>349</v>
      </c>
      <c r="J84" s="158">
        <v>12.5</v>
      </c>
      <c r="K84" s="158">
        <v>12.7</v>
      </c>
      <c r="L84" s="157">
        <f>在庫情報W!U84</f>
        <v>0</v>
      </c>
      <c r="M84" s="198">
        <f t="shared" si="2"/>
        <v>0</v>
      </c>
    </row>
    <row r="85" spans="2:13" ht="50.1" customHeight="1" x14ac:dyDescent="0.35">
      <c r="B85" s="433" t="s">
        <v>487</v>
      </c>
      <c r="C85" s="180"/>
      <c r="D85" s="181"/>
      <c r="E85" s="163"/>
      <c r="F85" s="173" t="s">
        <v>330</v>
      </c>
      <c r="G85" s="173" t="s">
        <v>488</v>
      </c>
      <c r="H85" s="173" t="s">
        <v>348</v>
      </c>
      <c r="I85" s="173" t="s">
        <v>359</v>
      </c>
      <c r="J85" s="158">
        <v>9</v>
      </c>
      <c r="K85" s="158">
        <v>9.1999999999999993</v>
      </c>
      <c r="L85" s="157">
        <f>在庫情報W!U85</f>
        <v>0</v>
      </c>
      <c r="M85" s="198">
        <f t="shared" si="2"/>
        <v>0</v>
      </c>
    </row>
    <row r="86" spans="2:13" ht="50.1" customHeight="1" x14ac:dyDescent="0.35">
      <c r="B86" s="434"/>
      <c r="C86" s="165" t="s">
        <v>373</v>
      </c>
      <c r="D86" s="178" t="s">
        <v>489</v>
      </c>
      <c r="E86" s="165"/>
      <c r="F86" s="173" t="s">
        <v>337</v>
      </c>
      <c r="G86" s="173" t="s">
        <v>490</v>
      </c>
      <c r="H86" s="173" t="s">
        <v>332</v>
      </c>
      <c r="I86" s="173" t="s">
        <v>359</v>
      </c>
      <c r="J86" s="158">
        <v>9</v>
      </c>
      <c r="K86" s="158">
        <v>9.1999999999999993</v>
      </c>
      <c r="L86" s="157">
        <f>在庫情報W!U86</f>
        <v>0</v>
      </c>
      <c r="M86" s="198">
        <f t="shared" si="2"/>
        <v>0</v>
      </c>
    </row>
    <row r="87" spans="2:13" ht="50.1" customHeight="1" x14ac:dyDescent="0.35">
      <c r="B87" s="435"/>
      <c r="C87" s="177"/>
      <c r="D87" s="178"/>
      <c r="E87" s="165"/>
      <c r="F87" s="173" t="s">
        <v>341</v>
      </c>
      <c r="G87" s="173" t="s">
        <v>492</v>
      </c>
      <c r="H87" s="173" t="s">
        <v>339</v>
      </c>
      <c r="I87" s="173" t="s">
        <v>359</v>
      </c>
      <c r="J87" s="158">
        <v>9</v>
      </c>
      <c r="K87" s="158">
        <v>9.1999999999999993</v>
      </c>
      <c r="L87" s="157">
        <f>在庫情報W!U87</f>
        <v>0</v>
      </c>
      <c r="M87" s="198">
        <f t="shared" si="2"/>
        <v>0</v>
      </c>
    </row>
    <row r="88" spans="2:13" ht="50.1" customHeight="1" x14ac:dyDescent="0.35">
      <c r="B88" s="433" t="s">
        <v>494</v>
      </c>
      <c r="C88" s="180"/>
      <c r="D88" s="181"/>
      <c r="E88" s="163"/>
      <c r="F88" s="173" t="s">
        <v>330</v>
      </c>
      <c r="G88" s="173" t="s">
        <v>442</v>
      </c>
      <c r="H88" s="173" t="s">
        <v>443</v>
      </c>
      <c r="I88" s="173" t="s">
        <v>359</v>
      </c>
      <c r="J88" s="158">
        <f>4.3*4</f>
        <v>17.2</v>
      </c>
      <c r="K88" s="158">
        <v>17.399999999999999</v>
      </c>
      <c r="L88" s="157">
        <f>在庫情報W!U88</f>
        <v>0</v>
      </c>
      <c r="M88" s="198">
        <f t="shared" si="2"/>
        <v>0</v>
      </c>
    </row>
    <row r="89" spans="2:13" ht="50.1" customHeight="1" x14ac:dyDescent="0.35">
      <c r="B89" s="434"/>
      <c r="C89" s="165" t="s">
        <v>373</v>
      </c>
      <c r="D89" s="178" t="s">
        <v>495</v>
      </c>
      <c r="E89" s="165"/>
      <c r="F89" s="173" t="s">
        <v>337</v>
      </c>
      <c r="G89" s="173" t="s">
        <v>488</v>
      </c>
      <c r="H89" s="173" t="s">
        <v>348</v>
      </c>
      <c r="I89" s="173" t="s">
        <v>359</v>
      </c>
      <c r="J89" s="158">
        <f>4.3*4</f>
        <v>17.2</v>
      </c>
      <c r="K89" s="158">
        <v>17.399999999999999</v>
      </c>
      <c r="L89" s="157">
        <f>在庫情報W!U89</f>
        <v>0</v>
      </c>
      <c r="M89" s="198">
        <f t="shared" si="2"/>
        <v>0</v>
      </c>
    </row>
    <row r="90" spans="2:13" ht="50.1" customHeight="1" x14ac:dyDescent="0.35">
      <c r="B90" s="435"/>
      <c r="C90" s="182"/>
      <c r="D90" s="183"/>
      <c r="E90" s="167"/>
      <c r="F90" s="173" t="s">
        <v>341</v>
      </c>
      <c r="G90" s="173" t="s">
        <v>497</v>
      </c>
      <c r="H90" s="173" t="s">
        <v>332</v>
      </c>
      <c r="I90" s="173" t="s">
        <v>359</v>
      </c>
      <c r="J90" s="158">
        <f>4.3*4</f>
        <v>17.2</v>
      </c>
      <c r="K90" s="158">
        <v>17.399999999999999</v>
      </c>
      <c r="L90" s="157">
        <f>在庫情報W!U90</f>
        <v>0</v>
      </c>
      <c r="M90" s="198">
        <f t="shared" si="2"/>
        <v>0</v>
      </c>
    </row>
    <row r="91" spans="2:13" ht="50.1" customHeight="1" x14ac:dyDescent="0.35">
      <c r="B91" s="433" t="s">
        <v>499</v>
      </c>
      <c r="C91" s="134" t="s">
        <v>373</v>
      </c>
      <c r="D91" s="433" t="s">
        <v>500</v>
      </c>
      <c r="E91" s="184"/>
      <c r="F91" s="173" t="s">
        <v>330</v>
      </c>
      <c r="G91" s="173" t="s">
        <v>331</v>
      </c>
      <c r="H91" s="173" t="s">
        <v>332</v>
      </c>
      <c r="I91" s="173" t="s">
        <v>349</v>
      </c>
      <c r="J91" s="185">
        <v>12.5</v>
      </c>
      <c r="K91" s="185">
        <f t="shared" ref="K91:K116" si="3">J91+0.2</f>
        <v>12.7</v>
      </c>
      <c r="L91" s="157">
        <f>在庫情報W!U91</f>
        <v>0</v>
      </c>
      <c r="M91" s="198">
        <f t="shared" si="2"/>
        <v>0</v>
      </c>
    </row>
    <row r="92" spans="2:13" ht="50.1" customHeight="1" x14ac:dyDescent="0.35">
      <c r="B92" s="434"/>
      <c r="D92" s="434"/>
      <c r="E92" s="179"/>
      <c r="F92" s="173" t="s">
        <v>337</v>
      </c>
      <c r="G92" s="173" t="s">
        <v>338</v>
      </c>
      <c r="H92" s="173" t="s">
        <v>339</v>
      </c>
      <c r="I92" s="173" t="s">
        <v>349</v>
      </c>
      <c r="J92" s="185">
        <v>12.5</v>
      </c>
      <c r="K92" s="185">
        <f t="shared" si="3"/>
        <v>12.7</v>
      </c>
      <c r="L92" s="157">
        <f>在庫情報W!U92</f>
        <v>0</v>
      </c>
      <c r="M92" s="198">
        <f t="shared" si="2"/>
        <v>0</v>
      </c>
    </row>
    <row r="93" spans="2:13" ht="50.1" customHeight="1" x14ac:dyDescent="0.35">
      <c r="B93" s="434"/>
      <c r="D93" s="435"/>
      <c r="E93" s="179"/>
      <c r="F93" s="173" t="s">
        <v>341</v>
      </c>
      <c r="G93" s="173" t="s">
        <v>342</v>
      </c>
      <c r="H93" s="173" t="s">
        <v>343</v>
      </c>
      <c r="I93" s="173" t="s">
        <v>349</v>
      </c>
      <c r="J93" s="185">
        <v>12.5</v>
      </c>
      <c r="K93" s="185">
        <f t="shared" si="3"/>
        <v>12.7</v>
      </c>
      <c r="L93" s="157">
        <f>在庫情報W!U93</f>
        <v>0</v>
      </c>
      <c r="M93" s="198">
        <f t="shared" si="2"/>
        <v>0</v>
      </c>
    </row>
    <row r="94" spans="2:13" ht="50.1" customHeight="1" x14ac:dyDescent="0.35">
      <c r="B94" s="434"/>
      <c r="C94" s="163" t="s">
        <v>373</v>
      </c>
      <c r="D94" s="433" t="s">
        <v>503</v>
      </c>
      <c r="E94" s="436"/>
      <c r="F94" s="173" t="s">
        <v>330</v>
      </c>
      <c r="G94" s="173" t="s">
        <v>331</v>
      </c>
      <c r="H94" s="173" t="s">
        <v>332</v>
      </c>
      <c r="I94" s="173" t="s">
        <v>349</v>
      </c>
      <c r="J94" s="185">
        <v>12.5</v>
      </c>
      <c r="K94" s="185">
        <f t="shared" si="3"/>
        <v>12.7</v>
      </c>
      <c r="L94" s="157">
        <f>在庫情報W!U94</f>
        <v>0</v>
      </c>
      <c r="M94" s="198">
        <f t="shared" si="2"/>
        <v>0</v>
      </c>
    </row>
    <row r="95" spans="2:13" ht="50.1" customHeight="1" x14ac:dyDescent="0.35">
      <c r="B95" s="434"/>
      <c r="C95" s="165"/>
      <c r="D95" s="434"/>
      <c r="E95" s="437"/>
      <c r="F95" s="173" t="s">
        <v>337</v>
      </c>
      <c r="G95" s="173" t="s">
        <v>338</v>
      </c>
      <c r="H95" s="173" t="s">
        <v>339</v>
      </c>
      <c r="I95" s="173" t="s">
        <v>349</v>
      </c>
      <c r="J95" s="185">
        <v>12.5</v>
      </c>
      <c r="K95" s="185">
        <f t="shared" si="3"/>
        <v>12.7</v>
      </c>
      <c r="L95" s="157">
        <f>在庫情報W!U95</f>
        <v>0</v>
      </c>
      <c r="M95" s="198">
        <f t="shared" si="2"/>
        <v>0</v>
      </c>
    </row>
    <row r="96" spans="2:13" ht="50.1" customHeight="1" x14ac:dyDescent="0.35">
      <c r="B96" s="435"/>
      <c r="C96" s="167"/>
      <c r="D96" s="435"/>
      <c r="E96" s="438"/>
      <c r="F96" s="173" t="s">
        <v>341</v>
      </c>
      <c r="G96" s="173" t="s">
        <v>342</v>
      </c>
      <c r="H96" s="173" t="s">
        <v>343</v>
      </c>
      <c r="I96" s="173" t="s">
        <v>349</v>
      </c>
      <c r="J96" s="185">
        <v>12.5</v>
      </c>
      <c r="K96" s="185">
        <f t="shared" si="3"/>
        <v>12.7</v>
      </c>
      <c r="L96" s="157">
        <f>在庫情報W!U96</f>
        <v>0</v>
      </c>
      <c r="M96" s="198">
        <f t="shared" si="2"/>
        <v>0</v>
      </c>
    </row>
    <row r="97" spans="2:13" ht="50.1" customHeight="1" x14ac:dyDescent="0.35">
      <c r="B97" s="433" t="s">
        <v>506</v>
      </c>
      <c r="C97" s="134" t="s">
        <v>373</v>
      </c>
      <c r="D97" s="433" t="s">
        <v>507</v>
      </c>
      <c r="E97" s="179"/>
      <c r="F97" s="173" t="s">
        <v>330</v>
      </c>
      <c r="G97" s="145" t="s">
        <v>508</v>
      </c>
      <c r="H97" s="145" t="s">
        <v>509</v>
      </c>
      <c r="I97" s="186" t="s">
        <v>359</v>
      </c>
      <c r="J97" s="185">
        <v>13</v>
      </c>
      <c r="K97" s="185">
        <f t="shared" si="3"/>
        <v>13.2</v>
      </c>
      <c r="L97" s="157">
        <f>在庫情報W!U97</f>
        <v>0</v>
      </c>
      <c r="M97" s="198">
        <f t="shared" si="2"/>
        <v>0</v>
      </c>
    </row>
    <row r="98" spans="2:13" ht="50.1" customHeight="1" x14ac:dyDescent="0.35">
      <c r="B98" s="434"/>
      <c r="D98" s="434"/>
      <c r="E98" s="179"/>
      <c r="F98" s="173" t="s">
        <v>337</v>
      </c>
      <c r="G98" s="145" t="s">
        <v>511</v>
      </c>
      <c r="H98" s="145" t="s">
        <v>332</v>
      </c>
      <c r="I98" s="186" t="s">
        <v>359</v>
      </c>
      <c r="J98" s="185">
        <v>13</v>
      </c>
      <c r="K98" s="185">
        <f t="shared" si="3"/>
        <v>13.2</v>
      </c>
      <c r="L98" s="157">
        <f>在庫情報W!U98</f>
        <v>0</v>
      </c>
      <c r="M98" s="198">
        <f t="shared" si="2"/>
        <v>0</v>
      </c>
    </row>
    <row r="99" spans="2:13" ht="50.1" customHeight="1" x14ac:dyDescent="0.35">
      <c r="B99" s="434"/>
      <c r="D99" s="435"/>
      <c r="E99" s="167"/>
      <c r="F99" s="173" t="s">
        <v>341</v>
      </c>
      <c r="G99" s="145" t="s">
        <v>513</v>
      </c>
      <c r="H99" s="145" t="s">
        <v>514</v>
      </c>
      <c r="I99" s="173" t="s">
        <v>349</v>
      </c>
      <c r="J99" s="185">
        <v>13</v>
      </c>
      <c r="K99" s="185">
        <f t="shared" si="3"/>
        <v>13.2</v>
      </c>
      <c r="L99" s="157">
        <f>在庫情報W!U99</f>
        <v>0</v>
      </c>
      <c r="M99" s="198">
        <f t="shared" si="2"/>
        <v>0</v>
      </c>
    </row>
    <row r="100" spans="2:13" ht="50.1" customHeight="1" x14ac:dyDescent="0.35">
      <c r="B100" s="434"/>
      <c r="C100" s="163" t="s">
        <v>373</v>
      </c>
      <c r="D100" s="433" t="s">
        <v>516</v>
      </c>
      <c r="E100" s="179"/>
      <c r="F100" s="173" t="s">
        <v>330</v>
      </c>
      <c r="G100" s="145" t="s">
        <v>517</v>
      </c>
      <c r="H100" s="145" t="s">
        <v>509</v>
      </c>
      <c r="I100" s="186" t="s">
        <v>359</v>
      </c>
      <c r="J100" s="185">
        <v>12.3</v>
      </c>
      <c r="K100" s="185">
        <f t="shared" si="3"/>
        <v>12.5</v>
      </c>
      <c r="L100" s="157">
        <f>在庫情報W!U100</f>
        <v>0</v>
      </c>
      <c r="M100" s="198">
        <f t="shared" si="2"/>
        <v>0</v>
      </c>
    </row>
    <row r="101" spans="2:13" ht="50.1" customHeight="1" x14ac:dyDescent="0.35">
      <c r="B101" s="434"/>
      <c r="C101" s="165"/>
      <c r="D101" s="434"/>
      <c r="E101" s="179"/>
      <c r="F101" s="173" t="s">
        <v>337</v>
      </c>
      <c r="G101" s="145" t="s">
        <v>511</v>
      </c>
      <c r="H101" s="145" t="s">
        <v>332</v>
      </c>
      <c r="I101" s="186" t="s">
        <v>359</v>
      </c>
      <c r="J101" s="185">
        <v>12.3</v>
      </c>
      <c r="K101" s="185">
        <f t="shared" si="3"/>
        <v>12.5</v>
      </c>
      <c r="L101" s="157">
        <f>在庫情報W!U101</f>
        <v>0</v>
      </c>
      <c r="M101" s="198">
        <f t="shared" si="2"/>
        <v>0</v>
      </c>
    </row>
    <row r="102" spans="2:13" ht="50.1" customHeight="1" x14ac:dyDescent="0.35">
      <c r="B102" s="435"/>
      <c r="C102" s="167"/>
      <c r="D102" s="435"/>
      <c r="E102" s="167"/>
      <c r="F102" s="173" t="s">
        <v>341</v>
      </c>
      <c r="G102" s="145" t="s">
        <v>513</v>
      </c>
      <c r="H102" s="145" t="s">
        <v>339</v>
      </c>
      <c r="I102" s="173" t="s">
        <v>349</v>
      </c>
      <c r="J102" s="185">
        <v>12.3</v>
      </c>
      <c r="K102" s="185">
        <f t="shared" si="3"/>
        <v>12.5</v>
      </c>
      <c r="L102" s="157">
        <f>在庫情報W!U102</f>
        <v>0</v>
      </c>
      <c r="M102" s="198">
        <f t="shared" si="2"/>
        <v>0</v>
      </c>
    </row>
    <row r="103" spans="2:13" ht="50.1" customHeight="1" x14ac:dyDescent="0.35">
      <c r="B103" s="187"/>
      <c r="C103" s="188"/>
      <c r="D103" s="187"/>
      <c r="E103" s="189"/>
      <c r="F103" s="173" t="s">
        <v>330</v>
      </c>
      <c r="G103" s="145" t="s">
        <v>520</v>
      </c>
      <c r="H103" s="145" t="s">
        <v>348</v>
      </c>
      <c r="I103" s="173" t="s">
        <v>359</v>
      </c>
      <c r="J103" s="185">
        <v>14.5</v>
      </c>
      <c r="K103" s="185">
        <f t="shared" si="3"/>
        <v>14.7</v>
      </c>
      <c r="L103" s="157">
        <f>在庫情報W!U103</f>
        <v>0</v>
      </c>
      <c r="M103" s="198">
        <f t="shared" si="2"/>
        <v>0</v>
      </c>
    </row>
    <row r="104" spans="2:13" ht="50.1" customHeight="1" x14ac:dyDescent="0.35">
      <c r="B104" s="190" t="s">
        <v>522</v>
      </c>
      <c r="C104" s="191" t="s">
        <v>373</v>
      </c>
      <c r="D104" s="190"/>
      <c r="E104" s="189"/>
      <c r="F104" s="173" t="s">
        <v>337</v>
      </c>
      <c r="G104" s="145" t="s">
        <v>523</v>
      </c>
      <c r="H104" s="145" t="s">
        <v>332</v>
      </c>
      <c r="I104" s="173" t="s">
        <v>349</v>
      </c>
      <c r="J104" s="185">
        <v>14.5</v>
      </c>
      <c r="K104" s="185">
        <f t="shared" si="3"/>
        <v>14.7</v>
      </c>
      <c r="L104" s="157">
        <f>在庫情報W!U104</f>
        <v>0</v>
      </c>
      <c r="M104" s="198">
        <f t="shared" si="2"/>
        <v>0</v>
      </c>
    </row>
    <row r="105" spans="2:13" ht="50.1" customHeight="1" x14ac:dyDescent="0.35">
      <c r="B105" s="190"/>
      <c r="C105" s="191"/>
      <c r="D105" s="190"/>
      <c r="E105" s="189"/>
      <c r="F105" s="173" t="s">
        <v>341</v>
      </c>
      <c r="G105" s="145" t="s">
        <v>525</v>
      </c>
      <c r="H105" s="145" t="s">
        <v>339</v>
      </c>
      <c r="I105" s="173" t="s">
        <v>349</v>
      </c>
      <c r="J105" s="185">
        <v>14.5</v>
      </c>
      <c r="K105" s="185">
        <f t="shared" si="3"/>
        <v>14.7</v>
      </c>
      <c r="L105" s="157">
        <f>在庫情報W!U105</f>
        <v>0</v>
      </c>
      <c r="M105" s="198">
        <f t="shared" si="2"/>
        <v>0</v>
      </c>
    </row>
    <row r="106" spans="2:13" ht="50.1" customHeight="1" x14ac:dyDescent="0.35">
      <c r="B106" s="192"/>
      <c r="C106" s="193"/>
      <c r="D106" s="192"/>
      <c r="E106" s="189"/>
      <c r="F106" s="173" t="s">
        <v>354</v>
      </c>
      <c r="G106" s="145" t="s">
        <v>527</v>
      </c>
      <c r="H106" s="145" t="s">
        <v>343</v>
      </c>
      <c r="I106" s="173" t="s">
        <v>349</v>
      </c>
      <c r="J106" s="185">
        <v>14.5</v>
      </c>
      <c r="K106" s="185">
        <f t="shared" si="3"/>
        <v>14.7</v>
      </c>
      <c r="L106" s="157">
        <f>在庫情報W!U106</f>
        <v>0</v>
      </c>
      <c r="M106" s="198">
        <f t="shared" si="2"/>
        <v>0</v>
      </c>
    </row>
    <row r="107" spans="2:13" ht="50.1" customHeight="1" x14ac:dyDescent="0.35">
      <c r="B107" s="187"/>
      <c r="C107" s="188"/>
      <c r="D107" s="187"/>
      <c r="E107" s="187"/>
      <c r="F107" s="173" t="s">
        <v>330</v>
      </c>
      <c r="G107" s="145" t="s">
        <v>520</v>
      </c>
      <c r="H107" s="145" t="s">
        <v>348</v>
      </c>
      <c r="I107" s="173" t="s">
        <v>359</v>
      </c>
      <c r="J107" s="185">
        <v>14.5</v>
      </c>
      <c r="K107" s="185">
        <f t="shared" si="3"/>
        <v>14.7</v>
      </c>
      <c r="L107" s="157">
        <f>在庫情報W!U107</f>
        <v>0</v>
      </c>
      <c r="M107" s="198">
        <f t="shared" si="2"/>
        <v>0</v>
      </c>
    </row>
    <row r="108" spans="2:13" ht="50.1" customHeight="1" x14ac:dyDescent="0.35">
      <c r="B108" s="190" t="s">
        <v>522</v>
      </c>
      <c r="C108" s="191" t="s">
        <v>373</v>
      </c>
      <c r="D108" s="190"/>
      <c r="E108" s="190"/>
      <c r="F108" s="173" t="s">
        <v>337</v>
      </c>
      <c r="G108" s="145" t="s">
        <v>523</v>
      </c>
      <c r="H108" s="145" t="s">
        <v>332</v>
      </c>
      <c r="I108" s="173" t="s">
        <v>349</v>
      </c>
      <c r="J108" s="185">
        <v>14.5</v>
      </c>
      <c r="K108" s="185">
        <f t="shared" si="3"/>
        <v>14.7</v>
      </c>
      <c r="L108" s="157">
        <f>在庫情報W!U108</f>
        <v>0</v>
      </c>
      <c r="M108" s="198">
        <f t="shared" si="2"/>
        <v>0</v>
      </c>
    </row>
    <row r="109" spans="2:13" ht="50.1" customHeight="1" x14ac:dyDescent="0.35">
      <c r="B109" s="190"/>
      <c r="C109" s="191"/>
      <c r="D109" s="190"/>
      <c r="E109" s="190"/>
      <c r="F109" s="173" t="s">
        <v>341</v>
      </c>
      <c r="G109" s="145" t="s">
        <v>525</v>
      </c>
      <c r="H109" s="145" t="s">
        <v>339</v>
      </c>
      <c r="I109" s="173" t="s">
        <v>349</v>
      </c>
      <c r="J109" s="185">
        <v>14.5</v>
      </c>
      <c r="K109" s="185">
        <f t="shared" si="3"/>
        <v>14.7</v>
      </c>
      <c r="L109" s="157">
        <f>在庫情報W!U109</f>
        <v>0</v>
      </c>
      <c r="M109" s="198">
        <f t="shared" si="2"/>
        <v>0</v>
      </c>
    </row>
    <row r="110" spans="2:13" ht="50.1" customHeight="1" x14ac:dyDescent="0.35">
      <c r="B110" s="190"/>
      <c r="C110" s="191"/>
      <c r="D110" s="190"/>
      <c r="E110" s="190"/>
      <c r="F110" s="173" t="s">
        <v>354</v>
      </c>
      <c r="G110" s="145" t="s">
        <v>527</v>
      </c>
      <c r="H110" s="145" t="s">
        <v>343</v>
      </c>
      <c r="I110" s="173" t="s">
        <v>349</v>
      </c>
      <c r="J110" s="185">
        <v>14.5</v>
      </c>
      <c r="K110" s="185">
        <f t="shared" si="3"/>
        <v>14.7</v>
      </c>
      <c r="L110" s="157">
        <f>在庫情報W!U110</f>
        <v>0</v>
      </c>
      <c r="M110" s="198">
        <f t="shared" si="2"/>
        <v>0</v>
      </c>
    </row>
    <row r="111" spans="2:13" ht="50.1" customHeight="1" x14ac:dyDescent="0.35">
      <c r="B111" s="187"/>
      <c r="C111" s="187"/>
      <c r="D111" s="194"/>
      <c r="E111" s="187"/>
      <c r="F111" s="173" t="s">
        <v>330</v>
      </c>
      <c r="G111" s="145" t="s">
        <v>523</v>
      </c>
      <c r="H111" s="145" t="s">
        <v>332</v>
      </c>
      <c r="I111" s="173" t="s">
        <v>349</v>
      </c>
      <c r="J111" s="185">
        <v>20</v>
      </c>
      <c r="K111" s="185">
        <f t="shared" si="3"/>
        <v>20.2</v>
      </c>
      <c r="L111" s="157">
        <f>在庫情報W!U111</f>
        <v>0</v>
      </c>
      <c r="M111" s="198">
        <f t="shared" si="2"/>
        <v>0</v>
      </c>
    </row>
    <row r="112" spans="2:13" ht="50.1" customHeight="1" x14ac:dyDescent="0.35">
      <c r="B112" s="190"/>
      <c r="C112" s="190"/>
      <c r="D112" s="195"/>
      <c r="E112" s="190"/>
      <c r="F112" s="173" t="s">
        <v>337</v>
      </c>
      <c r="G112" s="145" t="s">
        <v>534</v>
      </c>
      <c r="H112" s="145" t="s">
        <v>448</v>
      </c>
      <c r="I112" s="173" t="s">
        <v>349</v>
      </c>
      <c r="J112" s="185">
        <v>20</v>
      </c>
      <c r="K112" s="185">
        <f t="shared" si="3"/>
        <v>20.2</v>
      </c>
      <c r="L112" s="157">
        <f>在庫情報W!U112</f>
        <v>0</v>
      </c>
      <c r="M112" s="198">
        <f t="shared" si="2"/>
        <v>0</v>
      </c>
    </row>
    <row r="113" spans="2:13" ht="50.1" customHeight="1" x14ac:dyDescent="0.35">
      <c r="B113" s="190" t="s">
        <v>536</v>
      </c>
      <c r="C113" s="190" t="s">
        <v>373</v>
      </c>
      <c r="D113" s="195"/>
      <c r="E113" s="190"/>
      <c r="F113" s="173" t="s">
        <v>341</v>
      </c>
      <c r="G113" s="145" t="s">
        <v>537</v>
      </c>
      <c r="H113" s="145" t="s">
        <v>450</v>
      </c>
      <c r="I113" s="173" t="s">
        <v>349</v>
      </c>
      <c r="J113" s="185">
        <v>20</v>
      </c>
      <c r="K113" s="185">
        <f t="shared" si="3"/>
        <v>20.2</v>
      </c>
      <c r="L113" s="157">
        <f>在庫情報W!U113</f>
        <v>0</v>
      </c>
      <c r="M113" s="198">
        <f t="shared" si="2"/>
        <v>0</v>
      </c>
    </row>
    <row r="114" spans="2:13" ht="50.1" customHeight="1" x14ac:dyDescent="0.35">
      <c r="B114" s="187"/>
      <c r="C114" s="187"/>
      <c r="D114" s="194"/>
      <c r="E114" s="187"/>
      <c r="F114" s="173" t="s">
        <v>330</v>
      </c>
      <c r="G114" s="145" t="s">
        <v>523</v>
      </c>
      <c r="H114" s="145" t="s">
        <v>332</v>
      </c>
      <c r="I114" s="173" t="s">
        <v>349</v>
      </c>
      <c r="J114" s="185">
        <v>20</v>
      </c>
      <c r="K114" s="185">
        <f t="shared" si="3"/>
        <v>20.2</v>
      </c>
      <c r="L114" s="157">
        <f>在庫情報W!U114</f>
        <v>0</v>
      </c>
      <c r="M114" s="198">
        <f t="shared" si="2"/>
        <v>0</v>
      </c>
    </row>
    <row r="115" spans="2:13" ht="50.1" customHeight="1" x14ac:dyDescent="0.35">
      <c r="B115" s="190"/>
      <c r="C115" s="190"/>
      <c r="D115" s="195"/>
      <c r="E115" s="190"/>
      <c r="F115" s="173" t="s">
        <v>337</v>
      </c>
      <c r="G115" s="145" t="s">
        <v>534</v>
      </c>
      <c r="H115" s="145" t="s">
        <v>448</v>
      </c>
      <c r="I115" s="173" t="s">
        <v>349</v>
      </c>
      <c r="J115" s="185">
        <v>20</v>
      </c>
      <c r="K115" s="185">
        <f t="shared" si="3"/>
        <v>20.2</v>
      </c>
      <c r="L115" s="157">
        <f>在庫情報W!U115</f>
        <v>0</v>
      </c>
      <c r="M115" s="198">
        <f t="shared" si="2"/>
        <v>0</v>
      </c>
    </row>
    <row r="116" spans="2:13" ht="50.1" customHeight="1" x14ac:dyDescent="0.35">
      <c r="B116" s="192" t="s">
        <v>536</v>
      </c>
      <c r="C116" s="192" t="s">
        <v>373</v>
      </c>
      <c r="D116" s="196"/>
      <c r="E116" s="192"/>
      <c r="F116" s="173" t="s">
        <v>341</v>
      </c>
      <c r="G116" s="145" t="s">
        <v>537</v>
      </c>
      <c r="H116" s="145" t="s">
        <v>450</v>
      </c>
      <c r="I116" s="173" t="s">
        <v>349</v>
      </c>
      <c r="J116" s="185">
        <v>20</v>
      </c>
      <c r="K116" s="185">
        <f t="shared" si="3"/>
        <v>20.2</v>
      </c>
      <c r="L116" s="157">
        <f>在庫情報W!U116</f>
        <v>0</v>
      </c>
      <c r="M116" s="198">
        <f t="shared" si="2"/>
        <v>0</v>
      </c>
    </row>
    <row r="117" spans="2:13" ht="60" customHeight="1" x14ac:dyDescent="0.8">
      <c r="M117" s="383">
        <f>SUM(M4:M116)</f>
        <v>0</v>
      </c>
    </row>
    <row r="118" spans="2:13" ht="60" customHeight="1" x14ac:dyDescent="0.35"/>
    <row r="119" spans="2:13" ht="60" customHeight="1" x14ac:dyDescent="0.35"/>
    <row r="120" spans="2:13" ht="60" customHeight="1" x14ac:dyDescent="0.35"/>
    <row r="121" spans="2:13" ht="60" customHeight="1" x14ac:dyDescent="0.35"/>
    <row r="122" spans="2:13" ht="60" customHeight="1" x14ac:dyDescent="0.35"/>
  </sheetData>
  <mergeCells count="16">
    <mergeCell ref="E94:E96"/>
    <mergeCell ref="E14:E16"/>
    <mergeCell ref="B76:B78"/>
    <mergeCell ref="D76:D78"/>
    <mergeCell ref="B79:B81"/>
    <mergeCell ref="B82:B84"/>
    <mergeCell ref="B85:B87"/>
    <mergeCell ref="B97:B99"/>
    <mergeCell ref="D97:D99"/>
    <mergeCell ref="B100:B102"/>
    <mergeCell ref="D100:D102"/>
    <mergeCell ref="B88:B90"/>
    <mergeCell ref="B91:B93"/>
    <mergeCell ref="D91:D93"/>
    <mergeCell ref="B94:B96"/>
    <mergeCell ref="D94:D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在庫情報R</vt:lpstr>
      <vt:lpstr>入荷見積R</vt:lpstr>
      <vt:lpstr>在庫情報W</vt:lpstr>
      <vt:lpstr>入荷見積W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2020-02-21T15:48:51Z</dcterms:modified>
</cp:coreProperties>
</file>