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<sst xmlns="http://schemas.openxmlformats.org/spreadsheetml/2006/main" count="3347" uniqueCount="709">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</sst>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28" borderId="8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3" borderId="86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85" applyNumberFormat="0" applyFill="0" applyAlignment="0" applyProtection="0">
      <alignment vertical="center"/>
    </xf>
    <xf numFmtId="0" fontId="25" fillId="0" borderId="8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90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2" fillId="22" borderId="88" applyNumberFormat="0" applyAlignment="0" applyProtection="0">
      <alignment vertical="center"/>
    </xf>
    <xf numFmtId="0" fontId="24" fillId="22" borderId="84" applyNumberFormat="0" applyAlignment="0" applyProtection="0">
      <alignment vertical="center"/>
    </xf>
    <xf numFmtId="0" fontId="33" fillId="33" borderId="89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8" fillId="0" borderId="91" applyNumberFormat="0" applyFill="0" applyAlignment="0" applyProtection="0">
      <alignment vertical="center"/>
    </xf>
    <xf numFmtId="0" fontId="31" fillId="0" borderId="87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0" fillId="0" borderId="0"/>
  </cellStyleXfs>
  <cellXfs count="866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6" fillId="3" borderId="7" xfId="49" applyFont="1" applyFill="1" applyBorder="1" applyAlignment="1">
      <alignment horizontal="left"/>
    </xf>
    <xf numFmtId="0" fontId="5" fillId="3" borderId="5" xfId="49" applyFont="1" applyFill="1" applyBorder="1" applyAlignment="1"/>
    <xf numFmtId="0" fontId="5" fillId="4" borderId="2" xfId="49" applyFont="1" applyFill="1" applyBorder="1" applyAlignment="1">
      <alignment wrapText="1"/>
    </xf>
    <xf numFmtId="0" fontId="5" fillId="4" borderId="2" xfId="49" applyFont="1" applyFill="1" applyBorder="1" applyAlignment="1"/>
    <xf numFmtId="0" fontId="6" fillId="4" borderId="2" xfId="49" applyFont="1" applyFill="1" applyBorder="1" applyAlignment="1">
      <alignment horizontal="left"/>
    </xf>
    <xf numFmtId="0" fontId="5" fillId="4" borderId="6" xfId="49" applyFont="1" applyFill="1" applyBorder="1" applyAlignment="1"/>
    <xf numFmtId="0" fontId="5" fillId="4" borderId="3" xfId="49" applyFont="1" applyFill="1" applyBorder="1" applyAlignment="1"/>
    <xf numFmtId="0" fontId="6" fillId="4" borderId="3" xfId="49" applyFont="1" applyFill="1" applyBorder="1" applyAlignment="1">
      <alignment horizontal="left"/>
    </xf>
    <xf numFmtId="0" fontId="5" fillId="4" borderId="4" xfId="49" applyFont="1" applyFill="1" applyBorder="1" applyAlignment="1"/>
    <xf numFmtId="0" fontId="5" fillId="4" borderId="7" xfId="49" applyFont="1" applyFill="1" applyBorder="1" applyAlignment="1"/>
    <xf numFmtId="0" fontId="5" fillId="4" borderId="5" xfId="49" applyFont="1" applyFill="1" applyBorder="1" applyAlignment="1"/>
    <xf numFmtId="0" fontId="5" fillId="4" borderId="3" xfId="49" applyFont="1" applyFill="1" applyBorder="1" applyAlignment="1">
      <alignment wrapText="1"/>
    </xf>
    <xf numFmtId="0" fontId="6" fillId="4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5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6" borderId="4" xfId="49" applyFont="1" applyFill="1" applyBorder="1" applyAlignment="1"/>
    <xf numFmtId="0" fontId="5" fillId="5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6" borderId="5" xfId="49" applyFont="1" applyFill="1" applyBorder="1" applyAlignment="1"/>
    <xf numFmtId="0" fontId="5" fillId="7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6" borderId="6" xfId="49" applyFont="1" applyFill="1" applyBorder="1" applyAlignment="1"/>
    <xf numFmtId="0" fontId="5" fillId="7" borderId="4" xfId="49" applyFont="1" applyFill="1" applyBorder="1" applyAlignment="1"/>
    <xf numFmtId="0" fontId="5" fillId="7" borderId="5" xfId="49" applyFont="1" applyFill="1" applyBorder="1" applyAlignment="1"/>
    <xf numFmtId="0" fontId="5" fillId="5" borderId="6" xfId="49" applyFont="1" applyFill="1" applyBorder="1" applyAlignment="1"/>
    <xf numFmtId="0" fontId="5" fillId="5" borderId="9" xfId="49" applyFont="1" applyFill="1" applyBorder="1" applyAlignment="1"/>
    <xf numFmtId="0" fontId="10" fillId="8" borderId="6" xfId="49" applyFont="1" applyFill="1" applyBorder="1" applyAlignment="1"/>
    <xf numFmtId="0" fontId="10" fillId="8" borderId="4" xfId="49" applyFont="1" applyFill="1" applyBorder="1" applyAlignment="1"/>
    <xf numFmtId="0" fontId="5" fillId="9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8" borderId="8" xfId="49" applyFont="1" applyFill="1" applyBorder="1" applyAlignment="1"/>
    <xf numFmtId="0" fontId="5" fillId="9" borderId="5" xfId="49" applyFont="1" applyFill="1" applyBorder="1" applyAlignment="1"/>
    <xf numFmtId="0" fontId="10" fillId="8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177" fontId="5" fillId="4" borderId="6" xfId="49" applyNumberFormat="1" applyFont="1" applyFill="1" applyBorder="1" applyAlignment="1"/>
    <xf numFmtId="0" fontId="4" fillId="4" borderId="6" xfId="49" applyFont="1" applyFill="1" applyBorder="1" applyAlignment="1"/>
    <xf numFmtId="0" fontId="10" fillId="4" borderId="6" xfId="49" applyFont="1" applyFill="1" applyBorder="1" applyAlignment="1"/>
    <xf numFmtId="177" fontId="5" fillId="4" borderId="4" xfId="49" applyNumberFormat="1" applyFont="1" applyFill="1" applyBorder="1" applyAlignment="1"/>
    <xf numFmtId="0" fontId="4" fillId="4" borderId="4" xfId="49" applyFont="1" applyFill="1" applyBorder="1" applyAlignment="1"/>
    <xf numFmtId="0" fontId="10" fillId="4" borderId="4" xfId="49" applyFont="1" applyFill="1" applyBorder="1" applyAlignment="1"/>
    <xf numFmtId="0" fontId="5" fillId="5" borderId="8" xfId="49" applyFont="1" applyFill="1" applyBorder="1" applyAlignment="1"/>
    <xf numFmtId="177" fontId="5" fillId="4" borderId="5" xfId="49" applyNumberFormat="1" applyFont="1" applyFill="1" applyBorder="1" applyAlignment="1"/>
    <xf numFmtId="0" fontId="4" fillId="4" borderId="5" xfId="49" applyFont="1" applyFill="1" applyBorder="1" applyAlignment="1"/>
    <xf numFmtId="0" fontId="10" fillId="4" borderId="5" xfId="49" applyFont="1" applyFill="1" applyBorder="1" applyAlignment="1"/>
    <xf numFmtId="0" fontId="5" fillId="10" borderId="6" xfId="49" applyFont="1" applyFill="1" applyBorder="1" applyAlignment="1"/>
    <xf numFmtId="0" fontId="5" fillId="10" borderId="4" xfId="49" applyFont="1" applyFill="1" applyBorder="1" applyAlignment="1"/>
    <xf numFmtId="0" fontId="5" fillId="10" borderId="5" xfId="49" applyFont="1" applyFill="1" applyBorder="1" applyAlignment="1"/>
    <xf numFmtId="0" fontId="9" fillId="5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6" borderId="9" xfId="49" applyFont="1" applyFill="1" applyBorder="1" applyAlignment="1"/>
    <xf numFmtId="0" fontId="9" fillId="5" borderId="4" xfId="49" applyFont="1" applyFill="1" applyBorder="1" applyAlignment="1"/>
    <xf numFmtId="0" fontId="9" fillId="5" borderId="8" xfId="49" applyFont="1" applyFill="1" applyBorder="1" applyAlignment="1"/>
    <xf numFmtId="0" fontId="9" fillId="10" borderId="6" xfId="49" applyFont="1" applyFill="1" applyBorder="1" applyAlignment="1"/>
    <xf numFmtId="0" fontId="9" fillId="10" borderId="4" xfId="49" applyFont="1" applyFill="1" applyBorder="1" applyAlignment="1"/>
    <xf numFmtId="0" fontId="9" fillId="10" borderId="5" xfId="49" applyFont="1" applyFill="1" applyBorder="1" applyAlignment="1"/>
    <xf numFmtId="0" fontId="9" fillId="7" borderId="4" xfId="49" applyFont="1" applyFill="1" applyBorder="1" applyAlignment="1"/>
    <xf numFmtId="0" fontId="9" fillId="7" borderId="5" xfId="49" applyFont="1" applyFill="1" applyBorder="1" applyAlignment="1"/>
    <xf numFmtId="0" fontId="9" fillId="3" borderId="6" xfId="49" applyFont="1" applyFill="1" applyBorder="1" applyAlignment="1"/>
    <xf numFmtId="0" fontId="9" fillId="3" borderId="4" xfId="49" applyFont="1" applyFill="1" applyBorder="1" applyAlignment="1"/>
    <xf numFmtId="0" fontId="9" fillId="3" borderId="5" xfId="49" applyFont="1" applyFill="1" applyBorder="1" applyAlignment="1"/>
    <xf numFmtId="0" fontId="9" fillId="3" borderId="9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3" borderId="11" xfId="49" applyFont="1" applyFill="1" applyBorder="1" applyAlignment="1">
      <alignment horizontal="left"/>
    </xf>
    <xf numFmtId="0" fontId="6" fillId="3" borderId="11" xfId="49" applyFont="1" applyFill="1" applyBorder="1" applyAlignment="1">
      <alignment horizontal="left"/>
    </xf>
    <xf numFmtId="0" fontId="6" fillId="3" borderId="10" xfId="49" applyFont="1" applyFill="1" applyBorder="1" applyAlignment="1">
      <alignment horizontal="left"/>
    </xf>
    <xf numFmtId="0" fontId="5" fillId="3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6" fillId="3" borderId="2" xfId="49" applyFont="1" applyFill="1" applyBorder="1" applyAlignment="1"/>
    <xf numFmtId="0" fontId="5" fillId="3" borderId="2" xfId="49" applyFont="1" applyFill="1" applyBorder="1" applyAlignment="1">
      <alignment horizontal="center"/>
    </xf>
    <xf numFmtId="0" fontId="6" fillId="3" borderId="3" xfId="49" applyFont="1" applyFill="1" applyBorder="1" applyAlignment="1"/>
    <xf numFmtId="0" fontId="5" fillId="3" borderId="3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6" fillId="3" borderId="7" xfId="49" applyFont="1" applyFill="1" applyBorder="1" applyAlignment="1"/>
    <xf numFmtId="0" fontId="5" fillId="3" borderId="7" xfId="49" applyFont="1" applyFill="1" applyBorder="1" applyAlignment="1">
      <alignment horizontal="center"/>
    </xf>
    <xf numFmtId="0" fontId="5" fillId="4" borderId="0" xfId="49" applyFont="1" applyFill="1" applyAlignment="1"/>
    <xf numFmtId="0" fontId="9" fillId="4" borderId="6" xfId="49" applyFont="1" applyFill="1" applyBorder="1" applyAlignment="1"/>
    <xf numFmtId="0" fontId="5" fillId="4" borderId="3" xfId="49" applyFont="1" applyFill="1" applyBorder="1" applyAlignment="1">
      <alignment horizontal="left"/>
    </xf>
    <xf numFmtId="0" fontId="9" fillId="4" borderId="4" xfId="49" applyFont="1" applyFill="1" applyBorder="1" applyAlignment="1"/>
    <xf numFmtId="0" fontId="5" fillId="4" borderId="7" xfId="49" applyFont="1" applyFill="1" applyBorder="1" applyAlignment="1">
      <alignment horizontal="left"/>
    </xf>
    <xf numFmtId="0" fontId="9" fillId="4" borderId="5" xfId="49" applyFont="1" applyFill="1" applyBorder="1" applyAlignment="1"/>
    <xf numFmtId="0" fontId="6" fillId="3" borderId="0" xfId="49" applyFont="1" applyFill="1" applyBorder="1" applyAlignment="1">
      <alignment horizontal="left"/>
    </xf>
    <xf numFmtId="0" fontId="6" fillId="3" borderId="13" xfId="49" applyFont="1" applyFill="1" applyBorder="1" applyAlignment="1">
      <alignment horizontal="left"/>
    </xf>
    <xf numFmtId="0" fontId="6" fillId="3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3" borderId="6" xfId="49" applyNumberFormat="1" applyFont="1" applyFill="1" applyBorder="1" applyAlignment="1"/>
    <xf numFmtId="177" fontId="9" fillId="3" borderId="4" xfId="49" applyNumberFormat="1" applyFont="1" applyFill="1" applyBorder="1" applyAlignment="1"/>
    <xf numFmtId="0" fontId="9" fillId="3" borderId="8" xfId="49" applyFont="1" applyFill="1" applyBorder="1" applyAlignment="1"/>
    <xf numFmtId="177" fontId="9" fillId="3" borderId="5" xfId="49" applyNumberFormat="1" applyFont="1" applyFill="1" applyBorder="1" applyAlignment="1"/>
    <xf numFmtId="0" fontId="9" fillId="5" borderId="6" xfId="49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0" fontId="9" fillId="9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9" borderId="5" xfId="49" applyFont="1" applyFill="1" applyBorder="1" applyAlignment="1"/>
    <xf numFmtId="177" fontId="9" fillId="0" borderId="5" xfId="49" applyNumberFormat="1" applyFont="1" applyFill="1" applyBorder="1" applyAlignment="1"/>
    <xf numFmtId="177" fontId="9" fillId="3" borderId="9" xfId="49" applyNumberFormat="1" applyFont="1" applyFill="1" applyBorder="1" applyAlignment="1"/>
    <xf numFmtId="0" fontId="4" fillId="3" borderId="9" xfId="49" applyFont="1" applyFill="1" applyBorder="1" applyAlignment="1"/>
    <xf numFmtId="0" fontId="10" fillId="3" borderId="9" xfId="49" applyFont="1" applyFill="1" applyBorder="1" applyAlignment="1"/>
    <xf numFmtId="0" fontId="9" fillId="7" borderId="6" xfId="49" applyFont="1" applyFill="1" applyBorder="1" applyAlignment="1"/>
    <xf numFmtId="0" fontId="9" fillId="7" borderId="6" xfId="49" applyNumberFormat="1" applyFont="1" applyFill="1" applyBorder="1" applyAlignment="1"/>
    <xf numFmtId="0" fontId="9" fillId="7" borderId="4" xfId="49" applyNumberFormat="1" applyFont="1" applyFill="1" applyBorder="1" applyAlignment="1"/>
    <xf numFmtId="0" fontId="9" fillId="7" borderId="8" xfId="49" applyNumberFormat="1" applyFont="1" applyFill="1" applyBorder="1" applyAlignment="1"/>
    <xf numFmtId="0" fontId="9" fillId="7" borderId="5" xfId="49" applyNumberFormat="1" applyFont="1" applyFill="1" applyBorder="1" applyAlignment="1"/>
    <xf numFmtId="0" fontId="9" fillId="7" borderId="9" xfId="49" applyFont="1" applyFill="1" applyBorder="1" applyAlignment="1"/>
    <xf numFmtId="0" fontId="9" fillId="7" borderId="8" xfId="49" applyFont="1" applyFill="1" applyBorder="1" applyAlignment="1"/>
    <xf numFmtId="0" fontId="9" fillId="10" borderId="9" xfId="49" applyFont="1" applyFill="1" applyBorder="1" applyAlignment="1"/>
    <xf numFmtId="0" fontId="9" fillId="10" borderId="8" xfId="49" applyFont="1" applyFill="1" applyBorder="1" applyAlignment="1"/>
    <xf numFmtId="0" fontId="9" fillId="4" borderId="9" xfId="49" applyFont="1" applyFill="1" applyBorder="1" applyAlignment="1"/>
    <xf numFmtId="0" fontId="9" fillId="4" borderId="8" xfId="49" applyFont="1" applyFill="1" applyBorder="1" applyAlignment="1"/>
    <xf numFmtId="0" fontId="9" fillId="10" borderId="6" xfId="0" applyFont="1" applyFill="1" applyBorder="1" applyAlignment="1"/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0" fontId="9" fillId="11" borderId="9" xfId="0" applyFont="1" applyFill="1" applyBorder="1" applyAlignment="1"/>
    <xf numFmtId="0" fontId="9" fillId="11" borderId="4" xfId="0" applyFont="1" applyFill="1" applyBorder="1" applyAlignment="1"/>
    <xf numFmtId="0" fontId="9" fillId="11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1" xfId="49" applyFont="1" applyFill="1" applyBorder="1" applyAlignment="1">
      <alignment horizontal="left" wrapText="1"/>
    </xf>
    <xf numFmtId="0" fontId="4" fillId="4" borderId="1" xfId="49" applyFont="1" applyFill="1" applyBorder="1" applyAlignment="1"/>
    <xf numFmtId="0" fontId="5" fillId="4" borderId="1" xfId="49" applyFont="1" applyFill="1" applyBorder="1" applyAlignment="1">
      <alignment horizontal="center"/>
    </xf>
    <xf numFmtId="0" fontId="5" fillId="4" borderId="1" xfId="49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1" borderId="6" xfId="0" applyFont="1" applyFill="1" applyBorder="1" applyAlignment="1"/>
    <xf numFmtId="0" fontId="9" fillId="11" borderId="5" xfId="0" applyFont="1" applyFill="1" applyBorder="1" applyAlignment="1"/>
    <xf numFmtId="177" fontId="5" fillId="4" borderId="1" xfId="49" applyNumberFormat="1" applyFont="1" applyFill="1" applyBorder="1" applyAlignment="1"/>
    <xf numFmtId="0" fontId="10" fillId="4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4" borderId="2" xfId="49" applyFont="1" applyFill="1" applyBorder="1" applyAlignment="1">
      <alignment horizontal="left" vertical="center" wrapText="1"/>
    </xf>
    <xf numFmtId="0" fontId="5" fillId="4" borderId="2" xfId="49" applyFont="1" applyFill="1" applyBorder="1" applyAlignment="1">
      <alignment horizontal="left" vertical="center"/>
    </xf>
    <xf numFmtId="0" fontId="6" fillId="4" borderId="2" xfId="49" applyFont="1" applyFill="1" applyBorder="1" applyAlignment="1">
      <alignment horizontal="left" vertical="center"/>
    </xf>
    <xf numFmtId="0" fontId="5" fillId="4" borderId="2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/>
    </xf>
    <xf numFmtId="0" fontId="6" fillId="4" borderId="3" xfId="49" applyFont="1" applyFill="1" applyBorder="1" applyAlignment="1">
      <alignment horizontal="left" vertical="center"/>
    </xf>
    <xf numFmtId="0" fontId="5" fillId="4" borderId="3" xfId="49" applyFont="1" applyFill="1" applyBorder="1" applyAlignment="1">
      <alignment vertical="center"/>
    </xf>
    <xf numFmtId="0" fontId="5" fillId="4" borderId="4" xfId="49" applyFont="1" applyFill="1" applyBorder="1" applyAlignment="1">
      <alignment vertical="center"/>
    </xf>
    <xf numFmtId="0" fontId="5" fillId="4" borderId="7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 wrapText="1"/>
    </xf>
    <xf numFmtId="0" fontId="5" fillId="4" borderId="7" xfId="49" applyFont="1" applyFill="1" applyBorder="1" applyAlignment="1">
      <alignment horizontal="left" vertical="center"/>
    </xf>
    <xf numFmtId="0" fontId="6" fillId="4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2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5" borderId="4" xfId="49" applyFont="1" applyFill="1" applyBorder="1" applyAlignment="1">
      <alignment vertical="center"/>
    </xf>
    <xf numFmtId="0" fontId="5" fillId="13" borderId="4" xfId="49" applyFont="1" applyFill="1" applyBorder="1" applyAlignment="1">
      <alignment vertical="center"/>
    </xf>
    <xf numFmtId="177" fontId="5" fillId="13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0" fontId="5" fillId="13" borderId="5" xfId="49" applyFont="1" applyFill="1" applyBorder="1" applyAlignment="1">
      <alignment vertical="center"/>
    </xf>
    <xf numFmtId="177" fontId="5" fillId="13" borderId="5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13" borderId="6" xfId="49" applyFont="1" applyFill="1" applyBorder="1" applyAlignment="1">
      <alignment vertical="center"/>
    </xf>
    <xf numFmtId="177" fontId="5" fillId="13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0" fontId="5" fillId="9" borderId="8" xfId="49" applyFont="1" applyFill="1" applyBorder="1" applyAlignment="1">
      <alignment vertical="center"/>
    </xf>
    <xf numFmtId="0" fontId="5" fillId="13" borderId="8" xfId="49" applyFont="1" applyFill="1" applyBorder="1" applyAlignment="1">
      <alignment vertical="center"/>
    </xf>
    <xf numFmtId="177" fontId="5" fillId="13" borderId="8" xfId="49" applyNumberFormat="1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177" fontId="5" fillId="4" borderId="6" xfId="49" applyNumberFormat="1" applyFont="1" applyFill="1" applyBorder="1" applyAlignment="1">
      <alignment vertical="center"/>
    </xf>
    <xf numFmtId="177" fontId="5" fillId="4" borderId="4" xfId="49" applyNumberFormat="1" applyFont="1" applyFill="1" applyBorder="1" applyAlignment="1">
      <alignment vertical="center"/>
    </xf>
    <xf numFmtId="0" fontId="5" fillId="5" borderId="8" xfId="49" applyFont="1" applyFill="1" applyBorder="1" applyAlignment="1">
      <alignment vertical="center"/>
    </xf>
    <xf numFmtId="177" fontId="5" fillId="4" borderId="5" xfId="49" applyNumberFormat="1" applyFont="1" applyFill="1" applyBorder="1" applyAlignment="1">
      <alignment vertical="center"/>
    </xf>
    <xf numFmtId="0" fontId="5" fillId="10" borderId="6" xfId="49" applyFont="1" applyFill="1" applyBorder="1" applyAlignment="1">
      <alignment vertical="center"/>
    </xf>
    <xf numFmtId="0" fontId="5" fillId="10" borderId="4" xfId="49" applyFont="1" applyFill="1" applyBorder="1" applyAlignment="1">
      <alignment vertical="center"/>
    </xf>
    <xf numFmtId="0" fontId="5" fillId="10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5" borderId="9" xfId="49" applyFont="1" applyFill="1" applyBorder="1" applyAlignment="1">
      <alignment vertical="center"/>
    </xf>
    <xf numFmtId="0" fontId="5" fillId="13" borderId="9" xfId="49" applyFont="1" applyFill="1" applyBorder="1" applyAlignment="1">
      <alignment vertical="center"/>
    </xf>
    <xf numFmtId="177" fontId="5" fillId="13" borderId="9" xfId="49" applyNumberFormat="1" applyFont="1" applyFill="1" applyBorder="1" applyAlignment="1">
      <alignment vertical="center"/>
    </xf>
    <xf numFmtId="0" fontId="9" fillId="5" borderId="4" xfId="49" applyFont="1" applyFill="1" applyBorder="1" applyAlignment="1">
      <alignment vertical="center"/>
    </xf>
    <xf numFmtId="0" fontId="9" fillId="5" borderId="8" xfId="49" applyFont="1" applyFill="1" applyBorder="1" applyAlignment="1">
      <alignment vertical="center"/>
    </xf>
    <xf numFmtId="0" fontId="9" fillId="10" borderId="6" xfId="49" applyFont="1" applyFill="1" applyBorder="1" applyAlignment="1">
      <alignment vertical="center"/>
    </xf>
    <xf numFmtId="0" fontId="9" fillId="10" borderId="4" xfId="49" applyFont="1" applyFill="1" applyBorder="1" applyAlignment="1">
      <alignment vertical="center"/>
    </xf>
    <xf numFmtId="0" fontId="9" fillId="10" borderId="5" xfId="49" applyFont="1" applyFill="1" applyBorder="1" applyAlignment="1">
      <alignment vertical="center"/>
    </xf>
    <xf numFmtId="0" fontId="9" fillId="7" borderId="4" xfId="49" applyFont="1" applyFill="1" applyBorder="1" applyAlignment="1">
      <alignment vertical="center"/>
    </xf>
    <xf numFmtId="0" fontId="9" fillId="7" borderId="5" xfId="49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176" fontId="4" fillId="6" borderId="4" xfId="49" applyNumberFormat="1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176" fontId="4" fillId="6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176" fontId="4" fillId="6" borderId="6" xfId="49" applyNumberFormat="1" applyFont="1" applyFill="1" applyBorder="1" applyAlignment="1">
      <alignment vertical="center"/>
    </xf>
    <xf numFmtId="0" fontId="5" fillId="8" borderId="6" xfId="49" applyFont="1" applyFill="1" applyBorder="1" applyAlignment="1">
      <alignment vertical="center"/>
    </xf>
    <xf numFmtId="176" fontId="4" fillId="8" borderId="6" xfId="49" applyNumberFormat="1" applyFont="1" applyFill="1" applyBorder="1" applyAlignment="1">
      <alignment vertical="center"/>
    </xf>
    <xf numFmtId="0" fontId="5" fillId="8" borderId="4" xfId="49" applyFont="1" applyFill="1" applyBorder="1" applyAlignment="1">
      <alignment vertical="center"/>
    </xf>
    <xf numFmtId="176" fontId="4" fillId="8" borderId="4" xfId="49" applyNumberFormat="1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8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8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176" fontId="4" fillId="4" borderId="6" xfId="49" applyNumberFormat="1" applyFont="1" applyFill="1" applyBorder="1" applyAlignment="1">
      <alignment vertical="center"/>
    </xf>
    <xf numFmtId="176" fontId="4" fillId="4" borderId="4" xfId="49" applyNumberFormat="1" applyFont="1" applyFill="1" applyBorder="1" applyAlignment="1">
      <alignment vertical="center"/>
    </xf>
    <xf numFmtId="176" fontId="4" fillId="4" borderId="5" xfId="49" applyNumberFormat="1" applyFont="1" applyFill="1" applyBorder="1" applyAlignment="1">
      <alignment vertical="center"/>
    </xf>
    <xf numFmtId="0" fontId="5" fillId="6" borderId="9" xfId="49" applyFont="1" applyFill="1" applyBorder="1" applyAlignment="1">
      <alignment vertical="center"/>
    </xf>
    <xf numFmtId="176" fontId="4" fillId="6" borderId="9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5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3" borderId="11" xfId="49" applyFont="1" applyFill="1" applyBorder="1" applyAlignment="1">
      <alignment horizontal="left" vertical="center"/>
    </xf>
    <xf numFmtId="0" fontId="6" fillId="3" borderId="11" xfId="49" applyFont="1" applyFill="1" applyBorder="1" applyAlignment="1">
      <alignment horizontal="left" vertical="center"/>
    </xf>
    <xf numFmtId="0" fontId="6" fillId="3" borderId="10" xfId="49" applyFont="1" applyFill="1" applyBorder="1" applyAlignment="1">
      <alignment horizontal="left" vertical="center"/>
    </xf>
    <xf numFmtId="0" fontId="5" fillId="3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6" fillId="3" borderId="2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6" fillId="3" borderId="7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center" vertical="center"/>
    </xf>
    <xf numFmtId="0" fontId="5" fillId="4" borderId="0" xfId="49" applyFont="1" applyFill="1" applyAlignment="1">
      <alignment vertical="center"/>
    </xf>
    <xf numFmtId="0" fontId="6" fillId="3" borderId="0" xfId="49" applyFont="1" applyFill="1" applyBorder="1" applyAlignment="1">
      <alignment horizontal="left" vertical="center"/>
    </xf>
    <xf numFmtId="0" fontId="6" fillId="3" borderId="13" xfId="49" applyFont="1" applyFill="1" applyBorder="1" applyAlignment="1">
      <alignment horizontal="left" vertical="center"/>
    </xf>
    <xf numFmtId="0" fontId="6" fillId="3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4" borderId="6" xfId="49" applyNumberFormat="1" applyFont="1" applyFill="1" applyBorder="1" applyAlignment="1">
      <alignment vertical="center"/>
    </xf>
    <xf numFmtId="177" fontId="9" fillId="4" borderId="4" xfId="49" applyNumberFormat="1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177" fontId="9" fillId="4" borderId="5" xfId="49" applyNumberFormat="1" applyFont="1" applyFill="1" applyBorder="1" applyAlignment="1">
      <alignment vertical="center"/>
    </xf>
    <xf numFmtId="0" fontId="9" fillId="5" borderId="6" xfId="49" applyFont="1" applyFill="1" applyBorder="1" applyAlignment="1">
      <alignment vertical="center"/>
    </xf>
    <xf numFmtId="177" fontId="9" fillId="13" borderId="6" xfId="49" applyNumberFormat="1" applyFont="1" applyFill="1" applyBorder="1" applyAlignment="1">
      <alignment vertical="center"/>
    </xf>
    <xf numFmtId="177" fontId="9" fillId="13" borderId="4" xfId="49" applyNumberFormat="1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3" borderId="8" xfId="49" applyNumberFormat="1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3" borderId="5" xfId="49" applyNumberFormat="1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177" fontId="9" fillId="4" borderId="9" xfId="49" applyNumberFormat="1" applyFont="1" applyFill="1" applyBorder="1" applyAlignment="1">
      <alignment vertical="center"/>
    </xf>
    <xf numFmtId="0" fontId="5" fillId="4" borderId="4" xfId="49" applyFont="1" applyFill="1" applyBorder="1" applyAlignment="1">
      <alignment vertical="center" wrapText="1"/>
    </xf>
    <xf numFmtId="0" fontId="9" fillId="7" borderId="6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7" borderId="4" xfId="49" applyNumberFormat="1" applyFont="1" applyFill="1" applyBorder="1" applyAlignment="1">
      <alignment vertical="center"/>
    </xf>
    <xf numFmtId="0" fontId="9" fillId="7" borderId="8" xfId="49" applyNumberFormat="1" applyFont="1" applyFill="1" applyBorder="1" applyAlignment="1">
      <alignment vertical="center"/>
    </xf>
    <xf numFmtId="0" fontId="9" fillId="7" borderId="9" xfId="49" applyFont="1" applyFill="1" applyBorder="1" applyAlignment="1">
      <alignment vertical="center"/>
    </xf>
    <xf numFmtId="0" fontId="9" fillId="7" borderId="8" xfId="49" applyFont="1" applyFill="1" applyBorder="1" applyAlignment="1">
      <alignment vertical="center"/>
    </xf>
    <xf numFmtId="0" fontId="5" fillId="3" borderId="15" xfId="49" applyFont="1" applyFill="1" applyBorder="1" applyAlignment="1">
      <alignment vertical="center"/>
    </xf>
    <xf numFmtId="0" fontId="9" fillId="10" borderId="9" xfId="49" applyFont="1" applyFill="1" applyBorder="1" applyAlignment="1">
      <alignment vertical="center"/>
    </xf>
    <xf numFmtId="0" fontId="9" fillId="10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176" fontId="4" fillId="4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177" fontId="5" fillId="4" borderId="1" xfId="49" applyNumberFormat="1" applyFont="1" applyFill="1" applyBorder="1" applyAlignment="1">
      <alignment vertical="center"/>
    </xf>
    <xf numFmtId="176" fontId="4" fillId="4" borderId="1" xfId="49" applyNumberFormat="1" applyFont="1" applyFill="1" applyBorder="1" applyAlignment="1">
      <alignment vertical="center"/>
    </xf>
    <xf numFmtId="0" fontId="4" fillId="0" borderId="0" xfId="0" applyFont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6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6" borderId="4" xfId="0" applyFont="1" applyFill="1" applyBorder="1" applyAlignment="1">
      <alignment wrapText="1"/>
    </xf>
    <xf numFmtId="0" fontId="4" fillId="4" borderId="4" xfId="0" applyFont="1" applyFill="1" applyBorder="1"/>
    <xf numFmtId="0" fontId="5" fillId="4" borderId="4" xfId="0" applyFont="1" applyFill="1" applyBorder="1" applyAlignment="1">
      <alignment wrapText="1"/>
    </xf>
    <xf numFmtId="0" fontId="4" fillId="0" borderId="8" xfId="0" applyFont="1" applyBorder="1"/>
    <xf numFmtId="0" fontId="5" fillId="6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6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6" borderId="24" xfId="0" applyFont="1" applyFill="1" applyBorder="1" applyAlignment="1">
      <alignment wrapText="1"/>
    </xf>
    <xf numFmtId="0" fontId="1" fillId="5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5" borderId="37" xfId="0" applyFont="1" applyFill="1" applyBorder="1"/>
    <xf numFmtId="0" fontId="1" fillId="14" borderId="37" xfId="0" applyFont="1" applyFill="1" applyBorder="1"/>
    <xf numFmtId="0" fontId="1" fillId="15" borderId="37" xfId="0" applyFont="1" applyFill="1" applyBorder="1"/>
    <xf numFmtId="0" fontId="1" fillId="5" borderId="37" xfId="0" applyFont="1" applyFill="1" applyBorder="1" applyAlignment="1">
      <alignment horizontal="left" wrapText="1"/>
    </xf>
    <xf numFmtId="0" fontId="5" fillId="16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right" vertical="center"/>
    </xf>
    <xf numFmtId="0" fontId="5" fillId="4" borderId="39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5" borderId="44" xfId="0" applyFont="1" applyFill="1" applyBorder="1" applyAlignment="1">
      <alignment horizontal="left" wrapText="1"/>
    </xf>
    <xf numFmtId="0" fontId="5" fillId="6" borderId="38" xfId="0" applyFont="1" applyFill="1" applyBorder="1" applyAlignment="1">
      <alignment horizontal="center" vertical="center"/>
    </xf>
    <xf numFmtId="176" fontId="5" fillId="6" borderId="45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76" fontId="5" fillId="6" borderId="46" xfId="0" applyNumberFormat="1" applyFont="1" applyFill="1" applyBorder="1" applyAlignment="1">
      <alignment horizontal="center" vertical="center"/>
    </xf>
    <xf numFmtId="176" fontId="5" fillId="4" borderId="46" xfId="0" applyNumberFormat="1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176" fontId="5" fillId="6" borderId="47" xfId="0" applyNumberFormat="1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176" fontId="5" fillId="6" borderId="48" xfId="0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176" fontId="5" fillId="6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5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7" borderId="58" xfId="0" applyFont="1" applyFill="1" applyBorder="1" applyAlignment="1">
      <alignment horizontal="right"/>
    </xf>
    <xf numFmtId="0" fontId="18" fillId="0" borderId="0" xfId="0" applyFont="1"/>
    <xf numFmtId="0" fontId="15" fillId="17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6" borderId="5" xfId="0" applyFont="1" applyFill="1" applyBorder="1" applyAlignment="1">
      <alignment wrapText="1"/>
    </xf>
    <xf numFmtId="0" fontId="5" fillId="16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16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6" borderId="2" xfId="0" applyFont="1" applyFill="1" applyBorder="1" applyAlignment="1">
      <alignment wrapText="1"/>
    </xf>
    <xf numFmtId="0" fontId="5" fillId="16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6" borderId="61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176" fontId="5" fillId="6" borderId="66" xfId="0" applyNumberFormat="1" applyFont="1" applyFill="1" applyBorder="1" applyAlignment="1">
      <alignment horizontal="center" vertical="center"/>
    </xf>
    <xf numFmtId="176" fontId="5" fillId="6" borderId="51" xfId="0" applyNumberFormat="1" applyFont="1" applyFill="1" applyBorder="1" applyAlignment="1">
      <alignment horizontal="center" vertical="center"/>
    </xf>
    <xf numFmtId="176" fontId="5" fillId="6" borderId="53" xfId="0" applyNumberFormat="1" applyFont="1" applyFill="1" applyBorder="1" applyAlignment="1">
      <alignment horizontal="center" vertical="center"/>
    </xf>
    <xf numFmtId="0" fontId="19" fillId="5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7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7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7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7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5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5" borderId="72" xfId="0" applyFont="1" applyFill="1" applyBorder="1"/>
    <xf numFmtId="0" fontId="15" fillId="0" borderId="58" xfId="0" applyFont="1" applyBorder="1" applyAlignment="1">
      <alignment horizontal="right"/>
    </xf>
    <xf numFmtId="0" fontId="5" fillId="17" borderId="5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vertical="center"/>
    </xf>
    <xf numFmtId="0" fontId="5" fillId="4" borderId="73" xfId="0" applyFont="1" applyFill="1" applyBorder="1" applyAlignment="1"/>
    <xf numFmtId="0" fontId="5" fillId="17" borderId="52" xfId="0" applyFont="1" applyFill="1" applyBorder="1" applyAlignment="1">
      <alignment vertical="center"/>
    </xf>
    <xf numFmtId="0" fontId="5" fillId="4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7" borderId="70" xfId="0" applyFont="1" applyFill="1" applyBorder="1" applyAlignment="1">
      <alignment vertical="center"/>
    </xf>
    <xf numFmtId="0" fontId="5" fillId="17" borderId="71" xfId="0" applyFont="1" applyFill="1" applyBorder="1" applyAlignment="1">
      <alignment vertical="center"/>
    </xf>
    <xf numFmtId="0" fontId="5" fillId="4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7" borderId="2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center" wrapText="1"/>
    </xf>
    <xf numFmtId="0" fontId="4" fillId="17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4" borderId="33" xfId="0" applyFont="1" applyFill="1" applyBorder="1" applyAlignment="1">
      <alignment wrapText="1"/>
    </xf>
    <xf numFmtId="0" fontId="5" fillId="16" borderId="38" xfId="0" applyFont="1" applyFill="1" applyBorder="1" applyAlignment="1">
      <alignment horizontal="right" vertical="center" wrapText="1"/>
    </xf>
    <xf numFmtId="0" fontId="5" fillId="16" borderId="20" xfId="0" applyFont="1" applyFill="1" applyBorder="1" applyAlignment="1">
      <alignment horizontal="right" vertical="center" wrapText="1"/>
    </xf>
    <xf numFmtId="0" fontId="5" fillId="16" borderId="39" xfId="0" applyFont="1" applyFill="1" applyBorder="1" applyAlignment="1">
      <alignment horizontal="right" vertical="center" wrapText="1"/>
    </xf>
    <xf numFmtId="0" fontId="5" fillId="16" borderId="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wrapText="1"/>
    </xf>
    <xf numFmtId="0" fontId="5" fillId="16" borderId="42" xfId="0" applyFont="1" applyFill="1" applyBorder="1" applyAlignment="1">
      <alignment horizontal="right" vertical="center" wrapText="1"/>
    </xf>
    <xf numFmtId="0" fontId="5" fillId="16" borderId="2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9" fillId="14" borderId="67" xfId="0" applyFont="1" applyFill="1" applyBorder="1"/>
    <xf numFmtId="0" fontId="0" fillId="14" borderId="72" xfId="0" applyFill="1" applyBorder="1"/>
    <xf numFmtId="0" fontId="20" fillId="0" borderId="75" xfId="0" applyFont="1" applyBorder="1"/>
    <xf numFmtId="0" fontId="20" fillId="17" borderId="55" xfId="0" applyFont="1" applyFill="1" applyBorder="1"/>
    <xf numFmtId="0" fontId="20" fillId="17" borderId="2" xfId="0" applyFont="1" applyFill="1" applyBorder="1"/>
    <xf numFmtId="0" fontId="5" fillId="4" borderId="27" xfId="0" applyFont="1" applyFill="1" applyBorder="1" applyAlignment="1">
      <alignment horizontal="right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19" fillId="15" borderId="67" xfId="0" applyFont="1" applyFill="1" applyBorder="1"/>
    <xf numFmtId="0" fontId="0" fillId="15" borderId="72" xfId="0" applyFill="1" applyBorder="1"/>
    <xf numFmtId="0" fontId="1" fillId="5" borderId="67" xfId="0" applyFont="1" applyFill="1" applyBorder="1" applyAlignment="1">
      <alignment horizontal="left" wrapText="1"/>
    </xf>
    <xf numFmtId="0" fontId="1" fillId="5" borderId="72" xfId="0" applyFont="1" applyFill="1" applyBorder="1" applyAlignment="1">
      <alignment horizontal="left" wrapText="1"/>
    </xf>
    <xf numFmtId="0" fontId="1" fillId="5" borderId="67" xfId="0" applyFont="1" applyFill="1" applyBorder="1" applyAlignment="1">
      <alignment horizontal="left"/>
    </xf>
    <xf numFmtId="0" fontId="1" fillId="5" borderId="72" xfId="0" applyFont="1" applyFill="1" applyBorder="1" applyAlignment="1">
      <alignment horizontal="left"/>
    </xf>
    <xf numFmtId="0" fontId="5" fillId="16" borderId="2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/>
    </xf>
    <xf numFmtId="176" fontId="5" fillId="6" borderId="20" xfId="0" applyNumberFormat="1" applyFont="1" applyFill="1" applyBorder="1" applyAlignment="1">
      <alignment horizontal="center" vertical="center"/>
    </xf>
    <xf numFmtId="176" fontId="5" fillId="6" borderId="39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6" borderId="42" xfId="0" applyNumberFormat="1" applyFont="1" applyFill="1" applyBorder="1" applyAlignment="1">
      <alignment horizontal="center" vertical="center"/>
    </xf>
    <xf numFmtId="176" fontId="5" fillId="6" borderId="24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/>
    </xf>
    <xf numFmtId="176" fontId="5" fillId="6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vertical="center"/>
    </xf>
    <xf numFmtId="0" fontId="4" fillId="10" borderId="6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4" borderId="75" xfId="0" applyFont="1" applyFill="1" applyBorder="1" applyAlignment="1">
      <alignment horizontal="left" vertical="top"/>
    </xf>
    <xf numFmtId="0" fontId="4" fillId="4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4" borderId="80" xfId="0" applyFont="1" applyFill="1" applyBorder="1" applyAlignment="1">
      <alignment horizontal="left" vertical="top"/>
    </xf>
    <xf numFmtId="0" fontId="4" fillId="4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4" borderId="81" xfId="0" applyFont="1" applyFill="1" applyBorder="1" applyAlignment="1">
      <alignment horizontal="left" vertical="top"/>
    </xf>
    <xf numFmtId="0" fontId="5" fillId="4" borderId="75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/>
    </xf>
    <xf numFmtId="0" fontId="5" fillId="4" borderId="81" xfId="0" applyFont="1" applyFill="1" applyBorder="1" applyAlignment="1">
      <alignment horizontal="center"/>
    </xf>
    <xf numFmtId="0" fontId="4" fillId="10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10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0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29" xfId="0" applyFont="1" applyFill="1" applyBorder="1" applyAlignment="1">
      <alignment vertical="top" wrapText="1"/>
    </xf>
    <xf numFmtId="0" fontId="5" fillId="16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vertical="top" wrapText="1"/>
    </xf>
    <xf numFmtId="0" fontId="5" fillId="4" borderId="78" xfId="0" applyFont="1" applyFill="1" applyBorder="1" applyAlignment="1">
      <alignment vertical="top" wrapText="1"/>
    </xf>
    <xf numFmtId="0" fontId="5" fillId="16" borderId="24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wrapText="1"/>
    </xf>
    <xf numFmtId="0" fontId="5" fillId="4" borderId="78" xfId="0" applyFont="1" applyFill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6" borderId="78" xfId="0" applyFont="1" applyFill="1" applyBorder="1" applyAlignment="1">
      <alignment vertical="top" wrapText="1"/>
    </xf>
    <xf numFmtId="0" fontId="5" fillId="4" borderId="2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5" fillId="16" borderId="8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right" vertical="center" wrapText="1"/>
    </xf>
    <xf numFmtId="0" fontId="5" fillId="16" borderId="9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16" borderId="16" xfId="0" applyFont="1" applyFill="1" applyBorder="1" applyAlignment="1">
      <alignment horizontal="right" vertical="center" wrapText="1"/>
    </xf>
    <xf numFmtId="0" fontId="5" fillId="16" borderId="17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/>
    </xf>
    <xf numFmtId="0" fontId="5" fillId="17" borderId="38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3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right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right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6" borderId="20" xfId="0" applyNumberFormat="1" applyFont="1" applyFill="1" applyBorder="1" applyAlignment="1">
      <alignment horizontal="center" vertical="center" wrapText="1"/>
    </xf>
    <xf numFmtId="0" fontId="5" fillId="6" borderId="39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42" xfId="0" applyNumberFormat="1" applyFont="1" applyFill="1" applyBorder="1" applyAlignment="1">
      <alignment horizontal="center" vertical="center"/>
    </xf>
    <xf numFmtId="0" fontId="5" fillId="6" borderId="24" xfId="0" applyNumberFormat="1" applyFont="1" applyFill="1" applyBorder="1" applyAlignment="1">
      <alignment horizontal="center" vertical="center"/>
    </xf>
    <xf numFmtId="0" fontId="5" fillId="6" borderId="39" xfId="0" applyNumberFormat="1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 wrapText="1"/>
    </xf>
    <xf numFmtId="0" fontId="5" fillId="6" borderId="24" xfId="0" applyNumberFormat="1" applyFont="1" applyFill="1" applyBorder="1" applyAlignment="1">
      <alignment horizontal="center" vertical="center" wrapText="1"/>
    </xf>
    <xf numFmtId="0" fontId="5" fillId="6" borderId="40" xfId="0" applyNumberFormat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 wrapText="1"/>
    </xf>
    <xf numFmtId="0" fontId="5" fillId="6" borderId="16" xfId="0" applyNumberFormat="1" applyFont="1" applyFill="1" applyBorder="1" applyAlignment="1">
      <alignment horizontal="center" vertical="center" wrapText="1"/>
    </xf>
    <xf numFmtId="0" fontId="5" fillId="6" borderId="17" xfId="0" applyNumberFormat="1" applyFont="1" applyFill="1" applyBorder="1" applyAlignment="1">
      <alignment horizontal="center" vertical="center" wrapText="1"/>
    </xf>
    <xf numFmtId="0" fontId="5" fillId="6" borderId="38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35" xfId="0" applyNumberFormat="1" applyFont="1" applyFill="1" applyBorder="1" applyAlignment="1">
      <alignment horizontal="center" vertical="center" wrapText="1"/>
    </xf>
    <xf numFmtId="0" fontId="5" fillId="6" borderId="29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 wrapText="1"/>
    </xf>
    <xf numFmtId="176" fontId="5" fillId="6" borderId="20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176" fontId="5" fillId="6" borderId="39" xfId="0" applyNumberFormat="1" applyFont="1" applyFill="1" applyBorder="1" applyAlignment="1">
      <alignment horizontal="center" vertical="center" wrapText="1"/>
    </xf>
    <xf numFmtId="176" fontId="5" fillId="6" borderId="28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176" fontId="5" fillId="6" borderId="42" xfId="0" applyNumberFormat="1" applyFont="1" applyFill="1" applyBorder="1" applyAlignment="1">
      <alignment horizontal="center" vertical="center" wrapText="1"/>
    </xf>
    <xf numFmtId="176" fontId="5" fillId="6" borderId="2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176" fontId="5" fillId="6" borderId="40" xfId="0" applyNumberFormat="1" applyFont="1" applyFill="1" applyBorder="1" applyAlignment="1">
      <alignment horizontal="center" vertical="center"/>
    </xf>
    <xf numFmtId="176" fontId="5" fillId="6" borderId="8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76" fontId="5" fillId="6" borderId="16" xfId="0" applyNumberFormat="1" applyFont="1" applyFill="1" applyBorder="1" applyAlignment="1">
      <alignment horizontal="center" vertical="center" wrapText="1"/>
    </xf>
    <xf numFmtId="176" fontId="5" fillId="6" borderId="17" xfId="0" applyNumberFormat="1" applyFont="1" applyFill="1" applyBorder="1" applyAlignment="1">
      <alignment horizontal="center" vertical="center" wrapText="1"/>
    </xf>
    <xf numFmtId="176" fontId="5" fillId="4" borderId="27" xfId="0" applyNumberFormat="1" applyFont="1" applyFill="1" applyBorder="1" applyAlignment="1">
      <alignment horizontal="center" vertical="center"/>
    </xf>
    <xf numFmtId="176" fontId="5" fillId="4" borderId="29" xfId="0" applyNumberFormat="1" applyFont="1" applyFill="1" applyBorder="1" applyAlignment="1">
      <alignment horizontal="center" vertical="center"/>
    </xf>
    <xf numFmtId="176" fontId="5" fillId="4" borderId="35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 wrapText="1"/>
    </xf>
    <xf numFmtId="176" fontId="5" fillId="6" borderId="35" xfId="0" applyNumberFormat="1" applyFont="1" applyFill="1" applyBorder="1" applyAlignment="1">
      <alignment horizontal="center" vertical="center" wrapText="1"/>
    </xf>
    <xf numFmtId="176" fontId="5" fillId="3" borderId="20" xfId="0" applyNumberFormat="1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4" borderId="31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ill>
        <patternFill patternType="solid">
          <bgColor rgb="FFFF99FF"/>
        </patternFill>
      </fill>
    </dxf>
    <dxf>
      <fill>
        <patternFill patternType="solid">
          <bgColor rgb="FFFFC000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5050"/>
      <color rgb="0099FF99"/>
      <color rgb="00CCFFCC"/>
      <color rgb="000000FF"/>
      <color rgb="00FFFFCC"/>
      <color rgb="00CCFFFF"/>
      <color rgb="00FF66FF"/>
      <color rgb="00FFCC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31"/>
  <sheetViews>
    <sheetView showGridLines="0" tabSelected="1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65" width="5.625" customWidth="1"/>
    <col min="66" max="83" width="8.625" customWidth="1"/>
    <col min="84" max="89" width="9" style="618"/>
  </cols>
  <sheetData>
    <row r="1" ht="28.5" spans="60:62">
      <c r="BH1" s="518"/>
      <c r="BI1" s="518"/>
      <c r="BJ1" s="518"/>
    </row>
    <row r="2" ht="60" customHeight="1" spans="6:83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7" t="s">
        <v>1</v>
      </c>
      <c r="S2" s="588"/>
      <c r="T2" s="588"/>
      <c r="U2" s="588"/>
      <c r="V2" s="588"/>
      <c r="W2" s="602"/>
      <c r="X2" s="499" t="s">
        <v>2</v>
      </c>
      <c r="Y2" s="651"/>
      <c r="Z2" s="651"/>
      <c r="AA2" s="651"/>
      <c r="AB2" s="651"/>
      <c r="AC2" s="652"/>
      <c r="AD2" s="500" t="s">
        <v>3</v>
      </c>
      <c r="AE2" s="653"/>
      <c r="AF2" s="653"/>
      <c r="AG2" s="653"/>
      <c r="AH2" s="653"/>
      <c r="AI2" s="654"/>
      <c r="AJ2" s="500" t="s">
        <v>4</v>
      </c>
      <c r="AK2" s="653"/>
      <c r="AL2" s="653"/>
      <c r="AM2" s="653"/>
      <c r="AN2" s="653"/>
      <c r="AO2" s="654"/>
      <c r="AP2" s="500" t="s">
        <v>5</v>
      </c>
      <c r="AQ2" s="655"/>
      <c r="AR2" s="655"/>
      <c r="AS2" s="655"/>
      <c r="AT2" s="655"/>
      <c r="AU2" s="656"/>
      <c r="AV2" s="500" t="s">
        <v>6</v>
      </c>
      <c r="AW2" s="655"/>
      <c r="AX2" s="655"/>
      <c r="AY2" s="655"/>
      <c r="AZ2" s="655"/>
      <c r="BA2" s="656"/>
      <c r="BB2" s="500" t="s">
        <v>7</v>
      </c>
      <c r="BC2" s="653"/>
      <c r="BD2" s="653"/>
      <c r="BE2" s="653"/>
      <c r="BF2" s="653"/>
      <c r="BG2" s="654"/>
      <c r="BH2" s="497" t="s">
        <v>8</v>
      </c>
      <c r="BI2" s="588"/>
      <c r="BJ2" s="588"/>
      <c r="BK2" s="588"/>
      <c r="BL2" s="588"/>
      <c r="BM2" s="602"/>
      <c r="BN2" s="497" t="s">
        <v>9</v>
      </c>
      <c r="BO2" s="588"/>
      <c r="BP2" s="588"/>
      <c r="BQ2" s="588"/>
      <c r="BR2" s="588"/>
      <c r="BS2" s="602"/>
      <c r="BT2" s="497" t="s">
        <v>10</v>
      </c>
      <c r="BU2" s="588"/>
      <c r="BV2" s="588"/>
      <c r="BW2" s="588"/>
      <c r="BX2" s="588"/>
      <c r="BY2" s="602"/>
      <c r="BZ2" s="500" t="s">
        <v>11</v>
      </c>
      <c r="CA2" s="653"/>
      <c r="CB2" s="653"/>
      <c r="CC2" s="653"/>
      <c r="CD2" s="653"/>
      <c r="CE2" s="654"/>
    </row>
    <row r="3" s="618" customFormat="1" ht="24" spans="2:83">
      <c r="B3" s="619" t="s">
        <v>12</v>
      </c>
      <c r="C3" s="619" t="s">
        <v>13</v>
      </c>
      <c r="D3" s="619" t="s">
        <v>14</v>
      </c>
      <c r="E3" s="620" t="s">
        <v>15</v>
      </c>
      <c r="F3" s="619" t="s">
        <v>16</v>
      </c>
      <c r="G3" s="619" t="s">
        <v>17</v>
      </c>
      <c r="H3" s="619" t="s">
        <v>18</v>
      </c>
      <c r="I3" s="619" t="s">
        <v>19</v>
      </c>
      <c r="J3" s="619" t="s">
        <v>20</v>
      </c>
      <c r="K3" s="620" t="s">
        <v>21</v>
      </c>
      <c r="L3" s="628" t="s">
        <v>16</v>
      </c>
      <c r="M3" s="629" t="s">
        <v>17</v>
      </c>
      <c r="N3" s="629" t="s">
        <v>18</v>
      </c>
      <c r="O3" s="629" t="s">
        <v>19</v>
      </c>
      <c r="P3" s="629" t="s">
        <v>20</v>
      </c>
      <c r="Q3" s="642" t="s">
        <v>21</v>
      </c>
      <c r="R3" s="643" t="s">
        <v>16</v>
      </c>
      <c r="S3" s="644" t="s">
        <v>17</v>
      </c>
      <c r="T3" s="644" t="s">
        <v>18</v>
      </c>
      <c r="U3" s="644" t="s">
        <v>19</v>
      </c>
      <c r="V3" s="644" t="s">
        <v>20</v>
      </c>
      <c r="W3" s="642" t="s">
        <v>21</v>
      </c>
      <c r="X3" s="643" t="s">
        <v>16</v>
      </c>
      <c r="Y3" s="644" t="s">
        <v>17</v>
      </c>
      <c r="Z3" s="644" t="s">
        <v>18</v>
      </c>
      <c r="AA3" s="644" t="s">
        <v>19</v>
      </c>
      <c r="AB3" s="644" t="s">
        <v>20</v>
      </c>
      <c r="AC3" s="642" t="s">
        <v>21</v>
      </c>
      <c r="AD3" s="628" t="s">
        <v>16</v>
      </c>
      <c r="AE3" s="629" t="s">
        <v>17</v>
      </c>
      <c r="AF3" s="629" t="s">
        <v>18</v>
      </c>
      <c r="AG3" s="629" t="s">
        <v>19</v>
      </c>
      <c r="AH3" s="629" t="s">
        <v>20</v>
      </c>
      <c r="AI3" s="642" t="s">
        <v>21</v>
      </c>
      <c r="AJ3" s="628" t="s">
        <v>16</v>
      </c>
      <c r="AK3" s="629" t="s">
        <v>17</v>
      </c>
      <c r="AL3" s="629" t="s">
        <v>18</v>
      </c>
      <c r="AM3" s="629" t="s">
        <v>19</v>
      </c>
      <c r="AN3" s="629" t="s">
        <v>20</v>
      </c>
      <c r="AO3" s="642" t="s">
        <v>21</v>
      </c>
      <c r="AP3" s="643" t="s">
        <v>16</v>
      </c>
      <c r="AQ3" s="644" t="s">
        <v>17</v>
      </c>
      <c r="AR3" s="644" t="s">
        <v>18</v>
      </c>
      <c r="AS3" s="644" t="s">
        <v>19</v>
      </c>
      <c r="AT3" s="644" t="s">
        <v>20</v>
      </c>
      <c r="AU3" s="642" t="s">
        <v>21</v>
      </c>
      <c r="AV3" s="643" t="s">
        <v>16</v>
      </c>
      <c r="AW3" s="644" t="s">
        <v>17</v>
      </c>
      <c r="AX3" s="644" t="s">
        <v>18</v>
      </c>
      <c r="AY3" s="644" t="s">
        <v>19</v>
      </c>
      <c r="AZ3" s="644" t="s">
        <v>20</v>
      </c>
      <c r="BA3" s="642" t="s">
        <v>21</v>
      </c>
      <c r="BB3" s="643" t="s">
        <v>16</v>
      </c>
      <c r="BC3" s="644" t="s">
        <v>17</v>
      </c>
      <c r="BD3" s="644" t="s">
        <v>18</v>
      </c>
      <c r="BE3" s="644" t="s">
        <v>19</v>
      </c>
      <c r="BF3" s="644" t="s">
        <v>20</v>
      </c>
      <c r="BG3" s="642" t="s">
        <v>21</v>
      </c>
      <c r="BH3" s="628" t="s">
        <v>16</v>
      </c>
      <c r="BI3" s="629" t="s">
        <v>17</v>
      </c>
      <c r="BJ3" s="629" t="s">
        <v>18</v>
      </c>
      <c r="BK3" s="629" t="s">
        <v>19</v>
      </c>
      <c r="BL3" s="629" t="s">
        <v>20</v>
      </c>
      <c r="BM3" s="642" t="s">
        <v>21</v>
      </c>
      <c r="BN3" s="628" t="s">
        <v>16</v>
      </c>
      <c r="BO3" s="629" t="s">
        <v>17</v>
      </c>
      <c r="BP3" s="629" t="s">
        <v>18</v>
      </c>
      <c r="BQ3" s="629" t="s">
        <v>19</v>
      </c>
      <c r="BR3" s="629" t="s">
        <v>20</v>
      </c>
      <c r="BS3" s="642" t="s">
        <v>21</v>
      </c>
      <c r="BT3" s="628" t="s">
        <v>16</v>
      </c>
      <c r="BU3" s="629" t="s">
        <v>17</v>
      </c>
      <c r="BV3" s="629" t="s">
        <v>18</v>
      </c>
      <c r="BW3" s="629" t="s">
        <v>19</v>
      </c>
      <c r="BX3" s="629" t="s">
        <v>20</v>
      </c>
      <c r="BY3" s="642" t="s">
        <v>21</v>
      </c>
      <c r="BZ3" s="643" t="s">
        <v>16</v>
      </c>
      <c r="CA3" s="644" t="s">
        <v>17</v>
      </c>
      <c r="CB3" s="644" t="s">
        <v>18</v>
      </c>
      <c r="CC3" s="644" t="s">
        <v>19</v>
      </c>
      <c r="CD3" s="644" t="s">
        <v>20</v>
      </c>
      <c r="CE3" s="642" t="s">
        <v>21</v>
      </c>
    </row>
    <row r="4" ht="30" customHeight="1" spans="2:83">
      <c r="B4" s="548" t="s">
        <v>22</v>
      </c>
      <c r="C4" s="548"/>
      <c r="D4" s="539" t="s">
        <v>23</v>
      </c>
      <c r="E4" s="540" t="s">
        <v>24</v>
      </c>
      <c r="F4" s="739" t="s">
        <v>25</v>
      </c>
      <c r="G4" s="739" t="s">
        <v>26</v>
      </c>
      <c r="H4" s="739" t="s">
        <v>27</v>
      </c>
      <c r="I4" s="739" t="s">
        <v>28</v>
      </c>
      <c r="J4" s="739" t="s">
        <v>29</v>
      </c>
      <c r="K4" s="745"/>
      <c r="L4" s="631"/>
      <c r="M4" s="632"/>
      <c r="N4" s="632"/>
      <c r="O4" s="632"/>
      <c r="P4" s="632"/>
      <c r="Q4" s="645"/>
      <c r="R4" s="767"/>
      <c r="S4" s="768"/>
      <c r="T4" s="768"/>
      <c r="U4" s="768"/>
      <c r="V4" s="768"/>
      <c r="W4" s="646"/>
      <c r="X4" s="767"/>
      <c r="Y4" s="768"/>
      <c r="Z4" s="768"/>
      <c r="AA4" s="768"/>
      <c r="AB4" s="768"/>
      <c r="AC4" s="646"/>
      <c r="AD4" s="631"/>
      <c r="AE4" s="632"/>
      <c r="AF4" s="632"/>
      <c r="AG4" s="632"/>
      <c r="AH4" s="632"/>
      <c r="AI4" s="645"/>
      <c r="AJ4" s="631"/>
      <c r="AK4" s="632"/>
      <c r="AL4" s="632"/>
      <c r="AM4" s="632"/>
      <c r="AN4" s="632"/>
      <c r="AO4" s="645"/>
      <c r="AP4" s="802"/>
      <c r="AQ4" s="803"/>
      <c r="AR4" s="803"/>
      <c r="AS4" s="803"/>
      <c r="AT4" s="803"/>
      <c r="AU4" s="646"/>
      <c r="AV4" s="802"/>
      <c r="AW4" s="803"/>
      <c r="AX4" s="803"/>
      <c r="AY4" s="803"/>
      <c r="AZ4" s="803"/>
      <c r="BA4" s="646"/>
      <c r="BB4" s="802"/>
      <c r="BC4" s="803"/>
      <c r="BD4" s="803"/>
      <c r="BE4" s="803"/>
      <c r="BF4" s="803"/>
      <c r="BG4" s="646"/>
      <c r="BH4" s="660">
        <f t="shared" ref="BH4:BL4" si="0">L4+R4+X4</f>
        <v>0</v>
      </c>
      <c r="BI4" s="815">
        <f t="shared" si="0"/>
        <v>0</v>
      </c>
      <c r="BJ4" s="815">
        <f t="shared" si="0"/>
        <v>0</v>
      </c>
      <c r="BK4" s="815">
        <f t="shared" si="0"/>
        <v>0</v>
      </c>
      <c r="BL4" s="815">
        <f t="shared" si="0"/>
        <v>0</v>
      </c>
      <c r="BM4" s="646"/>
      <c r="BN4" s="789"/>
      <c r="BO4" s="790"/>
      <c r="BP4" s="790"/>
      <c r="BQ4" s="790"/>
      <c r="BR4" s="790"/>
      <c r="BS4" s="646"/>
      <c r="BT4" s="660">
        <f>BH4+BN4</f>
        <v>0</v>
      </c>
      <c r="BU4" s="661">
        <f t="shared" ref="BU4:BY19" si="1">BI4+BO4</f>
        <v>0</v>
      </c>
      <c r="BV4" s="661">
        <f t="shared" si="1"/>
        <v>0</v>
      </c>
      <c r="BW4" s="661">
        <f t="shared" si="1"/>
        <v>0</v>
      </c>
      <c r="BX4" s="661">
        <f t="shared" si="1"/>
        <v>0</v>
      </c>
      <c r="BY4" s="646"/>
      <c r="BZ4" s="835" t="str">
        <f>IF(BB4&lt;&gt;0,BT4/BB4*7,"-")</f>
        <v>-</v>
      </c>
      <c r="CA4" s="836" t="str">
        <f t="shared" ref="CA4:CE19" si="2">IF(BC4&lt;&gt;0,BU4/BC4*7,"-")</f>
        <v>-</v>
      </c>
      <c r="CB4" s="836" t="str">
        <f t="shared" si="2"/>
        <v>-</v>
      </c>
      <c r="CC4" s="836" t="str">
        <f t="shared" si="2"/>
        <v>-</v>
      </c>
      <c r="CD4" s="836" t="str">
        <f t="shared" si="2"/>
        <v>-</v>
      </c>
      <c r="CE4" s="854" t="str">
        <f t="shared" si="2"/>
        <v>-</v>
      </c>
    </row>
    <row r="5" ht="30" customHeight="1" spans="2:83">
      <c r="B5" s="537"/>
      <c r="C5" s="537"/>
      <c r="D5" s="539" t="s">
        <v>30</v>
      </c>
      <c r="E5" s="540" t="s">
        <v>31</v>
      </c>
      <c r="F5" s="740" t="s">
        <v>32</v>
      </c>
      <c r="G5" s="740" t="s">
        <v>33</v>
      </c>
      <c r="H5" s="740" t="s">
        <v>34</v>
      </c>
      <c r="I5" s="740" t="s">
        <v>35</v>
      </c>
      <c r="J5" s="740" t="s">
        <v>36</v>
      </c>
      <c r="K5" s="746"/>
      <c r="L5" s="504"/>
      <c r="M5" s="747"/>
      <c r="N5" s="747"/>
      <c r="O5" s="747"/>
      <c r="P5" s="747"/>
      <c r="Q5" s="647"/>
      <c r="R5" s="769"/>
      <c r="S5" s="770"/>
      <c r="T5" s="771"/>
      <c r="U5" s="770"/>
      <c r="V5" s="770"/>
      <c r="W5" s="648"/>
      <c r="X5" s="769"/>
      <c r="Y5" s="770"/>
      <c r="Z5" s="771"/>
      <c r="AA5" s="770"/>
      <c r="AB5" s="770"/>
      <c r="AC5" s="648"/>
      <c r="AD5" s="504"/>
      <c r="AE5" s="747"/>
      <c r="AF5" s="747"/>
      <c r="AG5" s="747"/>
      <c r="AH5" s="747"/>
      <c r="AI5" s="647"/>
      <c r="AJ5" s="504"/>
      <c r="AK5" s="747"/>
      <c r="AL5" s="747"/>
      <c r="AM5" s="747"/>
      <c r="AN5" s="747"/>
      <c r="AO5" s="647"/>
      <c r="AP5" s="804"/>
      <c r="AQ5" s="658"/>
      <c r="AR5" s="805"/>
      <c r="AS5" s="658"/>
      <c r="AT5" s="658"/>
      <c r="AU5" s="648"/>
      <c r="AV5" s="804"/>
      <c r="AW5" s="658"/>
      <c r="AX5" s="805"/>
      <c r="AY5" s="658"/>
      <c r="AZ5" s="658"/>
      <c r="BA5" s="648"/>
      <c r="BB5" s="804"/>
      <c r="BC5" s="658"/>
      <c r="BD5" s="805"/>
      <c r="BE5" s="658"/>
      <c r="BF5" s="658"/>
      <c r="BG5" s="648"/>
      <c r="BH5" s="816">
        <f t="shared" ref="BH5:BH30" si="3">L5+R5+X5</f>
        <v>0</v>
      </c>
      <c r="BI5" s="817">
        <f t="shared" ref="BI5:BI30" si="4">M5+S5+Y5</f>
        <v>0</v>
      </c>
      <c r="BJ5" s="818">
        <f t="shared" ref="BJ5:BJ30" si="5">N5+T5+Z5</f>
        <v>0</v>
      </c>
      <c r="BK5" s="817">
        <f t="shared" ref="BK5:BK12" si="6">O5+U5+AA5</f>
        <v>0</v>
      </c>
      <c r="BL5" s="817">
        <f t="shared" ref="BL5:BL12" si="7">P5+V5+AB5</f>
        <v>0</v>
      </c>
      <c r="BM5" s="648"/>
      <c r="BN5" s="792"/>
      <c r="BO5" s="482"/>
      <c r="BP5" s="830"/>
      <c r="BQ5" s="482"/>
      <c r="BR5" s="482"/>
      <c r="BS5" s="648"/>
      <c r="BT5" s="662">
        <f t="shared" ref="BT5:BY30" si="8">BH5+BN5</f>
        <v>0</v>
      </c>
      <c r="BU5" s="837">
        <f t="shared" si="1"/>
        <v>0</v>
      </c>
      <c r="BV5" s="838">
        <f t="shared" si="1"/>
        <v>0</v>
      </c>
      <c r="BW5" s="837">
        <f t="shared" si="1"/>
        <v>0</v>
      </c>
      <c r="BX5" s="837">
        <f t="shared" si="1"/>
        <v>0</v>
      </c>
      <c r="BY5" s="648"/>
      <c r="BZ5" s="839" t="str">
        <f t="shared" ref="BZ5:CE30" si="9">IF(BB5&lt;&gt;0,BT5/BB5*7,"-")</f>
        <v>-</v>
      </c>
      <c r="CA5" s="669" t="str">
        <f t="shared" si="2"/>
        <v>-</v>
      </c>
      <c r="CB5" s="840" t="str">
        <f t="shared" si="2"/>
        <v>-</v>
      </c>
      <c r="CC5" s="669" t="str">
        <f t="shared" si="2"/>
        <v>-</v>
      </c>
      <c r="CD5" s="669" t="str">
        <f t="shared" si="2"/>
        <v>-</v>
      </c>
      <c r="CE5" s="855" t="str">
        <f t="shared" si="2"/>
        <v>-</v>
      </c>
    </row>
    <row r="6" ht="30" customHeight="1" spans="2:83">
      <c r="B6" s="551"/>
      <c r="C6" s="551"/>
      <c r="D6" s="539" t="s">
        <v>37</v>
      </c>
      <c r="E6" s="540" t="s">
        <v>38</v>
      </c>
      <c r="F6" s="741" t="s">
        <v>39</v>
      </c>
      <c r="G6" s="741" t="s">
        <v>40</v>
      </c>
      <c r="H6" s="741" t="s">
        <v>41</v>
      </c>
      <c r="I6" s="748" t="s">
        <v>42</v>
      </c>
      <c r="J6" s="748" t="s">
        <v>43</v>
      </c>
      <c r="K6" s="749"/>
      <c r="L6" s="515"/>
      <c r="M6" s="750"/>
      <c r="N6" s="750"/>
      <c r="O6" s="750"/>
      <c r="P6" s="750"/>
      <c r="Q6" s="649"/>
      <c r="R6" s="772"/>
      <c r="S6" s="773"/>
      <c r="T6" s="773"/>
      <c r="U6" s="773"/>
      <c r="V6" s="773"/>
      <c r="W6" s="650"/>
      <c r="X6" s="772"/>
      <c r="Y6" s="773"/>
      <c r="Z6" s="773"/>
      <c r="AA6" s="773"/>
      <c r="AB6" s="773"/>
      <c r="AC6" s="650"/>
      <c r="AD6" s="515"/>
      <c r="AE6" s="750"/>
      <c r="AF6" s="750"/>
      <c r="AG6" s="750"/>
      <c r="AH6" s="750"/>
      <c r="AI6" s="649"/>
      <c r="AJ6" s="515"/>
      <c r="AK6" s="750"/>
      <c r="AL6" s="750"/>
      <c r="AM6" s="750"/>
      <c r="AN6" s="750"/>
      <c r="AO6" s="649"/>
      <c r="AP6" s="517"/>
      <c r="AQ6" s="659"/>
      <c r="AR6" s="659"/>
      <c r="AS6" s="659"/>
      <c r="AT6" s="659"/>
      <c r="AU6" s="650"/>
      <c r="AV6" s="517"/>
      <c r="AW6" s="659"/>
      <c r="AX6" s="659"/>
      <c r="AY6" s="659"/>
      <c r="AZ6" s="659"/>
      <c r="BA6" s="650"/>
      <c r="BB6" s="517"/>
      <c r="BC6" s="659"/>
      <c r="BD6" s="659"/>
      <c r="BE6" s="659"/>
      <c r="BF6" s="659"/>
      <c r="BG6" s="650"/>
      <c r="BH6" s="819">
        <f t="shared" si="3"/>
        <v>0</v>
      </c>
      <c r="BI6" s="820">
        <f t="shared" si="4"/>
        <v>0</v>
      </c>
      <c r="BJ6" s="820">
        <f t="shared" si="5"/>
        <v>0</v>
      </c>
      <c r="BK6" s="820">
        <f t="shared" si="6"/>
        <v>0</v>
      </c>
      <c r="BL6" s="820">
        <f t="shared" si="7"/>
        <v>0</v>
      </c>
      <c r="BM6" s="650"/>
      <c r="BN6" s="516"/>
      <c r="BO6" s="494"/>
      <c r="BP6" s="494"/>
      <c r="BQ6" s="494"/>
      <c r="BR6" s="494"/>
      <c r="BS6" s="650"/>
      <c r="BT6" s="525">
        <f t="shared" si="8"/>
        <v>0</v>
      </c>
      <c r="BU6" s="841">
        <f t="shared" si="1"/>
        <v>0</v>
      </c>
      <c r="BV6" s="841">
        <f t="shared" si="1"/>
        <v>0</v>
      </c>
      <c r="BW6" s="841">
        <f t="shared" si="1"/>
        <v>0</v>
      </c>
      <c r="BX6" s="841">
        <f t="shared" si="1"/>
        <v>0</v>
      </c>
      <c r="BY6" s="650"/>
      <c r="BZ6" s="670" t="str">
        <f t="shared" si="9"/>
        <v>-</v>
      </c>
      <c r="CA6" s="671" t="str">
        <f t="shared" si="2"/>
        <v>-</v>
      </c>
      <c r="CB6" s="671" t="str">
        <f t="shared" si="2"/>
        <v>-</v>
      </c>
      <c r="CC6" s="671" t="str">
        <f t="shared" si="2"/>
        <v>-</v>
      </c>
      <c r="CD6" s="671" t="str">
        <f t="shared" si="2"/>
        <v>-</v>
      </c>
      <c r="CE6" s="856" t="str">
        <f t="shared" si="2"/>
        <v>-</v>
      </c>
    </row>
    <row r="7" ht="30" customHeight="1" spans="2:83">
      <c r="B7" s="548" t="s">
        <v>44</v>
      </c>
      <c r="C7" s="548"/>
      <c r="D7" s="539" t="s">
        <v>45</v>
      </c>
      <c r="E7" s="540" t="s">
        <v>46</v>
      </c>
      <c r="F7" s="742" t="s">
        <v>47</v>
      </c>
      <c r="G7" s="742" t="s">
        <v>48</v>
      </c>
      <c r="H7" s="742" t="s">
        <v>49</v>
      </c>
      <c r="I7" s="742" t="s">
        <v>50</v>
      </c>
      <c r="J7" s="739" t="s">
        <v>51</v>
      </c>
      <c r="K7" s="630"/>
      <c r="L7" s="631"/>
      <c r="M7" s="632"/>
      <c r="N7" s="632"/>
      <c r="O7" s="632"/>
      <c r="P7" s="632"/>
      <c r="Q7" s="645"/>
      <c r="R7" s="767"/>
      <c r="S7" s="768"/>
      <c r="T7" s="768"/>
      <c r="U7" s="768"/>
      <c r="V7" s="768"/>
      <c r="W7" s="646"/>
      <c r="X7" s="767"/>
      <c r="Y7" s="768"/>
      <c r="Z7" s="768"/>
      <c r="AA7" s="768"/>
      <c r="AB7" s="768"/>
      <c r="AC7" s="646"/>
      <c r="AD7" s="631"/>
      <c r="AE7" s="632"/>
      <c r="AF7" s="632"/>
      <c r="AG7" s="632"/>
      <c r="AH7" s="632"/>
      <c r="AI7" s="645"/>
      <c r="AJ7" s="631"/>
      <c r="AK7" s="632"/>
      <c r="AL7" s="632"/>
      <c r="AM7" s="632"/>
      <c r="AN7" s="632"/>
      <c r="AO7" s="645"/>
      <c r="AP7" s="802"/>
      <c r="AQ7" s="803"/>
      <c r="AR7" s="803"/>
      <c r="AS7" s="803"/>
      <c r="AT7" s="803"/>
      <c r="AU7" s="646"/>
      <c r="AV7" s="802"/>
      <c r="AW7" s="803"/>
      <c r="AX7" s="803"/>
      <c r="AY7" s="803"/>
      <c r="AZ7" s="803"/>
      <c r="BA7" s="646"/>
      <c r="BB7" s="802"/>
      <c r="BC7" s="803"/>
      <c r="BD7" s="803"/>
      <c r="BE7" s="803"/>
      <c r="BF7" s="803"/>
      <c r="BG7" s="646"/>
      <c r="BH7" s="660">
        <f t="shared" si="3"/>
        <v>0</v>
      </c>
      <c r="BI7" s="815">
        <f t="shared" si="4"/>
        <v>0</v>
      </c>
      <c r="BJ7" s="815">
        <f t="shared" si="5"/>
        <v>0</v>
      </c>
      <c r="BK7" s="815">
        <f t="shared" si="6"/>
        <v>0</v>
      </c>
      <c r="BL7" s="815">
        <f t="shared" si="7"/>
        <v>0</v>
      </c>
      <c r="BM7" s="646"/>
      <c r="BN7" s="789"/>
      <c r="BO7" s="790"/>
      <c r="BP7" s="790"/>
      <c r="BQ7" s="790"/>
      <c r="BR7" s="790"/>
      <c r="BS7" s="646"/>
      <c r="BT7" s="660">
        <f t="shared" si="8"/>
        <v>0</v>
      </c>
      <c r="BU7" s="661">
        <f t="shared" si="1"/>
        <v>0</v>
      </c>
      <c r="BV7" s="661">
        <f t="shared" si="1"/>
        <v>0</v>
      </c>
      <c r="BW7" s="661">
        <f t="shared" si="1"/>
        <v>0</v>
      </c>
      <c r="BX7" s="661">
        <f t="shared" si="1"/>
        <v>0</v>
      </c>
      <c r="BY7" s="646"/>
      <c r="BZ7" s="835" t="str">
        <f t="shared" si="9"/>
        <v>-</v>
      </c>
      <c r="CA7" s="836" t="str">
        <f t="shared" si="2"/>
        <v>-</v>
      </c>
      <c r="CB7" s="836" t="str">
        <f t="shared" si="2"/>
        <v>-</v>
      </c>
      <c r="CC7" s="836" t="str">
        <f t="shared" si="2"/>
        <v>-</v>
      </c>
      <c r="CD7" s="836" t="str">
        <f t="shared" si="2"/>
        <v>-</v>
      </c>
      <c r="CE7" s="854" t="str">
        <f t="shared" si="2"/>
        <v>-</v>
      </c>
    </row>
    <row r="8" ht="30" customHeight="1" spans="2:83">
      <c r="B8" s="537"/>
      <c r="C8" s="537"/>
      <c r="D8" s="539" t="s">
        <v>52</v>
      </c>
      <c r="E8" s="540" t="s">
        <v>53</v>
      </c>
      <c r="F8" s="743" t="s">
        <v>54</v>
      </c>
      <c r="G8" s="743" t="s">
        <v>55</v>
      </c>
      <c r="H8" s="743" t="s">
        <v>56</v>
      </c>
      <c r="I8" s="740" t="s">
        <v>57</v>
      </c>
      <c r="J8" s="740" t="s">
        <v>58</v>
      </c>
      <c r="K8" s="751"/>
      <c r="L8" s="504"/>
      <c r="M8" s="747"/>
      <c r="N8" s="747"/>
      <c r="O8" s="747"/>
      <c r="P8" s="747"/>
      <c r="Q8" s="647"/>
      <c r="R8" s="774"/>
      <c r="S8" s="770"/>
      <c r="T8" s="770"/>
      <c r="U8" s="770"/>
      <c r="V8" s="770"/>
      <c r="W8" s="648"/>
      <c r="X8" s="774"/>
      <c r="Y8" s="770"/>
      <c r="Z8" s="770"/>
      <c r="AA8" s="770"/>
      <c r="AB8" s="770"/>
      <c r="AC8" s="648"/>
      <c r="AD8" s="504"/>
      <c r="AE8" s="747"/>
      <c r="AF8" s="747"/>
      <c r="AG8" s="747"/>
      <c r="AH8" s="747"/>
      <c r="AI8" s="647"/>
      <c r="AJ8" s="504"/>
      <c r="AK8" s="747"/>
      <c r="AL8" s="747"/>
      <c r="AM8" s="747"/>
      <c r="AN8" s="747"/>
      <c r="AO8" s="647"/>
      <c r="AP8" s="506"/>
      <c r="AQ8" s="658"/>
      <c r="AR8" s="658"/>
      <c r="AS8" s="658"/>
      <c r="AT8" s="658"/>
      <c r="AU8" s="648"/>
      <c r="AV8" s="506"/>
      <c r="AW8" s="658"/>
      <c r="AX8" s="658"/>
      <c r="AY8" s="658"/>
      <c r="AZ8" s="658"/>
      <c r="BA8" s="648"/>
      <c r="BB8" s="506"/>
      <c r="BC8" s="658"/>
      <c r="BD8" s="658"/>
      <c r="BE8" s="658"/>
      <c r="BF8" s="658"/>
      <c r="BG8" s="648"/>
      <c r="BH8" s="821">
        <f t="shared" si="3"/>
        <v>0</v>
      </c>
      <c r="BI8" s="817">
        <f t="shared" si="4"/>
        <v>0</v>
      </c>
      <c r="BJ8" s="817">
        <f t="shared" si="5"/>
        <v>0</v>
      </c>
      <c r="BK8" s="817">
        <f t="shared" si="6"/>
        <v>0</v>
      </c>
      <c r="BL8" s="817">
        <f t="shared" si="7"/>
        <v>0</v>
      </c>
      <c r="BM8" s="648"/>
      <c r="BN8" s="505"/>
      <c r="BO8" s="482"/>
      <c r="BP8" s="482"/>
      <c r="BQ8" s="482"/>
      <c r="BR8" s="482"/>
      <c r="BS8" s="648"/>
      <c r="BT8" s="522">
        <f t="shared" si="8"/>
        <v>0</v>
      </c>
      <c r="BU8" s="837">
        <f t="shared" si="1"/>
        <v>0</v>
      </c>
      <c r="BV8" s="837">
        <f t="shared" si="1"/>
        <v>0</v>
      </c>
      <c r="BW8" s="837">
        <f t="shared" si="1"/>
        <v>0</v>
      </c>
      <c r="BX8" s="837">
        <f t="shared" si="1"/>
        <v>0</v>
      </c>
      <c r="BY8" s="648"/>
      <c r="BZ8" s="668" t="str">
        <f t="shared" si="9"/>
        <v>-</v>
      </c>
      <c r="CA8" s="669" t="str">
        <f t="shared" si="2"/>
        <v>-</v>
      </c>
      <c r="CB8" s="669" t="str">
        <f t="shared" si="2"/>
        <v>-</v>
      </c>
      <c r="CC8" s="669" t="str">
        <f t="shared" si="2"/>
        <v>-</v>
      </c>
      <c r="CD8" s="669" t="str">
        <f t="shared" si="2"/>
        <v>-</v>
      </c>
      <c r="CE8" s="855" t="str">
        <f t="shared" si="2"/>
        <v>-</v>
      </c>
    </row>
    <row r="9" ht="30" customHeight="1" spans="2:83">
      <c r="B9" s="537"/>
      <c r="C9" s="537"/>
      <c r="D9" s="539" t="s">
        <v>59</v>
      </c>
      <c r="E9" s="540" t="s">
        <v>60</v>
      </c>
      <c r="F9" s="743" t="s">
        <v>61</v>
      </c>
      <c r="G9" s="743" t="s">
        <v>62</v>
      </c>
      <c r="H9" s="743" t="s">
        <v>63</v>
      </c>
      <c r="I9" s="740" t="s">
        <v>64</v>
      </c>
      <c r="J9" s="740" t="s">
        <v>65</v>
      </c>
      <c r="K9" s="751"/>
      <c r="L9" s="504"/>
      <c r="M9" s="747"/>
      <c r="N9" s="747"/>
      <c r="O9" s="747"/>
      <c r="P9" s="747"/>
      <c r="Q9" s="647"/>
      <c r="R9" s="774"/>
      <c r="S9" s="770"/>
      <c r="T9" s="770"/>
      <c r="U9" s="770"/>
      <c r="V9" s="770"/>
      <c r="W9" s="648"/>
      <c r="X9" s="774"/>
      <c r="Y9" s="770"/>
      <c r="Z9" s="770"/>
      <c r="AA9" s="770"/>
      <c r="AB9" s="770"/>
      <c r="AC9" s="648"/>
      <c r="AD9" s="504"/>
      <c r="AE9" s="747"/>
      <c r="AF9" s="747"/>
      <c r="AG9" s="747"/>
      <c r="AH9" s="747"/>
      <c r="AI9" s="647"/>
      <c r="AJ9" s="504"/>
      <c r="AK9" s="747"/>
      <c r="AL9" s="747"/>
      <c r="AM9" s="747"/>
      <c r="AN9" s="747"/>
      <c r="AO9" s="647"/>
      <c r="AP9" s="506"/>
      <c r="AQ9" s="658"/>
      <c r="AR9" s="658"/>
      <c r="AS9" s="658"/>
      <c r="AT9" s="658"/>
      <c r="AU9" s="648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821">
        <f t="shared" si="3"/>
        <v>0</v>
      </c>
      <c r="BI9" s="817">
        <f t="shared" si="4"/>
        <v>0</v>
      </c>
      <c r="BJ9" s="817">
        <f t="shared" si="5"/>
        <v>0</v>
      </c>
      <c r="BK9" s="817">
        <f t="shared" si="6"/>
        <v>0</v>
      </c>
      <c r="BL9" s="817">
        <f t="shared" si="7"/>
        <v>0</v>
      </c>
      <c r="BM9" s="648"/>
      <c r="BN9" s="505"/>
      <c r="BO9" s="482"/>
      <c r="BP9" s="482"/>
      <c r="BQ9" s="482"/>
      <c r="BR9" s="482"/>
      <c r="BS9" s="648"/>
      <c r="BT9" s="522">
        <f t="shared" si="8"/>
        <v>0</v>
      </c>
      <c r="BU9" s="837">
        <f t="shared" si="1"/>
        <v>0</v>
      </c>
      <c r="BV9" s="837">
        <f t="shared" si="1"/>
        <v>0</v>
      </c>
      <c r="BW9" s="837">
        <f t="shared" si="1"/>
        <v>0</v>
      </c>
      <c r="BX9" s="837">
        <f t="shared" si="1"/>
        <v>0</v>
      </c>
      <c r="BY9" s="648"/>
      <c r="BZ9" s="668" t="str">
        <f t="shared" si="9"/>
        <v>-</v>
      </c>
      <c r="CA9" s="669" t="str">
        <f t="shared" si="2"/>
        <v>-</v>
      </c>
      <c r="CB9" s="669" t="str">
        <f t="shared" si="2"/>
        <v>-</v>
      </c>
      <c r="CC9" s="669" t="str">
        <f t="shared" si="2"/>
        <v>-</v>
      </c>
      <c r="CD9" s="669" t="str">
        <f t="shared" si="2"/>
        <v>-</v>
      </c>
      <c r="CE9" s="855" t="str">
        <f t="shared" si="2"/>
        <v>-</v>
      </c>
    </row>
    <row r="10" ht="30" customHeight="1" spans="2:83">
      <c r="B10" s="551"/>
      <c r="C10" s="551"/>
      <c r="D10" s="539" t="s">
        <v>66</v>
      </c>
      <c r="E10" s="540" t="s">
        <v>67</v>
      </c>
      <c r="F10" s="741" t="s">
        <v>68</v>
      </c>
      <c r="G10" s="741" t="s">
        <v>69</v>
      </c>
      <c r="H10" s="741" t="s">
        <v>70</v>
      </c>
      <c r="I10" s="748" t="s">
        <v>71</v>
      </c>
      <c r="J10" s="748" t="s">
        <v>72</v>
      </c>
      <c r="K10" s="752"/>
      <c r="L10" s="515"/>
      <c r="M10" s="750"/>
      <c r="N10" s="750"/>
      <c r="O10" s="750"/>
      <c r="P10" s="750"/>
      <c r="Q10" s="649"/>
      <c r="R10" s="772"/>
      <c r="S10" s="773"/>
      <c r="T10" s="773"/>
      <c r="U10" s="773"/>
      <c r="V10" s="773"/>
      <c r="W10" s="650"/>
      <c r="X10" s="772"/>
      <c r="Y10" s="773"/>
      <c r="Z10" s="773"/>
      <c r="AA10" s="773"/>
      <c r="AB10" s="773"/>
      <c r="AC10" s="650"/>
      <c r="AD10" s="515"/>
      <c r="AE10" s="750"/>
      <c r="AF10" s="750"/>
      <c r="AG10" s="750"/>
      <c r="AH10" s="750"/>
      <c r="AI10" s="649"/>
      <c r="AJ10" s="515"/>
      <c r="AK10" s="750"/>
      <c r="AL10" s="750"/>
      <c r="AM10" s="750"/>
      <c r="AN10" s="750"/>
      <c r="AO10" s="649"/>
      <c r="AP10" s="517"/>
      <c r="AQ10" s="659"/>
      <c r="AR10" s="659"/>
      <c r="AS10" s="659"/>
      <c r="AT10" s="659"/>
      <c r="AU10" s="650"/>
      <c r="AV10" s="517"/>
      <c r="AW10" s="659"/>
      <c r="AX10" s="659"/>
      <c r="AY10" s="659"/>
      <c r="AZ10" s="659"/>
      <c r="BA10" s="650"/>
      <c r="BB10" s="517"/>
      <c r="BC10" s="659"/>
      <c r="BD10" s="659"/>
      <c r="BE10" s="659"/>
      <c r="BF10" s="659"/>
      <c r="BG10" s="650"/>
      <c r="BH10" s="819">
        <f t="shared" si="3"/>
        <v>0</v>
      </c>
      <c r="BI10" s="820">
        <f t="shared" si="4"/>
        <v>0</v>
      </c>
      <c r="BJ10" s="820">
        <f t="shared" si="5"/>
        <v>0</v>
      </c>
      <c r="BK10" s="820">
        <f t="shared" si="6"/>
        <v>0</v>
      </c>
      <c r="BL10" s="820">
        <f t="shared" si="7"/>
        <v>0</v>
      </c>
      <c r="BM10" s="650"/>
      <c r="BN10" s="516"/>
      <c r="BO10" s="494"/>
      <c r="BP10" s="494"/>
      <c r="BQ10" s="494"/>
      <c r="BR10" s="494"/>
      <c r="BS10" s="650"/>
      <c r="BT10" s="525">
        <f t="shared" si="8"/>
        <v>0</v>
      </c>
      <c r="BU10" s="841">
        <f t="shared" si="1"/>
        <v>0</v>
      </c>
      <c r="BV10" s="841">
        <f t="shared" si="1"/>
        <v>0</v>
      </c>
      <c r="BW10" s="841">
        <f t="shared" si="1"/>
        <v>0</v>
      </c>
      <c r="BX10" s="841">
        <f t="shared" si="1"/>
        <v>0</v>
      </c>
      <c r="BY10" s="650"/>
      <c r="BZ10" s="670" t="str">
        <f t="shared" si="9"/>
        <v>-</v>
      </c>
      <c r="CA10" s="671" t="str">
        <f t="shared" si="2"/>
        <v>-</v>
      </c>
      <c r="CB10" s="671" t="str">
        <f t="shared" si="2"/>
        <v>-</v>
      </c>
      <c r="CC10" s="671" t="str">
        <f t="shared" si="2"/>
        <v>-</v>
      </c>
      <c r="CD10" s="671" t="str">
        <f t="shared" si="2"/>
        <v>-</v>
      </c>
      <c r="CE10" s="856" t="str">
        <f t="shared" si="2"/>
        <v>-</v>
      </c>
    </row>
    <row r="11" ht="60" customHeight="1" spans="2:83">
      <c r="B11" s="548" t="s">
        <v>73</v>
      </c>
      <c r="C11" s="548"/>
      <c r="D11" s="539" t="s">
        <v>23</v>
      </c>
      <c r="E11" s="540" t="s">
        <v>24</v>
      </c>
      <c r="F11" s="742" t="s">
        <v>74</v>
      </c>
      <c r="G11" s="742" t="s">
        <v>75</v>
      </c>
      <c r="H11" s="742" t="s">
        <v>76</v>
      </c>
      <c r="I11" s="739" t="s">
        <v>77</v>
      </c>
      <c r="J11" s="739" t="s">
        <v>78</v>
      </c>
      <c r="K11" s="753" t="s">
        <v>79</v>
      </c>
      <c r="L11" s="631"/>
      <c r="M11" s="632"/>
      <c r="N11" s="632"/>
      <c r="O11" s="632"/>
      <c r="P11" s="632"/>
      <c r="Q11" s="775"/>
      <c r="R11" s="767"/>
      <c r="S11" s="768"/>
      <c r="T11" s="768"/>
      <c r="U11" s="768"/>
      <c r="V11" s="768"/>
      <c r="W11" s="776"/>
      <c r="X11" s="767"/>
      <c r="Y11" s="768"/>
      <c r="Z11" s="768"/>
      <c r="AA11" s="768"/>
      <c r="AB11" s="768"/>
      <c r="AC11" s="776"/>
      <c r="AD11" s="631"/>
      <c r="AE11" s="632"/>
      <c r="AF11" s="632"/>
      <c r="AG11" s="632"/>
      <c r="AH11" s="632"/>
      <c r="AI11" s="775"/>
      <c r="AJ11" s="631"/>
      <c r="AK11" s="632"/>
      <c r="AL11" s="632"/>
      <c r="AM11" s="632"/>
      <c r="AN11" s="632"/>
      <c r="AO11" s="775"/>
      <c r="AP11" s="802"/>
      <c r="AQ11" s="803"/>
      <c r="AR11" s="803"/>
      <c r="AS11" s="803"/>
      <c r="AT11" s="803"/>
      <c r="AU11" s="806"/>
      <c r="AV11" s="802"/>
      <c r="AW11" s="803"/>
      <c r="AX11" s="803"/>
      <c r="AY11" s="803"/>
      <c r="AZ11" s="803"/>
      <c r="BA11" s="806"/>
      <c r="BB11" s="802"/>
      <c r="BC11" s="803"/>
      <c r="BD11" s="803"/>
      <c r="BE11" s="803"/>
      <c r="BF11" s="803"/>
      <c r="BG11" s="806"/>
      <c r="BH11" s="660">
        <f t="shared" si="3"/>
        <v>0</v>
      </c>
      <c r="BI11" s="815">
        <f t="shared" si="4"/>
        <v>0</v>
      </c>
      <c r="BJ11" s="815">
        <f t="shared" si="5"/>
        <v>0</v>
      </c>
      <c r="BK11" s="815">
        <f t="shared" si="6"/>
        <v>0</v>
      </c>
      <c r="BL11" s="815">
        <f t="shared" si="7"/>
        <v>0</v>
      </c>
      <c r="BM11" s="831">
        <f>Q11+W11+AC11</f>
        <v>0</v>
      </c>
      <c r="BN11" s="789"/>
      <c r="BO11" s="790"/>
      <c r="BP11" s="790"/>
      <c r="BQ11" s="790"/>
      <c r="BR11" s="790"/>
      <c r="BS11" s="776"/>
      <c r="BT11" s="660">
        <f t="shared" si="8"/>
        <v>0</v>
      </c>
      <c r="BU11" s="661">
        <f t="shared" si="1"/>
        <v>0</v>
      </c>
      <c r="BV11" s="661">
        <f t="shared" si="1"/>
        <v>0</v>
      </c>
      <c r="BW11" s="661">
        <f t="shared" si="1"/>
        <v>0</v>
      </c>
      <c r="BX11" s="661">
        <f t="shared" si="1"/>
        <v>0</v>
      </c>
      <c r="BY11" s="842">
        <f t="shared" si="1"/>
        <v>0</v>
      </c>
      <c r="BZ11" s="835" t="str">
        <f t="shared" si="9"/>
        <v>-</v>
      </c>
      <c r="CA11" s="836" t="str">
        <f t="shared" si="2"/>
        <v>-</v>
      </c>
      <c r="CB11" s="836" t="str">
        <f t="shared" si="2"/>
        <v>-</v>
      </c>
      <c r="CC11" s="836" t="str">
        <f t="shared" si="2"/>
        <v>-</v>
      </c>
      <c r="CD11" s="836" t="str">
        <f t="shared" si="2"/>
        <v>-</v>
      </c>
      <c r="CE11" s="857" t="str">
        <f t="shared" si="2"/>
        <v>-</v>
      </c>
    </row>
    <row r="12" ht="60" customHeight="1" spans="2:83">
      <c r="B12" s="537"/>
      <c r="C12" s="537"/>
      <c r="D12" s="539" t="s">
        <v>37</v>
      </c>
      <c r="E12" s="540" t="s">
        <v>38</v>
      </c>
      <c r="F12" s="741" t="s">
        <v>80</v>
      </c>
      <c r="G12" s="741" t="s">
        <v>81</v>
      </c>
      <c r="H12" s="741" t="s">
        <v>82</v>
      </c>
      <c r="I12" s="748" t="s">
        <v>83</v>
      </c>
      <c r="J12" s="748" t="s">
        <v>84</v>
      </c>
      <c r="K12" s="754" t="s">
        <v>85</v>
      </c>
      <c r="L12" s="515"/>
      <c r="M12" s="750"/>
      <c r="N12" s="750"/>
      <c r="O12" s="750"/>
      <c r="P12" s="750"/>
      <c r="Q12" s="777"/>
      <c r="R12" s="778"/>
      <c r="S12" s="779"/>
      <c r="T12" s="779"/>
      <c r="U12" s="779"/>
      <c r="V12" s="779"/>
      <c r="W12" s="780"/>
      <c r="X12" s="778"/>
      <c r="Y12" s="779"/>
      <c r="Z12" s="779"/>
      <c r="AA12" s="779"/>
      <c r="AB12" s="779"/>
      <c r="AC12" s="780"/>
      <c r="AD12" s="515"/>
      <c r="AE12" s="750"/>
      <c r="AF12" s="750"/>
      <c r="AG12" s="750"/>
      <c r="AH12" s="750"/>
      <c r="AI12" s="777"/>
      <c r="AJ12" s="515"/>
      <c r="AK12" s="750"/>
      <c r="AL12" s="750"/>
      <c r="AM12" s="750"/>
      <c r="AN12" s="750"/>
      <c r="AO12" s="777"/>
      <c r="AP12" s="807"/>
      <c r="AQ12" s="808"/>
      <c r="AR12" s="808"/>
      <c r="AS12" s="808"/>
      <c r="AT12" s="808"/>
      <c r="AU12" s="809"/>
      <c r="AV12" s="807"/>
      <c r="AW12" s="808"/>
      <c r="AX12" s="808"/>
      <c r="AY12" s="808"/>
      <c r="AZ12" s="808"/>
      <c r="BA12" s="809"/>
      <c r="BB12" s="807"/>
      <c r="BC12" s="808"/>
      <c r="BD12" s="808"/>
      <c r="BE12" s="808"/>
      <c r="BF12" s="808"/>
      <c r="BG12" s="809"/>
      <c r="BH12" s="822">
        <f t="shared" si="3"/>
        <v>0</v>
      </c>
      <c r="BI12" s="823">
        <f t="shared" si="4"/>
        <v>0</v>
      </c>
      <c r="BJ12" s="823">
        <f t="shared" si="5"/>
        <v>0</v>
      </c>
      <c r="BK12" s="823">
        <f t="shared" si="6"/>
        <v>0</v>
      </c>
      <c r="BL12" s="823">
        <f t="shared" si="7"/>
        <v>0</v>
      </c>
      <c r="BM12" s="832">
        <f>Q12+W12+AC12</f>
        <v>0</v>
      </c>
      <c r="BN12" s="795"/>
      <c r="BO12" s="796"/>
      <c r="BP12" s="796"/>
      <c r="BQ12" s="796"/>
      <c r="BR12" s="796"/>
      <c r="BS12" s="780"/>
      <c r="BT12" s="664">
        <f t="shared" si="8"/>
        <v>0</v>
      </c>
      <c r="BU12" s="665">
        <f t="shared" si="1"/>
        <v>0</v>
      </c>
      <c r="BV12" s="665">
        <f t="shared" si="1"/>
        <v>0</v>
      </c>
      <c r="BW12" s="665">
        <f t="shared" si="1"/>
        <v>0</v>
      </c>
      <c r="BX12" s="665">
        <f t="shared" si="1"/>
        <v>0</v>
      </c>
      <c r="BY12" s="843">
        <f t="shared" si="1"/>
        <v>0</v>
      </c>
      <c r="BZ12" s="844" t="str">
        <f t="shared" si="9"/>
        <v>-</v>
      </c>
      <c r="CA12" s="845" t="str">
        <f t="shared" si="2"/>
        <v>-</v>
      </c>
      <c r="CB12" s="845" t="str">
        <f t="shared" si="2"/>
        <v>-</v>
      </c>
      <c r="CC12" s="845" t="str">
        <f t="shared" si="2"/>
        <v>-</v>
      </c>
      <c r="CD12" s="845" t="str">
        <f t="shared" si="2"/>
        <v>-</v>
      </c>
      <c r="CE12" s="858" t="str">
        <f t="shared" si="2"/>
        <v>-</v>
      </c>
    </row>
    <row r="13" ht="39.95" customHeight="1" spans="2:83">
      <c r="B13" s="548" t="s">
        <v>86</v>
      </c>
      <c r="C13" s="548"/>
      <c r="D13" s="539" t="s">
        <v>23</v>
      </c>
      <c r="E13" s="540" t="s">
        <v>24</v>
      </c>
      <c r="F13" s="742" t="s">
        <v>87</v>
      </c>
      <c r="G13" s="742" t="s">
        <v>88</v>
      </c>
      <c r="H13" s="742" t="s">
        <v>89</v>
      </c>
      <c r="I13" s="638"/>
      <c r="J13" s="638"/>
      <c r="K13" s="630"/>
      <c r="L13" s="631"/>
      <c r="M13" s="632"/>
      <c r="N13" s="632"/>
      <c r="O13" s="755"/>
      <c r="P13" s="755"/>
      <c r="Q13" s="645"/>
      <c r="R13" s="767"/>
      <c r="S13" s="768"/>
      <c r="T13" s="768"/>
      <c r="U13" s="781"/>
      <c r="V13" s="781"/>
      <c r="W13" s="646"/>
      <c r="X13" s="767"/>
      <c r="Y13" s="768"/>
      <c r="Z13" s="768"/>
      <c r="AA13" s="781"/>
      <c r="AB13" s="781"/>
      <c r="AC13" s="646"/>
      <c r="AD13" s="631"/>
      <c r="AE13" s="632"/>
      <c r="AF13" s="632"/>
      <c r="AG13" s="755"/>
      <c r="AH13" s="755"/>
      <c r="AI13" s="645"/>
      <c r="AJ13" s="631"/>
      <c r="AK13" s="632"/>
      <c r="AL13" s="632"/>
      <c r="AM13" s="755"/>
      <c r="AN13" s="755"/>
      <c r="AO13" s="645"/>
      <c r="AP13" s="802"/>
      <c r="AQ13" s="803"/>
      <c r="AR13" s="803"/>
      <c r="AS13" s="781"/>
      <c r="AT13" s="781"/>
      <c r="AU13" s="646"/>
      <c r="AV13" s="802"/>
      <c r="AW13" s="803"/>
      <c r="AX13" s="803"/>
      <c r="AY13" s="781"/>
      <c r="AZ13" s="781"/>
      <c r="BA13" s="646"/>
      <c r="BB13" s="802"/>
      <c r="BC13" s="803"/>
      <c r="BD13" s="803"/>
      <c r="BE13" s="781"/>
      <c r="BF13" s="781"/>
      <c r="BG13" s="646"/>
      <c r="BH13" s="660">
        <f t="shared" si="3"/>
        <v>0</v>
      </c>
      <c r="BI13" s="815">
        <f t="shared" si="4"/>
        <v>0</v>
      </c>
      <c r="BJ13" s="815">
        <f t="shared" si="5"/>
        <v>0</v>
      </c>
      <c r="BK13" s="781"/>
      <c r="BL13" s="781"/>
      <c r="BM13" s="646"/>
      <c r="BN13" s="789"/>
      <c r="BO13" s="790"/>
      <c r="BP13" s="790"/>
      <c r="BQ13" s="781"/>
      <c r="BR13" s="781"/>
      <c r="BS13" s="646"/>
      <c r="BT13" s="660">
        <f t="shared" si="8"/>
        <v>0</v>
      </c>
      <c r="BU13" s="661">
        <f t="shared" si="1"/>
        <v>0</v>
      </c>
      <c r="BV13" s="661">
        <f t="shared" si="1"/>
        <v>0</v>
      </c>
      <c r="BW13" s="781"/>
      <c r="BX13" s="781"/>
      <c r="BY13" s="646"/>
      <c r="BZ13" s="835" t="str">
        <f t="shared" si="9"/>
        <v>-</v>
      </c>
      <c r="CA13" s="836" t="str">
        <f t="shared" si="2"/>
        <v>-</v>
      </c>
      <c r="CB13" s="836" t="str">
        <f t="shared" si="2"/>
        <v>-</v>
      </c>
      <c r="CC13" s="859" t="str">
        <f t="shared" si="2"/>
        <v>-</v>
      </c>
      <c r="CD13" s="859" t="str">
        <f t="shared" si="2"/>
        <v>-</v>
      </c>
      <c r="CE13" s="854" t="str">
        <f t="shared" si="2"/>
        <v>-</v>
      </c>
    </row>
    <row r="14" ht="39.95" customHeight="1" spans="2:83">
      <c r="B14" s="537"/>
      <c r="C14" s="537"/>
      <c r="D14" s="539" t="s">
        <v>30</v>
      </c>
      <c r="E14" s="540" t="s">
        <v>31</v>
      </c>
      <c r="F14" s="743" t="s">
        <v>90</v>
      </c>
      <c r="G14" s="743" t="s">
        <v>91</v>
      </c>
      <c r="H14" s="743" t="s">
        <v>92</v>
      </c>
      <c r="I14" s="465"/>
      <c r="J14" s="465"/>
      <c r="K14" s="751"/>
      <c r="L14" s="504"/>
      <c r="M14" s="747"/>
      <c r="N14" s="747"/>
      <c r="O14" s="756"/>
      <c r="P14" s="756"/>
      <c r="Q14" s="647"/>
      <c r="R14" s="774"/>
      <c r="S14" s="770"/>
      <c r="T14" s="770"/>
      <c r="U14" s="485"/>
      <c r="V14" s="485"/>
      <c r="W14" s="648"/>
      <c r="X14" s="774"/>
      <c r="Y14" s="770"/>
      <c r="Z14" s="770"/>
      <c r="AA14" s="485"/>
      <c r="AB14" s="485"/>
      <c r="AC14" s="648"/>
      <c r="AD14" s="504"/>
      <c r="AE14" s="747"/>
      <c r="AF14" s="747"/>
      <c r="AG14" s="756"/>
      <c r="AH14" s="756"/>
      <c r="AI14" s="647"/>
      <c r="AJ14" s="504"/>
      <c r="AK14" s="747"/>
      <c r="AL14" s="747"/>
      <c r="AM14" s="756"/>
      <c r="AN14" s="756"/>
      <c r="AO14" s="647"/>
      <c r="AP14" s="506"/>
      <c r="AQ14" s="658"/>
      <c r="AR14" s="658"/>
      <c r="AS14" s="485"/>
      <c r="AT14" s="485"/>
      <c r="AU14" s="648"/>
      <c r="AV14" s="506"/>
      <c r="AW14" s="658"/>
      <c r="AX14" s="658"/>
      <c r="AY14" s="485"/>
      <c r="AZ14" s="485"/>
      <c r="BA14" s="648"/>
      <c r="BB14" s="506"/>
      <c r="BC14" s="658"/>
      <c r="BD14" s="658"/>
      <c r="BE14" s="485"/>
      <c r="BF14" s="485"/>
      <c r="BG14" s="648"/>
      <c r="BH14" s="821">
        <f t="shared" si="3"/>
        <v>0</v>
      </c>
      <c r="BI14" s="817">
        <f t="shared" si="4"/>
        <v>0</v>
      </c>
      <c r="BJ14" s="817">
        <f t="shared" si="5"/>
        <v>0</v>
      </c>
      <c r="BK14" s="485"/>
      <c r="BL14" s="485"/>
      <c r="BM14" s="648"/>
      <c r="BN14" s="505"/>
      <c r="BO14" s="482"/>
      <c r="BP14" s="482"/>
      <c r="BQ14" s="485"/>
      <c r="BR14" s="485"/>
      <c r="BS14" s="648"/>
      <c r="BT14" s="522">
        <f t="shared" si="8"/>
        <v>0</v>
      </c>
      <c r="BU14" s="837">
        <f t="shared" si="1"/>
        <v>0</v>
      </c>
      <c r="BV14" s="837">
        <f t="shared" si="1"/>
        <v>0</v>
      </c>
      <c r="BW14" s="485"/>
      <c r="BX14" s="485"/>
      <c r="BY14" s="648"/>
      <c r="BZ14" s="668" t="str">
        <f t="shared" si="9"/>
        <v>-</v>
      </c>
      <c r="CA14" s="669" t="str">
        <f t="shared" si="2"/>
        <v>-</v>
      </c>
      <c r="CB14" s="669" t="str">
        <f t="shared" si="2"/>
        <v>-</v>
      </c>
      <c r="CC14" s="860" t="str">
        <f t="shared" si="2"/>
        <v>-</v>
      </c>
      <c r="CD14" s="860" t="str">
        <f t="shared" si="2"/>
        <v>-</v>
      </c>
      <c r="CE14" s="855" t="str">
        <f t="shared" si="2"/>
        <v>-</v>
      </c>
    </row>
    <row r="15" ht="39.95" customHeight="1" spans="2:83">
      <c r="B15" s="551"/>
      <c r="C15" s="551"/>
      <c r="D15" s="539" t="s">
        <v>37</v>
      </c>
      <c r="E15" s="540" t="s">
        <v>38</v>
      </c>
      <c r="F15" s="741" t="s">
        <v>93</v>
      </c>
      <c r="G15" s="741" t="s">
        <v>94</v>
      </c>
      <c r="H15" s="741" t="s">
        <v>95</v>
      </c>
      <c r="I15" s="639"/>
      <c r="J15" s="639"/>
      <c r="K15" s="752"/>
      <c r="L15" s="515"/>
      <c r="M15" s="750"/>
      <c r="N15" s="750"/>
      <c r="O15" s="757"/>
      <c r="P15" s="757"/>
      <c r="Q15" s="649"/>
      <c r="R15" s="772"/>
      <c r="S15" s="773"/>
      <c r="T15" s="773"/>
      <c r="U15" s="782"/>
      <c r="V15" s="782"/>
      <c r="W15" s="650"/>
      <c r="X15" s="772"/>
      <c r="Y15" s="773"/>
      <c r="Z15" s="773"/>
      <c r="AA15" s="782"/>
      <c r="AB15" s="782"/>
      <c r="AC15" s="650"/>
      <c r="AD15" s="515"/>
      <c r="AE15" s="750"/>
      <c r="AF15" s="750"/>
      <c r="AG15" s="757"/>
      <c r="AH15" s="757"/>
      <c r="AI15" s="649"/>
      <c r="AJ15" s="515"/>
      <c r="AK15" s="750"/>
      <c r="AL15" s="750"/>
      <c r="AM15" s="757"/>
      <c r="AN15" s="757"/>
      <c r="AO15" s="649"/>
      <c r="AP15" s="517"/>
      <c r="AQ15" s="659"/>
      <c r="AR15" s="659"/>
      <c r="AS15" s="782"/>
      <c r="AT15" s="782"/>
      <c r="AU15" s="650"/>
      <c r="AV15" s="517"/>
      <c r="AW15" s="659"/>
      <c r="AX15" s="659"/>
      <c r="AY15" s="782"/>
      <c r="AZ15" s="782"/>
      <c r="BA15" s="650"/>
      <c r="BB15" s="517"/>
      <c r="BC15" s="659"/>
      <c r="BD15" s="659"/>
      <c r="BE15" s="782"/>
      <c r="BF15" s="782"/>
      <c r="BG15" s="650"/>
      <c r="BH15" s="819">
        <f t="shared" si="3"/>
        <v>0</v>
      </c>
      <c r="BI15" s="820">
        <f t="shared" si="4"/>
        <v>0</v>
      </c>
      <c r="BJ15" s="820">
        <f t="shared" si="5"/>
        <v>0</v>
      </c>
      <c r="BK15" s="782"/>
      <c r="BL15" s="782"/>
      <c r="BM15" s="650"/>
      <c r="BN15" s="516"/>
      <c r="BO15" s="494"/>
      <c r="BP15" s="494"/>
      <c r="BQ15" s="782"/>
      <c r="BR15" s="782"/>
      <c r="BS15" s="650"/>
      <c r="BT15" s="525">
        <f t="shared" si="8"/>
        <v>0</v>
      </c>
      <c r="BU15" s="841">
        <f t="shared" si="1"/>
        <v>0</v>
      </c>
      <c r="BV15" s="841">
        <f t="shared" si="1"/>
        <v>0</v>
      </c>
      <c r="BW15" s="782"/>
      <c r="BX15" s="782"/>
      <c r="BY15" s="650"/>
      <c r="BZ15" s="670" t="str">
        <f t="shared" si="9"/>
        <v>-</v>
      </c>
      <c r="CA15" s="671" t="str">
        <f t="shared" si="2"/>
        <v>-</v>
      </c>
      <c r="CB15" s="671" t="str">
        <f t="shared" si="2"/>
        <v>-</v>
      </c>
      <c r="CC15" s="861" t="str">
        <f t="shared" si="2"/>
        <v>-</v>
      </c>
      <c r="CD15" s="861" t="str">
        <f t="shared" si="2"/>
        <v>-</v>
      </c>
      <c r="CE15" s="856" t="str">
        <f t="shared" si="2"/>
        <v>-</v>
      </c>
    </row>
    <row r="16" ht="39.95" customHeight="1" spans="2:83">
      <c r="B16" s="548" t="s">
        <v>96</v>
      </c>
      <c r="C16" s="548"/>
      <c r="D16" s="539" t="s">
        <v>23</v>
      </c>
      <c r="E16" s="540" t="s">
        <v>24</v>
      </c>
      <c r="F16" s="742" t="s">
        <v>97</v>
      </c>
      <c r="G16" s="742" t="s">
        <v>98</v>
      </c>
      <c r="H16" s="742" t="s">
        <v>99</v>
      </c>
      <c r="I16" s="742" t="s">
        <v>100</v>
      </c>
      <c r="J16" s="742" t="s">
        <v>101</v>
      </c>
      <c r="K16" s="630"/>
      <c r="L16" s="631"/>
      <c r="M16" s="632"/>
      <c r="N16" s="632"/>
      <c r="O16" s="632"/>
      <c r="P16" s="632"/>
      <c r="Q16" s="645"/>
      <c r="R16" s="767"/>
      <c r="S16" s="768"/>
      <c r="T16" s="768"/>
      <c r="U16" s="768"/>
      <c r="V16" s="768"/>
      <c r="W16" s="646"/>
      <c r="X16" s="767"/>
      <c r="Y16" s="768"/>
      <c r="Z16" s="768"/>
      <c r="AA16" s="768"/>
      <c r="AB16" s="768"/>
      <c r="AC16" s="646"/>
      <c r="AD16" s="631"/>
      <c r="AE16" s="632"/>
      <c r="AF16" s="632"/>
      <c r="AG16" s="632"/>
      <c r="AH16" s="632"/>
      <c r="AI16" s="645"/>
      <c r="AJ16" s="631"/>
      <c r="AK16" s="632"/>
      <c r="AL16" s="632"/>
      <c r="AM16" s="632"/>
      <c r="AN16" s="632"/>
      <c r="AO16" s="645"/>
      <c r="AP16" s="802"/>
      <c r="AQ16" s="803"/>
      <c r="AR16" s="803"/>
      <c r="AS16" s="803"/>
      <c r="AT16" s="803"/>
      <c r="AU16" s="646"/>
      <c r="AV16" s="802"/>
      <c r="AW16" s="803"/>
      <c r="AX16" s="803"/>
      <c r="AY16" s="803"/>
      <c r="AZ16" s="803"/>
      <c r="BA16" s="646"/>
      <c r="BB16" s="802"/>
      <c r="BC16" s="803"/>
      <c r="BD16" s="803"/>
      <c r="BE16" s="803"/>
      <c r="BF16" s="803"/>
      <c r="BG16" s="646"/>
      <c r="BH16" s="660">
        <f t="shared" si="3"/>
        <v>0</v>
      </c>
      <c r="BI16" s="815">
        <f t="shared" si="4"/>
        <v>0</v>
      </c>
      <c r="BJ16" s="815">
        <f t="shared" si="5"/>
        <v>0</v>
      </c>
      <c r="BK16" s="815">
        <f t="shared" ref="BK16:BK30" si="10">O16+U16+AA16</f>
        <v>0</v>
      </c>
      <c r="BL16" s="815">
        <f t="shared" ref="BL16:BL27" si="11">P16+V16+AB16</f>
        <v>0</v>
      </c>
      <c r="BM16" s="646"/>
      <c r="BN16" s="789"/>
      <c r="BO16" s="790"/>
      <c r="BP16" s="790"/>
      <c r="BQ16" s="790"/>
      <c r="BR16" s="790"/>
      <c r="BS16" s="646"/>
      <c r="BT16" s="660">
        <f t="shared" si="8"/>
        <v>0</v>
      </c>
      <c r="BU16" s="661">
        <f t="shared" si="1"/>
        <v>0</v>
      </c>
      <c r="BV16" s="661">
        <f t="shared" si="1"/>
        <v>0</v>
      </c>
      <c r="BW16" s="661">
        <f t="shared" si="1"/>
        <v>0</v>
      </c>
      <c r="BX16" s="661">
        <f t="shared" si="1"/>
        <v>0</v>
      </c>
      <c r="BY16" s="646"/>
      <c r="BZ16" s="835" t="str">
        <f t="shared" si="9"/>
        <v>-</v>
      </c>
      <c r="CA16" s="836" t="str">
        <f t="shared" si="2"/>
        <v>-</v>
      </c>
      <c r="CB16" s="836" t="str">
        <f t="shared" si="2"/>
        <v>-</v>
      </c>
      <c r="CC16" s="836" t="str">
        <f t="shared" si="2"/>
        <v>-</v>
      </c>
      <c r="CD16" s="836" t="str">
        <f t="shared" si="2"/>
        <v>-</v>
      </c>
      <c r="CE16" s="854" t="str">
        <f t="shared" si="2"/>
        <v>-</v>
      </c>
    </row>
    <row r="17" ht="39.95" customHeight="1" spans="2:83">
      <c r="B17" s="537"/>
      <c r="C17" s="537"/>
      <c r="D17" s="539" t="s">
        <v>37</v>
      </c>
      <c r="E17" s="540" t="s">
        <v>38</v>
      </c>
      <c r="F17" s="743" t="s">
        <v>102</v>
      </c>
      <c r="G17" s="743" t="s">
        <v>103</v>
      </c>
      <c r="H17" s="743" t="s">
        <v>104</v>
      </c>
      <c r="I17" s="743" t="s">
        <v>105</v>
      </c>
      <c r="J17" s="743" t="s">
        <v>106</v>
      </c>
      <c r="K17" s="751"/>
      <c r="L17" s="504"/>
      <c r="M17" s="747"/>
      <c r="N17" s="747"/>
      <c r="O17" s="747"/>
      <c r="P17" s="747"/>
      <c r="Q17" s="647"/>
      <c r="R17" s="774"/>
      <c r="S17" s="770"/>
      <c r="T17" s="770"/>
      <c r="U17" s="770"/>
      <c r="V17" s="770"/>
      <c r="W17" s="648"/>
      <c r="X17" s="774"/>
      <c r="Y17" s="770"/>
      <c r="Z17" s="770"/>
      <c r="AA17" s="770"/>
      <c r="AB17" s="770"/>
      <c r="AC17" s="648"/>
      <c r="AD17" s="504"/>
      <c r="AE17" s="747"/>
      <c r="AF17" s="747"/>
      <c r="AG17" s="747"/>
      <c r="AH17" s="747"/>
      <c r="AI17" s="647"/>
      <c r="AJ17" s="504"/>
      <c r="AK17" s="747"/>
      <c r="AL17" s="747"/>
      <c r="AM17" s="747"/>
      <c r="AN17" s="747"/>
      <c r="AO17" s="647"/>
      <c r="AP17" s="506"/>
      <c r="AQ17" s="658"/>
      <c r="AR17" s="658"/>
      <c r="AS17" s="658"/>
      <c r="AT17" s="658"/>
      <c r="AU17" s="648"/>
      <c r="AV17" s="506"/>
      <c r="AW17" s="658"/>
      <c r="AX17" s="658"/>
      <c r="AY17" s="658"/>
      <c r="AZ17" s="658"/>
      <c r="BA17" s="648"/>
      <c r="BB17" s="506"/>
      <c r="BC17" s="658"/>
      <c r="BD17" s="658"/>
      <c r="BE17" s="658"/>
      <c r="BF17" s="658"/>
      <c r="BG17" s="648"/>
      <c r="BH17" s="821">
        <f t="shared" si="3"/>
        <v>0</v>
      </c>
      <c r="BI17" s="817">
        <f t="shared" si="4"/>
        <v>0</v>
      </c>
      <c r="BJ17" s="817">
        <f t="shared" si="5"/>
        <v>0</v>
      </c>
      <c r="BK17" s="817">
        <f t="shared" si="10"/>
        <v>0</v>
      </c>
      <c r="BL17" s="817">
        <f t="shared" si="11"/>
        <v>0</v>
      </c>
      <c r="BM17" s="648"/>
      <c r="BN17" s="505"/>
      <c r="BO17" s="482"/>
      <c r="BP17" s="482"/>
      <c r="BQ17" s="482"/>
      <c r="BR17" s="482"/>
      <c r="BS17" s="648"/>
      <c r="BT17" s="522">
        <f t="shared" si="8"/>
        <v>0</v>
      </c>
      <c r="BU17" s="837">
        <f t="shared" si="1"/>
        <v>0</v>
      </c>
      <c r="BV17" s="837">
        <f t="shared" si="1"/>
        <v>0</v>
      </c>
      <c r="BW17" s="837">
        <f t="shared" si="1"/>
        <v>0</v>
      </c>
      <c r="BX17" s="837">
        <f t="shared" si="1"/>
        <v>0</v>
      </c>
      <c r="BY17" s="648"/>
      <c r="BZ17" s="668" t="str">
        <f t="shared" si="9"/>
        <v>-</v>
      </c>
      <c r="CA17" s="669" t="str">
        <f t="shared" si="2"/>
        <v>-</v>
      </c>
      <c r="CB17" s="669" t="str">
        <f t="shared" si="2"/>
        <v>-</v>
      </c>
      <c r="CC17" s="669" t="str">
        <f t="shared" si="2"/>
        <v>-</v>
      </c>
      <c r="CD17" s="669" t="str">
        <f t="shared" si="2"/>
        <v>-</v>
      </c>
      <c r="CE17" s="855" t="str">
        <f t="shared" si="2"/>
        <v>-</v>
      </c>
    </row>
    <row r="18" ht="39.95" customHeight="1" spans="2:83">
      <c r="B18" s="551"/>
      <c r="C18" s="551"/>
      <c r="D18" s="539" t="s">
        <v>30</v>
      </c>
      <c r="E18" s="540" t="s">
        <v>31</v>
      </c>
      <c r="F18" s="741" t="s">
        <v>107</v>
      </c>
      <c r="G18" s="741" t="s">
        <v>108</v>
      </c>
      <c r="H18" s="741" t="s">
        <v>109</v>
      </c>
      <c r="I18" s="741" t="s">
        <v>110</v>
      </c>
      <c r="J18" s="741" t="s">
        <v>111</v>
      </c>
      <c r="K18" s="752"/>
      <c r="L18" s="509"/>
      <c r="M18" s="758"/>
      <c r="N18" s="758"/>
      <c r="O18" s="758"/>
      <c r="P18" s="758"/>
      <c r="Q18" s="783"/>
      <c r="R18" s="784"/>
      <c r="S18" s="785"/>
      <c r="T18" s="785"/>
      <c r="U18" s="785"/>
      <c r="V18" s="785"/>
      <c r="W18" s="786"/>
      <c r="X18" s="784"/>
      <c r="Y18" s="785"/>
      <c r="Z18" s="785"/>
      <c r="AA18" s="785"/>
      <c r="AB18" s="785"/>
      <c r="AC18" s="786"/>
      <c r="AD18" s="509"/>
      <c r="AE18" s="758"/>
      <c r="AF18" s="758"/>
      <c r="AG18" s="758"/>
      <c r="AH18" s="758"/>
      <c r="AI18" s="783"/>
      <c r="AJ18" s="509"/>
      <c r="AK18" s="758"/>
      <c r="AL18" s="758"/>
      <c r="AM18" s="758"/>
      <c r="AN18" s="758"/>
      <c r="AO18" s="783"/>
      <c r="AP18" s="511"/>
      <c r="AQ18" s="810"/>
      <c r="AR18" s="810"/>
      <c r="AS18" s="810"/>
      <c r="AT18" s="810"/>
      <c r="AU18" s="786"/>
      <c r="AV18" s="511"/>
      <c r="AW18" s="810"/>
      <c r="AX18" s="810"/>
      <c r="AY18" s="810"/>
      <c r="AZ18" s="810"/>
      <c r="BA18" s="786"/>
      <c r="BB18" s="511"/>
      <c r="BC18" s="810"/>
      <c r="BD18" s="810"/>
      <c r="BE18" s="810"/>
      <c r="BF18" s="810"/>
      <c r="BG18" s="786"/>
      <c r="BH18" s="824">
        <f t="shared" si="3"/>
        <v>0</v>
      </c>
      <c r="BI18" s="825">
        <f t="shared" si="4"/>
        <v>0</v>
      </c>
      <c r="BJ18" s="825">
        <f t="shared" si="5"/>
        <v>0</v>
      </c>
      <c r="BK18" s="825">
        <f t="shared" si="10"/>
        <v>0</v>
      </c>
      <c r="BL18" s="825">
        <f t="shared" si="11"/>
        <v>0</v>
      </c>
      <c r="BM18" s="786"/>
      <c r="BN18" s="510"/>
      <c r="BO18" s="488"/>
      <c r="BP18" s="488"/>
      <c r="BQ18" s="488"/>
      <c r="BR18" s="488"/>
      <c r="BS18" s="786"/>
      <c r="BT18" s="527">
        <f t="shared" si="8"/>
        <v>0</v>
      </c>
      <c r="BU18" s="846">
        <f t="shared" si="1"/>
        <v>0</v>
      </c>
      <c r="BV18" s="846">
        <f t="shared" si="1"/>
        <v>0</v>
      </c>
      <c r="BW18" s="846">
        <f t="shared" si="1"/>
        <v>0</v>
      </c>
      <c r="BX18" s="846">
        <f t="shared" si="1"/>
        <v>0</v>
      </c>
      <c r="BY18" s="786"/>
      <c r="BZ18" s="847" t="str">
        <f t="shared" si="9"/>
        <v>-</v>
      </c>
      <c r="CA18" s="848" t="str">
        <f t="shared" si="2"/>
        <v>-</v>
      </c>
      <c r="CB18" s="848" t="str">
        <f t="shared" si="2"/>
        <v>-</v>
      </c>
      <c r="CC18" s="848" t="str">
        <f t="shared" si="2"/>
        <v>-</v>
      </c>
      <c r="CD18" s="848" t="str">
        <f t="shared" si="2"/>
        <v>-</v>
      </c>
      <c r="CE18" s="862" t="str">
        <f t="shared" si="2"/>
        <v>-</v>
      </c>
    </row>
    <row r="19" ht="39.95" customHeight="1" spans="2:83">
      <c r="B19" s="548" t="s">
        <v>112</v>
      </c>
      <c r="C19" s="548"/>
      <c r="D19" s="539" t="s">
        <v>23</v>
      </c>
      <c r="E19" s="540" t="s">
        <v>24</v>
      </c>
      <c r="F19" s="742" t="s">
        <v>113</v>
      </c>
      <c r="G19" s="742" t="s">
        <v>114</v>
      </c>
      <c r="H19" s="742" t="s">
        <v>115</v>
      </c>
      <c r="I19" s="742" t="s">
        <v>116</v>
      </c>
      <c r="J19" s="742" t="s">
        <v>117</v>
      </c>
      <c r="K19" s="630"/>
      <c r="L19" s="631"/>
      <c r="M19" s="632"/>
      <c r="N19" s="632"/>
      <c r="O19" s="632"/>
      <c r="P19" s="632"/>
      <c r="Q19" s="645"/>
      <c r="R19" s="767"/>
      <c r="S19" s="768"/>
      <c r="T19" s="768"/>
      <c r="U19" s="768"/>
      <c r="V19" s="768"/>
      <c r="W19" s="646"/>
      <c r="X19" s="767"/>
      <c r="Y19" s="768"/>
      <c r="Z19" s="768"/>
      <c r="AA19" s="768"/>
      <c r="AB19" s="768"/>
      <c r="AC19" s="646"/>
      <c r="AD19" s="631"/>
      <c r="AE19" s="632"/>
      <c r="AF19" s="632"/>
      <c r="AG19" s="632"/>
      <c r="AH19" s="632"/>
      <c r="AI19" s="645"/>
      <c r="AJ19" s="631"/>
      <c r="AK19" s="632"/>
      <c r="AL19" s="632"/>
      <c r="AM19" s="632"/>
      <c r="AN19" s="632"/>
      <c r="AO19" s="645"/>
      <c r="AP19" s="802"/>
      <c r="AQ19" s="803"/>
      <c r="AR19" s="803"/>
      <c r="AS19" s="803"/>
      <c r="AT19" s="803"/>
      <c r="AU19" s="646"/>
      <c r="AV19" s="802"/>
      <c r="AW19" s="803"/>
      <c r="AX19" s="803"/>
      <c r="AY19" s="803"/>
      <c r="AZ19" s="803"/>
      <c r="BA19" s="646"/>
      <c r="BB19" s="802"/>
      <c r="BC19" s="803"/>
      <c r="BD19" s="803"/>
      <c r="BE19" s="803"/>
      <c r="BF19" s="803"/>
      <c r="BG19" s="646"/>
      <c r="BH19" s="660">
        <f t="shared" si="3"/>
        <v>0</v>
      </c>
      <c r="BI19" s="815">
        <f t="shared" si="4"/>
        <v>0</v>
      </c>
      <c r="BJ19" s="815">
        <f t="shared" si="5"/>
        <v>0</v>
      </c>
      <c r="BK19" s="815">
        <f t="shared" si="10"/>
        <v>0</v>
      </c>
      <c r="BL19" s="815">
        <f t="shared" si="11"/>
        <v>0</v>
      </c>
      <c r="BM19" s="646"/>
      <c r="BN19" s="789"/>
      <c r="BO19" s="790"/>
      <c r="BP19" s="790"/>
      <c r="BQ19" s="790"/>
      <c r="BR19" s="790"/>
      <c r="BS19" s="646"/>
      <c r="BT19" s="660">
        <f t="shared" si="8"/>
        <v>0</v>
      </c>
      <c r="BU19" s="661">
        <f t="shared" si="1"/>
        <v>0</v>
      </c>
      <c r="BV19" s="661">
        <f t="shared" si="1"/>
        <v>0</v>
      </c>
      <c r="BW19" s="661">
        <f t="shared" si="1"/>
        <v>0</v>
      </c>
      <c r="BX19" s="661">
        <f t="shared" si="1"/>
        <v>0</v>
      </c>
      <c r="BY19" s="646"/>
      <c r="BZ19" s="835" t="str">
        <f t="shared" si="9"/>
        <v>-</v>
      </c>
      <c r="CA19" s="836" t="str">
        <f t="shared" si="2"/>
        <v>-</v>
      </c>
      <c r="CB19" s="836" t="str">
        <f t="shared" si="2"/>
        <v>-</v>
      </c>
      <c r="CC19" s="836" t="str">
        <f t="shared" si="2"/>
        <v>-</v>
      </c>
      <c r="CD19" s="836" t="str">
        <f t="shared" si="2"/>
        <v>-</v>
      </c>
      <c r="CE19" s="854" t="str">
        <f t="shared" si="2"/>
        <v>-</v>
      </c>
    </row>
    <row r="20" ht="39.95" customHeight="1" spans="2:83">
      <c r="B20" s="537"/>
      <c r="C20" s="537"/>
      <c r="D20" s="539" t="s">
        <v>30</v>
      </c>
      <c r="E20" s="540" t="s">
        <v>31</v>
      </c>
      <c r="F20" s="743" t="s">
        <v>118</v>
      </c>
      <c r="G20" s="743" t="s">
        <v>119</v>
      </c>
      <c r="H20" s="743" t="s">
        <v>120</v>
      </c>
      <c r="I20" s="743" t="s">
        <v>121</v>
      </c>
      <c r="J20" s="743" t="s">
        <v>122</v>
      </c>
      <c r="K20" s="751"/>
      <c r="L20" s="504"/>
      <c r="M20" s="747"/>
      <c r="N20" s="747"/>
      <c r="O20" s="747"/>
      <c r="P20" s="747"/>
      <c r="Q20" s="647"/>
      <c r="R20" s="769"/>
      <c r="S20" s="787"/>
      <c r="T20" s="787"/>
      <c r="U20" s="787"/>
      <c r="V20" s="787"/>
      <c r="W20" s="648"/>
      <c r="X20" s="769"/>
      <c r="Y20" s="787"/>
      <c r="Z20" s="787"/>
      <c r="AA20" s="787"/>
      <c r="AB20" s="787"/>
      <c r="AC20" s="648"/>
      <c r="AD20" s="504"/>
      <c r="AE20" s="747"/>
      <c r="AF20" s="747"/>
      <c r="AG20" s="747"/>
      <c r="AH20" s="747"/>
      <c r="AI20" s="647"/>
      <c r="AJ20" s="504"/>
      <c r="AK20" s="747"/>
      <c r="AL20" s="747"/>
      <c r="AM20" s="747"/>
      <c r="AN20" s="747"/>
      <c r="AO20" s="647"/>
      <c r="AP20" s="804"/>
      <c r="AQ20" s="811"/>
      <c r="AR20" s="811"/>
      <c r="AS20" s="811"/>
      <c r="AT20" s="811"/>
      <c r="AU20" s="648"/>
      <c r="AV20" s="804"/>
      <c r="AW20" s="811"/>
      <c r="AX20" s="811"/>
      <c r="AY20" s="811"/>
      <c r="AZ20" s="811"/>
      <c r="BA20" s="648"/>
      <c r="BB20" s="804"/>
      <c r="BC20" s="811"/>
      <c r="BD20" s="811"/>
      <c r="BE20" s="811"/>
      <c r="BF20" s="811"/>
      <c r="BG20" s="648"/>
      <c r="BH20" s="816">
        <f t="shared" si="3"/>
        <v>0</v>
      </c>
      <c r="BI20" s="826">
        <f t="shared" si="4"/>
        <v>0</v>
      </c>
      <c r="BJ20" s="826">
        <f t="shared" si="5"/>
        <v>0</v>
      </c>
      <c r="BK20" s="826">
        <f t="shared" si="10"/>
        <v>0</v>
      </c>
      <c r="BL20" s="826">
        <f t="shared" si="11"/>
        <v>0</v>
      </c>
      <c r="BM20" s="648"/>
      <c r="BN20" s="792"/>
      <c r="BO20" s="793"/>
      <c r="BP20" s="793"/>
      <c r="BQ20" s="793"/>
      <c r="BR20" s="793"/>
      <c r="BS20" s="648"/>
      <c r="BT20" s="662">
        <f t="shared" si="8"/>
        <v>0</v>
      </c>
      <c r="BU20" s="663">
        <f t="shared" si="8"/>
        <v>0</v>
      </c>
      <c r="BV20" s="663">
        <f t="shared" si="8"/>
        <v>0</v>
      </c>
      <c r="BW20" s="663">
        <f t="shared" si="8"/>
        <v>0</v>
      </c>
      <c r="BX20" s="663">
        <f t="shared" si="8"/>
        <v>0</v>
      </c>
      <c r="BY20" s="648"/>
      <c r="BZ20" s="839" t="str">
        <f t="shared" si="9"/>
        <v>-</v>
      </c>
      <c r="CA20" s="849" t="str">
        <f t="shared" si="9"/>
        <v>-</v>
      </c>
      <c r="CB20" s="849" t="str">
        <f t="shared" si="9"/>
        <v>-</v>
      </c>
      <c r="CC20" s="849" t="str">
        <f t="shared" si="9"/>
        <v>-</v>
      </c>
      <c r="CD20" s="849" t="str">
        <f t="shared" si="9"/>
        <v>-</v>
      </c>
      <c r="CE20" s="855" t="str">
        <f t="shared" si="9"/>
        <v>-</v>
      </c>
    </row>
    <row r="21" ht="39.95" customHeight="1" spans="2:83">
      <c r="B21" s="551"/>
      <c r="C21" s="551"/>
      <c r="D21" s="539" t="s">
        <v>123</v>
      </c>
      <c r="E21" s="540" t="s">
        <v>124</v>
      </c>
      <c r="F21" s="741" t="s">
        <v>125</v>
      </c>
      <c r="G21" s="741" t="s">
        <v>126</v>
      </c>
      <c r="H21" s="741" t="s">
        <v>127</v>
      </c>
      <c r="I21" s="741" t="s">
        <v>128</v>
      </c>
      <c r="J21" s="741" t="s">
        <v>129</v>
      </c>
      <c r="K21" s="752"/>
      <c r="L21" s="515"/>
      <c r="M21" s="750"/>
      <c r="N21" s="750"/>
      <c r="O21" s="750"/>
      <c r="P21" s="750"/>
      <c r="Q21" s="649"/>
      <c r="R21" s="778"/>
      <c r="S21" s="779"/>
      <c r="T21" s="779"/>
      <c r="U21" s="779"/>
      <c r="V21" s="779"/>
      <c r="W21" s="650"/>
      <c r="X21" s="778"/>
      <c r="Y21" s="779"/>
      <c r="Z21" s="779"/>
      <c r="AA21" s="779"/>
      <c r="AB21" s="779"/>
      <c r="AC21" s="650"/>
      <c r="AD21" s="515"/>
      <c r="AE21" s="750"/>
      <c r="AF21" s="750"/>
      <c r="AG21" s="750"/>
      <c r="AH21" s="750"/>
      <c r="AI21" s="649"/>
      <c r="AJ21" s="515"/>
      <c r="AK21" s="750"/>
      <c r="AL21" s="750"/>
      <c r="AM21" s="750"/>
      <c r="AN21" s="750"/>
      <c r="AO21" s="649"/>
      <c r="AP21" s="807"/>
      <c r="AQ21" s="808"/>
      <c r="AR21" s="808"/>
      <c r="AS21" s="808"/>
      <c r="AT21" s="808"/>
      <c r="AU21" s="650"/>
      <c r="AV21" s="807"/>
      <c r="AW21" s="808"/>
      <c r="AX21" s="808"/>
      <c r="AY21" s="808"/>
      <c r="AZ21" s="808"/>
      <c r="BA21" s="650"/>
      <c r="BB21" s="807"/>
      <c r="BC21" s="808"/>
      <c r="BD21" s="808"/>
      <c r="BE21" s="808"/>
      <c r="BF21" s="808"/>
      <c r="BG21" s="650"/>
      <c r="BH21" s="822">
        <f t="shared" si="3"/>
        <v>0</v>
      </c>
      <c r="BI21" s="823">
        <f t="shared" si="4"/>
        <v>0</v>
      </c>
      <c r="BJ21" s="823">
        <f t="shared" si="5"/>
        <v>0</v>
      </c>
      <c r="BK21" s="823">
        <f t="shared" si="10"/>
        <v>0</v>
      </c>
      <c r="BL21" s="823">
        <f t="shared" si="11"/>
        <v>0</v>
      </c>
      <c r="BM21" s="650"/>
      <c r="BN21" s="795"/>
      <c r="BO21" s="796"/>
      <c r="BP21" s="796"/>
      <c r="BQ21" s="796"/>
      <c r="BR21" s="796"/>
      <c r="BS21" s="650"/>
      <c r="BT21" s="664">
        <f t="shared" si="8"/>
        <v>0</v>
      </c>
      <c r="BU21" s="665">
        <f t="shared" si="8"/>
        <v>0</v>
      </c>
      <c r="BV21" s="665">
        <f t="shared" si="8"/>
        <v>0</v>
      </c>
      <c r="BW21" s="665">
        <f t="shared" si="8"/>
        <v>0</v>
      </c>
      <c r="BX21" s="665">
        <f t="shared" si="8"/>
        <v>0</v>
      </c>
      <c r="BY21" s="650"/>
      <c r="BZ21" s="844" t="str">
        <f t="shared" si="9"/>
        <v>-</v>
      </c>
      <c r="CA21" s="845" t="str">
        <f t="shared" si="9"/>
        <v>-</v>
      </c>
      <c r="CB21" s="845" t="str">
        <f t="shared" si="9"/>
        <v>-</v>
      </c>
      <c r="CC21" s="845" t="str">
        <f t="shared" si="9"/>
        <v>-</v>
      </c>
      <c r="CD21" s="845" t="str">
        <f t="shared" si="9"/>
        <v>-</v>
      </c>
      <c r="CE21" s="856" t="str">
        <f t="shared" si="9"/>
        <v>-</v>
      </c>
    </row>
    <row r="22" ht="60" customHeight="1" spans="2:83">
      <c r="B22" s="548" t="s">
        <v>130</v>
      </c>
      <c r="C22" s="548"/>
      <c r="D22" s="539" t="s">
        <v>131</v>
      </c>
      <c r="E22" s="540" t="s">
        <v>132</v>
      </c>
      <c r="F22" s="742" t="s">
        <v>133</v>
      </c>
      <c r="G22" s="742" t="s">
        <v>134</v>
      </c>
      <c r="H22" s="742" t="s">
        <v>135</v>
      </c>
      <c r="I22" s="742" t="s">
        <v>136</v>
      </c>
      <c r="J22" s="742" t="s">
        <v>137</v>
      </c>
      <c r="K22" s="630"/>
      <c r="L22" s="759"/>
      <c r="M22" s="760"/>
      <c r="N22" s="760"/>
      <c r="O22" s="760"/>
      <c r="P22" s="760"/>
      <c r="Q22" s="788"/>
      <c r="R22" s="767"/>
      <c r="S22" s="768"/>
      <c r="T22" s="768"/>
      <c r="U22" s="768"/>
      <c r="V22" s="768"/>
      <c r="W22" s="646"/>
      <c r="X22" s="767"/>
      <c r="Y22" s="768"/>
      <c r="Z22" s="768"/>
      <c r="AA22" s="768"/>
      <c r="AB22" s="768"/>
      <c r="AC22" s="646"/>
      <c r="AD22" s="631"/>
      <c r="AE22" s="632"/>
      <c r="AF22" s="632"/>
      <c r="AG22" s="632"/>
      <c r="AH22" s="632"/>
      <c r="AI22" s="645"/>
      <c r="AJ22" s="631"/>
      <c r="AK22" s="632"/>
      <c r="AL22" s="632"/>
      <c r="AM22" s="632"/>
      <c r="AN22" s="632"/>
      <c r="AO22" s="645"/>
      <c r="AP22" s="802"/>
      <c r="AQ22" s="803"/>
      <c r="AR22" s="803"/>
      <c r="AS22" s="803"/>
      <c r="AT22" s="803"/>
      <c r="AU22" s="646"/>
      <c r="AV22" s="802"/>
      <c r="AW22" s="803"/>
      <c r="AX22" s="803"/>
      <c r="AY22" s="803"/>
      <c r="AZ22" s="803"/>
      <c r="BA22" s="646"/>
      <c r="BB22" s="802"/>
      <c r="BC22" s="803"/>
      <c r="BD22" s="803"/>
      <c r="BE22" s="803"/>
      <c r="BF22" s="803"/>
      <c r="BG22" s="646"/>
      <c r="BH22" s="660">
        <f t="shared" si="3"/>
        <v>0</v>
      </c>
      <c r="BI22" s="815">
        <f t="shared" si="4"/>
        <v>0</v>
      </c>
      <c r="BJ22" s="815">
        <f t="shared" si="5"/>
        <v>0</v>
      </c>
      <c r="BK22" s="815">
        <f t="shared" si="10"/>
        <v>0</v>
      </c>
      <c r="BL22" s="815">
        <f t="shared" si="11"/>
        <v>0</v>
      </c>
      <c r="BM22" s="646"/>
      <c r="BN22" s="789"/>
      <c r="BO22" s="790"/>
      <c r="BP22" s="790"/>
      <c r="BQ22" s="790"/>
      <c r="BR22" s="790"/>
      <c r="BS22" s="646"/>
      <c r="BT22" s="660">
        <f t="shared" si="8"/>
        <v>0</v>
      </c>
      <c r="BU22" s="661">
        <f t="shared" si="8"/>
        <v>0</v>
      </c>
      <c r="BV22" s="661">
        <f t="shared" si="8"/>
        <v>0</v>
      </c>
      <c r="BW22" s="661">
        <f t="shared" si="8"/>
        <v>0</v>
      </c>
      <c r="BX22" s="661">
        <f t="shared" si="8"/>
        <v>0</v>
      </c>
      <c r="BY22" s="646"/>
      <c r="BZ22" s="835" t="str">
        <f t="shared" si="9"/>
        <v>-</v>
      </c>
      <c r="CA22" s="836" t="str">
        <f t="shared" si="9"/>
        <v>-</v>
      </c>
      <c r="CB22" s="836" t="str">
        <f t="shared" si="9"/>
        <v>-</v>
      </c>
      <c r="CC22" s="836" t="str">
        <f t="shared" si="9"/>
        <v>-</v>
      </c>
      <c r="CD22" s="836" t="str">
        <f t="shared" si="9"/>
        <v>-</v>
      </c>
      <c r="CE22" s="854" t="str">
        <f t="shared" si="9"/>
        <v>-</v>
      </c>
    </row>
    <row r="23" ht="60" customHeight="1" spans="2:83">
      <c r="B23" s="551"/>
      <c r="C23" s="551"/>
      <c r="D23" s="539" t="s">
        <v>138</v>
      </c>
      <c r="E23" s="540" t="s">
        <v>139</v>
      </c>
      <c r="F23" s="741" t="s">
        <v>140</v>
      </c>
      <c r="G23" s="741" t="s">
        <v>141</v>
      </c>
      <c r="H23" s="741" t="s">
        <v>142</v>
      </c>
      <c r="I23" s="741" t="s">
        <v>143</v>
      </c>
      <c r="J23" s="741" t="s">
        <v>144</v>
      </c>
      <c r="K23" s="752"/>
      <c r="L23" s="509"/>
      <c r="M23" s="758"/>
      <c r="N23" s="758"/>
      <c r="O23" s="758"/>
      <c r="P23" s="758"/>
      <c r="Q23" s="783"/>
      <c r="R23" s="516"/>
      <c r="S23" s="494"/>
      <c r="T23" s="494"/>
      <c r="U23" s="494"/>
      <c r="V23" s="494"/>
      <c r="W23" s="650"/>
      <c r="X23" s="516"/>
      <c r="Y23" s="494"/>
      <c r="Z23" s="494"/>
      <c r="AA23" s="494"/>
      <c r="AB23" s="494"/>
      <c r="AC23" s="650"/>
      <c r="AD23" s="515"/>
      <c r="AE23" s="750"/>
      <c r="AF23" s="750"/>
      <c r="AG23" s="750"/>
      <c r="AH23" s="750"/>
      <c r="AI23" s="649"/>
      <c r="AJ23" s="515"/>
      <c r="AK23" s="750"/>
      <c r="AL23" s="750"/>
      <c r="AM23" s="750"/>
      <c r="AN23" s="750"/>
      <c r="AO23" s="649"/>
      <c r="AP23" s="517"/>
      <c r="AQ23" s="659"/>
      <c r="AR23" s="659"/>
      <c r="AS23" s="659"/>
      <c r="AT23" s="659"/>
      <c r="AU23" s="650"/>
      <c r="AV23" s="517"/>
      <c r="AW23" s="659"/>
      <c r="AX23" s="659"/>
      <c r="AY23" s="659"/>
      <c r="AZ23" s="659"/>
      <c r="BA23" s="650"/>
      <c r="BB23" s="517"/>
      <c r="BC23" s="659"/>
      <c r="BD23" s="659"/>
      <c r="BE23" s="659"/>
      <c r="BF23" s="659"/>
      <c r="BG23" s="650"/>
      <c r="BH23" s="819">
        <f t="shared" si="3"/>
        <v>0</v>
      </c>
      <c r="BI23" s="820">
        <f t="shared" si="4"/>
        <v>0</v>
      </c>
      <c r="BJ23" s="820">
        <f t="shared" si="5"/>
        <v>0</v>
      </c>
      <c r="BK23" s="820">
        <f t="shared" si="10"/>
        <v>0</v>
      </c>
      <c r="BL23" s="820">
        <f t="shared" si="11"/>
        <v>0</v>
      </c>
      <c r="BM23" s="650"/>
      <c r="BN23" s="516"/>
      <c r="BO23" s="494"/>
      <c r="BP23" s="494"/>
      <c r="BQ23" s="494"/>
      <c r="BR23" s="494"/>
      <c r="BS23" s="650"/>
      <c r="BT23" s="525">
        <f t="shared" si="8"/>
        <v>0</v>
      </c>
      <c r="BU23" s="841">
        <f t="shared" si="8"/>
        <v>0</v>
      </c>
      <c r="BV23" s="841">
        <f t="shared" si="8"/>
        <v>0</v>
      </c>
      <c r="BW23" s="841">
        <f t="shared" si="8"/>
        <v>0</v>
      </c>
      <c r="BX23" s="841">
        <f t="shared" si="8"/>
        <v>0</v>
      </c>
      <c r="BY23" s="650"/>
      <c r="BZ23" s="670" t="str">
        <f t="shared" si="9"/>
        <v>-</v>
      </c>
      <c r="CA23" s="671" t="str">
        <f t="shared" si="9"/>
        <v>-</v>
      </c>
      <c r="CB23" s="671" t="str">
        <f t="shared" si="9"/>
        <v>-</v>
      </c>
      <c r="CC23" s="671" t="str">
        <f t="shared" si="9"/>
        <v>-</v>
      </c>
      <c r="CD23" s="671" t="str">
        <f t="shared" si="9"/>
        <v>-</v>
      </c>
      <c r="CE23" s="856" t="str">
        <f t="shared" si="9"/>
        <v>-</v>
      </c>
    </row>
    <row r="24" ht="30" customHeight="1" spans="2:83">
      <c r="B24" s="548" t="s">
        <v>145</v>
      </c>
      <c r="C24" s="548"/>
      <c r="D24" s="539" t="s">
        <v>146</v>
      </c>
      <c r="E24" s="540" t="s">
        <v>147</v>
      </c>
      <c r="F24" s="742" t="s">
        <v>148</v>
      </c>
      <c r="G24" s="742" t="s">
        <v>149</v>
      </c>
      <c r="H24" s="742" t="s">
        <v>150</v>
      </c>
      <c r="I24" s="742" t="s">
        <v>151</v>
      </c>
      <c r="J24" s="742" t="s">
        <v>152</v>
      </c>
      <c r="K24" s="753" t="s">
        <v>153</v>
      </c>
      <c r="L24" s="631"/>
      <c r="M24" s="632"/>
      <c r="N24" s="632"/>
      <c r="O24" s="632"/>
      <c r="P24" s="632"/>
      <c r="Q24" s="775"/>
      <c r="R24" s="789"/>
      <c r="S24" s="790"/>
      <c r="T24" s="790"/>
      <c r="U24" s="790"/>
      <c r="V24" s="790"/>
      <c r="W24" s="776"/>
      <c r="X24" s="789"/>
      <c r="Y24" s="790"/>
      <c r="Z24" s="790"/>
      <c r="AA24" s="790"/>
      <c r="AB24" s="790"/>
      <c r="AC24" s="776"/>
      <c r="AD24" s="631"/>
      <c r="AE24" s="632"/>
      <c r="AF24" s="632"/>
      <c r="AG24" s="632"/>
      <c r="AH24" s="632"/>
      <c r="AI24" s="775"/>
      <c r="AJ24" s="631"/>
      <c r="AK24" s="632"/>
      <c r="AL24" s="632"/>
      <c r="AM24" s="632"/>
      <c r="AN24" s="632"/>
      <c r="AO24" s="775"/>
      <c r="AP24" s="802"/>
      <c r="AQ24" s="803"/>
      <c r="AR24" s="803"/>
      <c r="AS24" s="803"/>
      <c r="AT24" s="803"/>
      <c r="AU24" s="806"/>
      <c r="AV24" s="802"/>
      <c r="AW24" s="803"/>
      <c r="AX24" s="803"/>
      <c r="AY24" s="803"/>
      <c r="AZ24" s="803"/>
      <c r="BA24" s="806"/>
      <c r="BB24" s="802"/>
      <c r="BC24" s="803"/>
      <c r="BD24" s="803"/>
      <c r="BE24" s="803"/>
      <c r="BF24" s="803"/>
      <c r="BG24" s="806"/>
      <c r="BH24" s="660">
        <f t="shared" si="3"/>
        <v>0</v>
      </c>
      <c r="BI24" s="815">
        <f t="shared" si="4"/>
        <v>0</v>
      </c>
      <c r="BJ24" s="815">
        <f t="shared" si="5"/>
        <v>0</v>
      </c>
      <c r="BK24" s="815">
        <f t="shared" si="10"/>
        <v>0</v>
      </c>
      <c r="BL24" s="815">
        <f t="shared" si="11"/>
        <v>0</v>
      </c>
      <c r="BM24" s="831">
        <f t="shared" ref="BM24:BM27" si="12">Q24+W24+AC24</f>
        <v>0</v>
      </c>
      <c r="BN24" s="789"/>
      <c r="BO24" s="790"/>
      <c r="BP24" s="790"/>
      <c r="BQ24" s="790"/>
      <c r="BR24" s="790"/>
      <c r="BS24" s="776"/>
      <c r="BT24" s="660">
        <f t="shared" si="8"/>
        <v>0</v>
      </c>
      <c r="BU24" s="661">
        <f t="shared" si="8"/>
        <v>0</v>
      </c>
      <c r="BV24" s="661">
        <f t="shared" si="8"/>
        <v>0</v>
      </c>
      <c r="BW24" s="661">
        <f t="shared" si="8"/>
        <v>0</v>
      </c>
      <c r="BX24" s="661">
        <f t="shared" si="8"/>
        <v>0</v>
      </c>
      <c r="BY24" s="842">
        <f t="shared" si="8"/>
        <v>0</v>
      </c>
      <c r="BZ24" s="835" t="str">
        <f t="shared" si="9"/>
        <v>-</v>
      </c>
      <c r="CA24" s="836" t="str">
        <f t="shared" si="9"/>
        <v>-</v>
      </c>
      <c r="CB24" s="836" t="str">
        <f t="shared" si="9"/>
        <v>-</v>
      </c>
      <c r="CC24" s="836" t="str">
        <f t="shared" si="9"/>
        <v>-</v>
      </c>
      <c r="CD24" s="836" t="str">
        <f t="shared" si="9"/>
        <v>-</v>
      </c>
      <c r="CE24" s="857" t="str">
        <f t="shared" si="9"/>
        <v>-</v>
      </c>
    </row>
    <row r="25" ht="30" customHeight="1" spans="2:83">
      <c r="B25" s="537"/>
      <c r="C25" s="537"/>
      <c r="D25" s="539" t="s">
        <v>23</v>
      </c>
      <c r="E25" s="540" t="s">
        <v>24</v>
      </c>
      <c r="F25" s="743" t="s">
        <v>154</v>
      </c>
      <c r="G25" s="743" t="s">
        <v>155</v>
      </c>
      <c r="H25" s="743" t="s">
        <v>156</v>
      </c>
      <c r="I25" s="743" t="s">
        <v>157</v>
      </c>
      <c r="J25" s="743" t="s">
        <v>158</v>
      </c>
      <c r="K25" s="761" t="s">
        <v>159</v>
      </c>
      <c r="L25" s="504"/>
      <c r="M25" s="747"/>
      <c r="N25" s="747"/>
      <c r="O25" s="747"/>
      <c r="P25" s="747"/>
      <c r="Q25" s="791"/>
      <c r="R25" s="792"/>
      <c r="S25" s="793"/>
      <c r="T25" s="793"/>
      <c r="U25" s="793"/>
      <c r="V25" s="793"/>
      <c r="W25" s="794"/>
      <c r="X25" s="792"/>
      <c r="Y25" s="793"/>
      <c r="Z25" s="793"/>
      <c r="AA25" s="793"/>
      <c r="AB25" s="793"/>
      <c r="AC25" s="794"/>
      <c r="AD25" s="504"/>
      <c r="AE25" s="747"/>
      <c r="AF25" s="747"/>
      <c r="AG25" s="747"/>
      <c r="AH25" s="747"/>
      <c r="AI25" s="791"/>
      <c r="AJ25" s="504"/>
      <c r="AK25" s="747"/>
      <c r="AL25" s="747"/>
      <c r="AM25" s="747"/>
      <c r="AN25" s="747"/>
      <c r="AO25" s="791"/>
      <c r="AP25" s="804"/>
      <c r="AQ25" s="811"/>
      <c r="AR25" s="811"/>
      <c r="AS25" s="811"/>
      <c r="AT25" s="811"/>
      <c r="AU25" s="812"/>
      <c r="AV25" s="804"/>
      <c r="AW25" s="811"/>
      <c r="AX25" s="811"/>
      <c r="AY25" s="811"/>
      <c r="AZ25" s="811"/>
      <c r="BA25" s="812"/>
      <c r="BB25" s="804"/>
      <c r="BC25" s="811"/>
      <c r="BD25" s="811"/>
      <c r="BE25" s="811"/>
      <c r="BF25" s="811"/>
      <c r="BG25" s="812"/>
      <c r="BH25" s="816">
        <f t="shared" si="3"/>
        <v>0</v>
      </c>
      <c r="BI25" s="826">
        <f t="shared" si="4"/>
        <v>0</v>
      </c>
      <c r="BJ25" s="826">
        <f t="shared" si="5"/>
        <v>0</v>
      </c>
      <c r="BK25" s="826">
        <f t="shared" si="10"/>
        <v>0</v>
      </c>
      <c r="BL25" s="826">
        <f t="shared" si="11"/>
        <v>0</v>
      </c>
      <c r="BM25" s="833">
        <f t="shared" si="12"/>
        <v>0</v>
      </c>
      <c r="BN25" s="792"/>
      <c r="BO25" s="793"/>
      <c r="BP25" s="793"/>
      <c r="BQ25" s="793"/>
      <c r="BR25" s="793"/>
      <c r="BS25" s="794"/>
      <c r="BT25" s="662">
        <f t="shared" si="8"/>
        <v>0</v>
      </c>
      <c r="BU25" s="663">
        <f t="shared" si="8"/>
        <v>0</v>
      </c>
      <c r="BV25" s="663">
        <f t="shared" si="8"/>
        <v>0</v>
      </c>
      <c r="BW25" s="663">
        <f t="shared" si="8"/>
        <v>0</v>
      </c>
      <c r="BX25" s="663">
        <f t="shared" si="8"/>
        <v>0</v>
      </c>
      <c r="BY25" s="850">
        <f t="shared" si="8"/>
        <v>0</v>
      </c>
      <c r="BZ25" s="839" t="str">
        <f t="shared" si="9"/>
        <v>-</v>
      </c>
      <c r="CA25" s="849" t="str">
        <f t="shared" si="9"/>
        <v>-</v>
      </c>
      <c r="CB25" s="849" t="str">
        <f t="shared" si="9"/>
        <v>-</v>
      </c>
      <c r="CC25" s="849" t="str">
        <f t="shared" si="9"/>
        <v>-</v>
      </c>
      <c r="CD25" s="849" t="str">
        <f t="shared" si="9"/>
        <v>-</v>
      </c>
      <c r="CE25" s="863" t="str">
        <f t="shared" si="9"/>
        <v>-</v>
      </c>
    </row>
    <row r="26" ht="30" customHeight="1" spans="2:83">
      <c r="B26" s="537"/>
      <c r="C26" s="537"/>
      <c r="D26" s="539" t="s">
        <v>30</v>
      </c>
      <c r="E26" s="540" t="s">
        <v>31</v>
      </c>
      <c r="F26" s="743" t="s">
        <v>160</v>
      </c>
      <c r="G26" s="743" t="s">
        <v>161</v>
      </c>
      <c r="H26" s="743" t="s">
        <v>162</v>
      </c>
      <c r="I26" s="743" t="s">
        <v>163</v>
      </c>
      <c r="J26" s="743" t="s">
        <v>164</v>
      </c>
      <c r="K26" s="761" t="s">
        <v>165</v>
      </c>
      <c r="L26" s="504"/>
      <c r="M26" s="747"/>
      <c r="N26" s="747"/>
      <c r="O26" s="747"/>
      <c r="P26" s="747"/>
      <c r="Q26" s="791"/>
      <c r="R26" s="792"/>
      <c r="S26" s="793"/>
      <c r="T26" s="793"/>
      <c r="U26" s="793"/>
      <c r="V26" s="793"/>
      <c r="W26" s="794"/>
      <c r="X26" s="792"/>
      <c r="Y26" s="793"/>
      <c r="Z26" s="793"/>
      <c r="AA26" s="793"/>
      <c r="AB26" s="793"/>
      <c r="AC26" s="794"/>
      <c r="AD26" s="504"/>
      <c r="AE26" s="747"/>
      <c r="AF26" s="747"/>
      <c r="AG26" s="747"/>
      <c r="AH26" s="747"/>
      <c r="AI26" s="791"/>
      <c r="AJ26" s="504"/>
      <c r="AK26" s="747"/>
      <c r="AL26" s="747"/>
      <c r="AM26" s="747"/>
      <c r="AN26" s="747"/>
      <c r="AO26" s="791"/>
      <c r="AP26" s="804"/>
      <c r="AQ26" s="811"/>
      <c r="AR26" s="811"/>
      <c r="AS26" s="811"/>
      <c r="AT26" s="811"/>
      <c r="AU26" s="812"/>
      <c r="AV26" s="804"/>
      <c r="AW26" s="811"/>
      <c r="AX26" s="811"/>
      <c r="AY26" s="811"/>
      <c r="AZ26" s="811"/>
      <c r="BA26" s="812"/>
      <c r="BB26" s="804"/>
      <c r="BC26" s="811"/>
      <c r="BD26" s="811"/>
      <c r="BE26" s="811"/>
      <c r="BF26" s="811"/>
      <c r="BG26" s="812"/>
      <c r="BH26" s="816">
        <f t="shared" si="3"/>
        <v>0</v>
      </c>
      <c r="BI26" s="826">
        <f t="shared" si="4"/>
        <v>0</v>
      </c>
      <c r="BJ26" s="826">
        <f t="shared" si="5"/>
        <v>0</v>
      </c>
      <c r="BK26" s="826">
        <f t="shared" si="10"/>
        <v>0</v>
      </c>
      <c r="BL26" s="826">
        <f t="shared" si="11"/>
        <v>0</v>
      </c>
      <c r="BM26" s="833">
        <f t="shared" si="12"/>
        <v>0</v>
      </c>
      <c r="BN26" s="792"/>
      <c r="BO26" s="793"/>
      <c r="BP26" s="793"/>
      <c r="BQ26" s="793"/>
      <c r="BR26" s="793"/>
      <c r="BS26" s="794"/>
      <c r="BT26" s="662">
        <f t="shared" si="8"/>
        <v>0</v>
      </c>
      <c r="BU26" s="663">
        <f t="shared" si="8"/>
        <v>0</v>
      </c>
      <c r="BV26" s="663">
        <f t="shared" si="8"/>
        <v>0</v>
      </c>
      <c r="BW26" s="663">
        <f t="shared" si="8"/>
        <v>0</v>
      </c>
      <c r="BX26" s="663">
        <f t="shared" si="8"/>
        <v>0</v>
      </c>
      <c r="BY26" s="850">
        <f t="shared" si="8"/>
        <v>0</v>
      </c>
      <c r="BZ26" s="839" t="str">
        <f t="shared" si="9"/>
        <v>-</v>
      </c>
      <c r="CA26" s="849" t="str">
        <f t="shared" si="9"/>
        <v>-</v>
      </c>
      <c r="CB26" s="849" t="str">
        <f t="shared" si="9"/>
        <v>-</v>
      </c>
      <c r="CC26" s="849" t="str">
        <f t="shared" si="9"/>
        <v>-</v>
      </c>
      <c r="CD26" s="849" t="str">
        <f t="shared" si="9"/>
        <v>-</v>
      </c>
      <c r="CE26" s="863" t="str">
        <f t="shared" si="9"/>
        <v>-</v>
      </c>
    </row>
    <row r="27" ht="30" customHeight="1" spans="2:83">
      <c r="B27" s="551"/>
      <c r="C27" s="551"/>
      <c r="D27" s="539" t="s">
        <v>123</v>
      </c>
      <c r="E27" s="540" t="s">
        <v>124</v>
      </c>
      <c r="F27" s="741" t="s">
        <v>166</v>
      </c>
      <c r="G27" s="741" t="s">
        <v>167</v>
      </c>
      <c r="H27" s="741" t="s">
        <v>168</v>
      </c>
      <c r="I27" s="741" t="s">
        <v>169</v>
      </c>
      <c r="J27" s="741" t="s">
        <v>170</v>
      </c>
      <c r="K27" s="754" t="s">
        <v>171</v>
      </c>
      <c r="L27" s="515"/>
      <c r="M27" s="750"/>
      <c r="N27" s="750"/>
      <c r="O27" s="750"/>
      <c r="P27" s="750"/>
      <c r="Q27" s="777"/>
      <c r="R27" s="795"/>
      <c r="S27" s="796"/>
      <c r="T27" s="796"/>
      <c r="U27" s="796"/>
      <c r="V27" s="796"/>
      <c r="W27" s="780"/>
      <c r="X27" s="795"/>
      <c r="Y27" s="796"/>
      <c r="Z27" s="796"/>
      <c r="AA27" s="796"/>
      <c r="AB27" s="796"/>
      <c r="AC27" s="780"/>
      <c r="AD27" s="515"/>
      <c r="AE27" s="750"/>
      <c r="AF27" s="750"/>
      <c r="AG27" s="750"/>
      <c r="AH27" s="750"/>
      <c r="AI27" s="777"/>
      <c r="AJ27" s="515"/>
      <c r="AK27" s="750"/>
      <c r="AL27" s="750"/>
      <c r="AM27" s="750"/>
      <c r="AN27" s="750"/>
      <c r="AO27" s="777"/>
      <c r="AP27" s="807"/>
      <c r="AQ27" s="808"/>
      <c r="AR27" s="808"/>
      <c r="AS27" s="808"/>
      <c r="AT27" s="808"/>
      <c r="AU27" s="809"/>
      <c r="AV27" s="807"/>
      <c r="AW27" s="808"/>
      <c r="AX27" s="808"/>
      <c r="AY27" s="808"/>
      <c r="AZ27" s="808"/>
      <c r="BA27" s="809"/>
      <c r="BB27" s="807"/>
      <c r="BC27" s="808"/>
      <c r="BD27" s="808"/>
      <c r="BE27" s="808"/>
      <c r="BF27" s="808"/>
      <c r="BG27" s="809"/>
      <c r="BH27" s="822">
        <f t="shared" si="3"/>
        <v>0</v>
      </c>
      <c r="BI27" s="823">
        <f t="shared" si="4"/>
        <v>0</v>
      </c>
      <c r="BJ27" s="823">
        <f t="shared" si="5"/>
        <v>0</v>
      </c>
      <c r="BK27" s="823">
        <f t="shared" si="10"/>
        <v>0</v>
      </c>
      <c r="BL27" s="823">
        <f t="shared" si="11"/>
        <v>0</v>
      </c>
      <c r="BM27" s="832">
        <f t="shared" si="12"/>
        <v>0</v>
      </c>
      <c r="BN27" s="795"/>
      <c r="BO27" s="796"/>
      <c r="BP27" s="796"/>
      <c r="BQ27" s="796"/>
      <c r="BR27" s="796"/>
      <c r="BS27" s="780"/>
      <c r="BT27" s="664">
        <f t="shared" si="8"/>
        <v>0</v>
      </c>
      <c r="BU27" s="665">
        <f t="shared" si="8"/>
        <v>0</v>
      </c>
      <c r="BV27" s="665">
        <f t="shared" si="8"/>
        <v>0</v>
      </c>
      <c r="BW27" s="665">
        <f t="shared" si="8"/>
        <v>0</v>
      </c>
      <c r="BX27" s="665">
        <f t="shared" si="8"/>
        <v>0</v>
      </c>
      <c r="BY27" s="843">
        <f t="shared" si="8"/>
        <v>0</v>
      </c>
      <c r="BZ27" s="844" t="str">
        <f t="shared" si="9"/>
        <v>-</v>
      </c>
      <c r="CA27" s="845" t="str">
        <f t="shared" si="9"/>
        <v>-</v>
      </c>
      <c r="CB27" s="845" t="str">
        <f t="shared" si="9"/>
        <v>-</v>
      </c>
      <c r="CC27" s="845" t="str">
        <f t="shared" si="9"/>
        <v>-</v>
      </c>
      <c r="CD27" s="845" t="str">
        <f t="shared" si="9"/>
        <v>-</v>
      </c>
      <c r="CE27" s="858" t="str">
        <f t="shared" si="9"/>
        <v>-</v>
      </c>
    </row>
    <row r="28" ht="140.1" customHeight="1" spans="2:83">
      <c r="B28" s="533" t="s">
        <v>172</v>
      </c>
      <c r="C28" s="533"/>
      <c r="D28" s="539" t="s">
        <v>173</v>
      </c>
      <c r="E28" s="540" t="s">
        <v>173</v>
      </c>
      <c r="F28" s="744" t="s">
        <v>174</v>
      </c>
      <c r="G28" s="744" t="s">
        <v>175</v>
      </c>
      <c r="H28" s="744" t="s">
        <v>176</v>
      </c>
      <c r="I28" s="744" t="s">
        <v>177</v>
      </c>
      <c r="J28" s="762"/>
      <c r="K28" s="763"/>
      <c r="L28" s="764"/>
      <c r="M28" s="765"/>
      <c r="N28" s="765"/>
      <c r="O28" s="765"/>
      <c r="P28" s="766"/>
      <c r="Q28" s="797"/>
      <c r="R28" s="798"/>
      <c r="S28" s="799"/>
      <c r="T28" s="799"/>
      <c r="U28" s="799"/>
      <c r="V28" s="800"/>
      <c r="W28" s="801"/>
      <c r="X28" s="798"/>
      <c r="Y28" s="799"/>
      <c r="Z28" s="799"/>
      <c r="AA28" s="799"/>
      <c r="AB28" s="800"/>
      <c r="AC28" s="801"/>
      <c r="AD28" s="764"/>
      <c r="AE28" s="765"/>
      <c r="AF28" s="765"/>
      <c r="AG28" s="765"/>
      <c r="AH28" s="766"/>
      <c r="AI28" s="797"/>
      <c r="AJ28" s="764"/>
      <c r="AK28" s="765"/>
      <c r="AL28" s="765"/>
      <c r="AM28" s="765"/>
      <c r="AN28" s="766"/>
      <c r="AO28" s="797"/>
      <c r="AP28" s="813"/>
      <c r="AQ28" s="814"/>
      <c r="AR28" s="814"/>
      <c r="AS28" s="814"/>
      <c r="AT28" s="800"/>
      <c r="AU28" s="801"/>
      <c r="AV28" s="813"/>
      <c r="AW28" s="814"/>
      <c r="AX28" s="814"/>
      <c r="AY28" s="814"/>
      <c r="AZ28" s="800"/>
      <c r="BA28" s="801"/>
      <c r="BB28" s="813"/>
      <c r="BC28" s="814"/>
      <c r="BD28" s="814"/>
      <c r="BE28" s="814"/>
      <c r="BF28" s="800"/>
      <c r="BG28" s="801"/>
      <c r="BH28" s="827">
        <f t="shared" si="3"/>
        <v>0</v>
      </c>
      <c r="BI28" s="828">
        <f t="shared" si="4"/>
        <v>0</v>
      </c>
      <c r="BJ28" s="828">
        <f t="shared" si="5"/>
        <v>0</v>
      </c>
      <c r="BK28" s="828">
        <f t="shared" si="10"/>
        <v>0</v>
      </c>
      <c r="BL28" s="800"/>
      <c r="BM28" s="801"/>
      <c r="BN28" s="798"/>
      <c r="BO28" s="799"/>
      <c r="BP28" s="799"/>
      <c r="BQ28" s="799"/>
      <c r="BR28" s="800"/>
      <c r="BS28" s="801"/>
      <c r="BT28" s="834">
        <f t="shared" si="8"/>
        <v>0</v>
      </c>
      <c r="BU28" s="851">
        <f t="shared" si="8"/>
        <v>0</v>
      </c>
      <c r="BV28" s="851">
        <f t="shared" si="8"/>
        <v>0</v>
      </c>
      <c r="BW28" s="851">
        <f t="shared" si="8"/>
        <v>0</v>
      </c>
      <c r="BX28" s="800"/>
      <c r="BY28" s="801"/>
      <c r="BZ28" s="852" t="str">
        <f t="shared" si="9"/>
        <v>-</v>
      </c>
      <c r="CA28" s="853" t="str">
        <f t="shared" si="9"/>
        <v>-</v>
      </c>
      <c r="CB28" s="853" t="str">
        <f t="shared" si="9"/>
        <v>-</v>
      </c>
      <c r="CC28" s="853" t="str">
        <f t="shared" si="9"/>
        <v>-</v>
      </c>
      <c r="CD28" s="864" t="str">
        <f t="shared" si="9"/>
        <v>-</v>
      </c>
      <c r="CE28" s="865" t="str">
        <f t="shared" si="9"/>
        <v>-</v>
      </c>
    </row>
    <row r="29" ht="60" customHeight="1" spans="2:83">
      <c r="B29" s="548" t="s">
        <v>178</v>
      </c>
      <c r="C29" s="548"/>
      <c r="D29" s="539" t="s">
        <v>23</v>
      </c>
      <c r="E29" s="540" t="s">
        <v>24</v>
      </c>
      <c r="F29" s="742" t="s">
        <v>179</v>
      </c>
      <c r="G29" s="742" t="s">
        <v>180</v>
      </c>
      <c r="H29" s="742" t="s">
        <v>181</v>
      </c>
      <c r="I29" s="742" t="s">
        <v>182</v>
      </c>
      <c r="J29" s="742" t="s">
        <v>183</v>
      </c>
      <c r="K29" s="630"/>
      <c r="L29" s="631"/>
      <c r="M29" s="632"/>
      <c r="N29" s="632"/>
      <c r="O29" s="632"/>
      <c r="P29" s="632"/>
      <c r="Q29" s="645"/>
      <c r="R29" s="789"/>
      <c r="S29" s="790"/>
      <c r="T29" s="790"/>
      <c r="U29" s="790"/>
      <c r="V29" s="790"/>
      <c r="W29" s="646"/>
      <c r="X29" s="789"/>
      <c r="Y29" s="790"/>
      <c r="Z29" s="790"/>
      <c r="AA29" s="790"/>
      <c r="AB29" s="790"/>
      <c r="AC29" s="646"/>
      <c r="AD29" s="631"/>
      <c r="AE29" s="632"/>
      <c r="AF29" s="632"/>
      <c r="AG29" s="632"/>
      <c r="AH29" s="632"/>
      <c r="AI29" s="645"/>
      <c r="AJ29" s="631"/>
      <c r="AK29" s="632"/>
      <c r="AL29" s="632"/>
      <c r="AM29" s="632"/>
      <c r="AN29" s="632"/>
      <c r="AO29" s="645"/>
      <c r="AP29" s="802"/>
      <c r="AQ29" s="803"/>
      <c r="AR29" s="803"/>
      <c r="AS29" s="803"/>
      <c r="AT29" s="803"/>
      <c r="AU29" s="646"/>
      <c r="AV29" s="802"/>
      <c r="AW29" s="803"/>
      <c r="AX29" s="803"/>
      <c r="AY29" s="803"/>
      <c r="AZ29" s="803"/>
      <c r="BA29" s="646"/>
      <c r="BB29" s="802"/>
      <c r="BC29" s="803"/>
      <c r="BD29" s="803"/>
      <c r="BE29" s="803"/>
      <c r="BF29" s="803"/>
      <c r="BG29" s="646"/>
      <c r="BH29" s="829">
        <f t="shared" si="3"/>
        <v>0</v>
      </c>
      <c r="BI29" s="815">
        <f t="shared" si="4"/>
        <v>0</v>
      </c>
      <c r="BJ29" s="815">
        <f t="shared" si="5"/>
        <v>0</v>
      </c>
      <c r="BK29" s="815">
        <f t="shared" si="10"/>
        <v>0</v>
      </c>
      <c r="BL29" s="815">
        <f>P29+V29+AB29</f>
        <v>0</v>
      </c>
      <c r="BM29" s="646"/>
      <c r="BN29" s="789"/>
      <c r="BO29" s="790"/>
      <c r="BP29" s="790"/>
      <c r="BQ29" s="790"/>
      <c r="BR29" s="790"/>
      <c r="BS29" s="646"/>
      <c r="BT29" s="660">
        <f t="shared" si="8"/>
        <v>0</v>
      </c>
      <c r="BU29" s="661">
        <f t="shared" si="8"/>
        <v>0</v>
      </c>
      <c r="BV29" s="661">
        <f t="shared" si="8"/>
        <v>0</v>
      </c>
      <c r="BW29" s="661">
        <f t="shared" si="8"/>
        <v>0</v>
      </c>
      <c r="BX29" s="661">
        <f t="shared" si="8"/>
        <v>0</v>
      </c>
      <c r="BY29" s="646"/>
      <c r="BZ29" s="835" t="str">
        <f t="shared" si="9"/>
        <v>-</v>
      </c>
      <c r="CA29" s="836" t="str">
        <f t="shared" si="9"/>
        <v>-</v>
      </c>
      <c r="CB29" s="836" t="str">
        <f t="shared" si="9"/>
        <v>-</v>
      </c>
      <c r="CC29" s="836" t="str">
        <f t="shared" si="9"/>
        <v>-</v>
      </c>
      <c r="CD29" s="836" t="str">
        <f t="shared" si="9"/>
        <v>-</v>
      </c>
      <c r="CE29" s="854" t="str">
        <f t="shared" si="9"/>
        <v>-</v>
      </c>
    </row>
    <row r="30" ht="60" customHeight="1" spans="2:83">
      <c r="B30" s="551"/>
      <c r="C30" s="551"/>
      <c r="D30" s="539" t="s">
        <v>30</v>
      </c>
      <c r="E30" s="540" t="s">
        <v>31</v>
      </c>
      <c r="F30" s="741" t="s">
        <v>184</v>
      </c>
      <c r="G30" s="741" t="s">
        <v>185</v>
      </c>
      <c r="H30" s="741" t="s">
        <v>186</v>
      </c>
      <c r="I30" s="741" t="s">
        <v>187</v>
      </c>
      <c r="J30" s="741" t="s">
        <v>188</v>
      </c>
      <c r="K30" s="752"/>
      <c r="L30" s="636"/>
      <c r="M30" s="637"/>
      <c r="N30" s="637"/>
      <c r="O30" s="637"/>
      <c r="P30" s="637"/>
      <c r="Q30" s="649"/>
      <c r="R30" s="795"/>
      <c r="S30" s="796"/>
      <c r="T30" s="796"/>
      <c r="U30" s="796"/>
      <c r="V30" s="796"/>
      <c r="W30" s="650"/>
      <c r="X30" s="795"/>
      <c r="Y30" s="796"/>
      <c r="Z30" s="796"/>
      <c r="AA30" s="796"/>
      <c r="AB30" s="796"/>
      <c r="AC30" s="650"/>
      <c r="AD30" s="636"/>
      <c r="AE30" s="637"/>
      <c r="AF30" s="637"/>
      <c r="AG30" s="637"/>
      <c r="AH30" s="637"/>
      <c r="AI30" s="649"/>
      <c r="AJ30" s="636"/>
      <c r="AK30" s="637"/>
      <c r="AL30" s="637"/>
      <c r="AM30" s="637"/>
      <c r="AN30" s="637"/>
      <c r="AO30" s="649"/>
      <c r="AP30" s="807"/>
      <c r="AQ30" s="808"/>
      <c r="AR30" s="808"/>
      <c r="AS30" s="808"/>
      <c r="AT30" s="808"/>
      <c r="AU30" s="650"/>
      <c r="AV30" s="807"/>
      <c r="AW30" s="808"/>
      <c r="AX30" s="808"/>
      <c r="AY30" s="808"/>
      <c r="AZ30" s="808"/>
      <c r="BA30" s="650"/>
      <c r="BB30" s="807"/>
      <c r="BC30" s="808"/>
      <c r="BD30" s="808"/>
      <c r="BE30" s="808"/>
      <c r="BF30" s="808"/>
      <c r="BG30" s="650"/>
      <c r="BH30" s="822">
        <f t="shared" si="3"/>
        <v>0</v>
      </c>
      <c r="BI30" s="823">
        <f t="shared" si="4"/>
        <v>0</v>
      </c>
      <c r="BJ30" s="823">
        <f t="shared" si="5"/>
        <v>0</v>
      </c>
      <c r="BK30" s="823">
        <f t="shared" si="10"/>
        <v>0</v>
      </c>
      <c r="BL30" s="823">
        <f>P30+V30+AB30</f>
        <v>0</v>
      </c>
      <c r="BM30" s="650"/>
      <c r="BN30" s="795"/>
      <c r="BO30" s="796"/>
      <c r="BP30" s="796"/>
      <c r="BQ30" s="796"/>
      <c r="BR30" s="796"/>
      <c r="BS30" s="650"/>
      <c r="BT30" s="664">
        <f t="shared" si="8"/>
        <v>0</v>
      </c>
      <c r="BU30" s="665">
        <f t="shared" si="8"/>
        <v>0</v>
      </c>
      <c r="BV30" s="665">
        <f t="shared" si="8"/>
        <v>0</v>
      </c>
      <c r="BW30" s="665">
        <f t="shared" si="8"/>
        <v>0</v>
      </c>
      <c r="BX30" s="665">
        <f t="shared" si="8"/>
        <v>0</v>
      </c>
      <c r="BY30" s="650"/>
      <c r="BZ30" s="844" t="str">
        <f t="shared" si="9"/>
        <v>-</v>
      </c>
      <c r="CA30" s="845" t="str">
        <f t="shared" si="9"/>
        <v>-</v>
      </c>
      <c r="CB30" s="845" t="str">
        <f t="shared" si="9"/>
        <v>-</v>
      </c>
      <c r="CC30" s="845" t="str">
        <f t="shared" si="9"/>
        <v>-</v>
      </c>
      <c r="CD30" s="845" t="str">
        <f t="shared" si="9"/>
        <v>-</v>
      </c>
      <c r="CE30" s="856" t="str">
        <f t="shared" si="9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30">
    <cfRule type="expression" dxfId="0" priority="1">
      <formula>L4/BB4*7&lt;20</formula>
    </cfRule>
    <cfRule type="expression" dxfId="1" priority="4">
      <formula>G1048554/AW1048554*7&lt;50</formula>
    </cfRule>
  </conditionalFormatting>
  <conditionalFormatting sqref="R4:W30">
    <cfRule type="expression" dxfId="2" priority="3">
      <formula>OR(R4=0,R4="0")</formula>
    </cfRule>
  </conditionalFormatting>
  <conditionalFormatting sqref="X4:AC30">
    <cfRule type="expression" dxfId="2" priority="2">
      <formula>OR(X4=0,X4="0")</formula>
    </cfRule>
  </conditionalFormatting>
  <conditionalFormatting sqref="BB4:BG30">
    <cfRule type="expression" dxfId="3" priority="7">
      <formula>BB4&gt;1</formula>
    </cfRule>
    <cfRule type="expression" dxfId="4" priority="8">
      <formula>BB4&gt;0.5</formula>
    </cfRule>
    <cfRule type="expression" dxfId="5" priority="9">
      <formula>BB4&gt;0</formula>
    </cfRule>
  </conditionalFormatting>
  <conditionalFormatting sqref="BH4:BM30">
    <cfRule type="expression" dxfId="6" priority="5">
      <formula>AND(BH4&lt;&gt;"",BH4/BB4&lt;4)</formula>
    </cfRule>
    <cfRule type="expression" dxfId="7" priority="6">
      <formula>AND(BH4&lt;&gt;"",BH4=0)</formula>
    </cfRule>
  </conditionalFormatting>
  <conditionalFormatting sqref="BT4:BY30">
    <cfRule type="expression" dxfId="6" priority="13">
      <formula>AND(BT4&lt;&gt;"",BT4/BB4&lt;4)</formula>
    </cfRule>
    <cfRule type="expression" dxfId="7" priority="14">
      <formula>AND(BT4&lt;&gt;"",BT4=0)</formula>
    </cfRule>
  </conditionalFormatting>
  <conditionalFormatting sqref="BZ4:CE30">
    <cfRule type="expression" dxfId="8" priority="10">
      <formula>BZ4&lt;20</formula>
    </cfRule>
    <cfRule type="expression" dxfId="9" priority="11">
      <formula>BZ4&lt;50</formula>
    </cfRule>
    <cfRule type="expression" dxfId="10" priority="12">
      <formula>BZ4&lt;100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workbookViewId="0">
      <selection activeCell="A1" sqref="A1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13</v>
      </c>
      <c r="F3" s="7" t="s">
        <v>371</v>
      </c>
      <c r="G3" s="7" t="s">
        <v>372</v>
      </c>
      <c r="H3" s="7" t="s">
        <v>373</v>
      </c>
      <c r="I3" s="7" t="s">
        <v>374</v>
      </c>
      <c r="J3" s="48" t="s">
        <v>706</v>
      </c>
      <c r="K3" s="48" t="s">
        <v>707</v>
      </c>
      <c r="L3" s="7" t="s">
        <v>189</v>
      </c>
      <c r="M3" s="7" t="s">
        <v>708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16</v>
      </c>
      <c r="G4" s="11" t="s">
        <v>382</v>
      </c>
      <c r="H4" s="11" t="s">
        <v>383</v>
      </c>
      <c r="I4" s="49" t="s">
        <v>384</v>
      </c>
      <c r="J4" s="50">
        <v>10</v>
      </c>
      <c r="K4" s="50">
        <v>10.2</v>
      </c>
      <c r="L4" s="51">
        <f>'在庫情報（袜子）'!U4</f>
        <v>0</v>
      </c>
      <c r="M4" s="52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17</v>
      </c>
      <c r="G5" s="11" t="s">
        <v>386</v>
      </c>
      <c r="H5" s="11" t="s">
        <v>387</v>
      </c>
      <c r="I5" s="49" t="s">
        <v>384</v>
      </c>
      <c r="J5" s="50">
        <v>10</v>
      </c>
      <c r="K5" s="50">
        <v>10.2</v>
      </c>
      <c r="L5" s="51">
        <f>'在庫情報（袜子）'!U5</f>
        <v>0</v>
      </c>
      <c r="M5" s="52">
        <f t="shared" si="0"/>
        <v>0</v>
      </c>
    </row>
    <row r="6" ht="50.1" customHeight="1" spans="2:13">
      <c r="B6" s="10"/>
      <c r="C6" s="10"/>
      <c r="D6" s="12"/>
      <c r="E6" s="10"/>
      <c r="F6" s="11" t="s">
        <v>18</v>
      </c>
      <c r="G6" s="11" t="s">
        <v>389</v>
      </c>
      <c r="H6" s="11" t="s">
        <v>390</v>
      </c>
      <c r="I6" s="49" t="s">
        <v>384</v>
      </c>
      <c r="J6" s="50">
        <v>10</v>
      </c>
      <c r="K6" s="50">
        <v>10.2</v>
      </c>
      <c r="L6" s="51">
        <f>'在庫情報（袜子）'!U6</f>
        <v>0</v>
      </c>
      <c r="M6" s="52">
        <f t="shared" si="0"/>
        <v>0</v>
      </c>
    </row>
    <row r="7" ht="50.1" customHeight="1" spans="2:13">
      <c r="B7" s="10"/>
      <c r="C7" s="10"/>
      <c r="D7" s="12"/>
      <c r="E7" s="10"/>
      <c r="F7" s="13" t="s">
        <v>19</v>
      </c>
      <c r="G7" s="13" t="s">
        <v>392</v>
      </c>
      <c r="H7" s="13" t="s">
        <v>393</v>
      </c>
      <c r="I7" s="53" t="s">
        <v>384</v>
      </c>
      <c r="J7" s="54">
        <v>10</v>
      </c>
      <c r="K7" s="54">
        <v>10.2</v>
      </c>
      <c r="L7" s="55">
        <f>'在庫情報（袜子）'!U7</f>
        <v>0</v>
      </c>
      <c r="M7" s="56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16</v>
      </c>
      <c r="G8" s="14" t="s">
        <v>382</v>
      </c>
      <c r="H8" s="14" t="s">
        <v>383</v>
      </c>
      <c r="I8" s="57" t="s">
        <v>397</v>
      </c>
      <c r="J8" s="58">
        <v>10.5</v>
      </c>
      <c r="K8" s="58">
        <f t="shared" ref="K8:K74" si="1">J8+0.2</f>
        <v>10.7</v>
      </c>
      <c r="L8" s="59">
        <f>'在庫情報（袜子）'!U8</f>
        <v>0</v>
      </c>
      <c r="M8" s="60">
        <f t="shared" si="0"/>
        <v>0</v>
      </c>
    </row>
    <row r="9" ht="50.1" customHeight="1" spans="2:13">
      <c r="B9" s="10"/>
      <c r="C9" s="10"/>
      <c r="D9" s="12"/>
      <c r="E9" s="10"/>
      <c r="F9" s="11" t="s">
        <v>17</v>
      </c>
      <c r="G9" s="11" t="s">
        <v>399</v>
      </c>
      <c r="H9" s="11" t="s">
        <v>387</v>
      </c>
      <c r="I9" s="61" t="s">
        <v>397</v>
      </c>
      <c r="J9" s="50">
        <v>10.5</v>
      </c>
      <c r="K9" s="50">
        <f t="shared" si="1"/>
        <v>10.7</v>
      </c>
      <c r="L9" s="51">
        <f>'在庫情報（袜子）'!U9</f>
        <v>0</v>
      </c>
      <c r="M9" s="52">
        <f t="shared" si="0"/>
        <v>0</v>
      </c>
    </row>
    <row r="10" ht="50.1" customHeight="1" spans="2:13">
      <c r="B10" s="10"/>
      <c r="C10" s="10"/>
      <c r="D10" s="12"/>
      <c r="E10" s="10"/>
      <c r="F10" s="11" t="s">
        <v>18</v>
      </c>
      <c r="G10" s="11" t="s">
        <v>401</v>
      </c>
      <c r="H10" s="11" t="s">
        <v>390</v>
      </c>
      <c r="I10" s="61" t="s">
        <v>397</v>
      </c>
      <c r="J10" s="50">
        <v>10.5</v>
      </c>
      <c r="K10" s="50">
        <f t="shared" si="1"/>
        <v>10.7</v>
      </c>
      <c r="L10" s="51">
        <f>'在庫情報（袜子）'!U10</f>
        <v>0</v>
      </c>
      <c r="M10" s="52">
        <f t="shared" si="0"/>
        <v>0</v>
      </c>
    </row>
    <row r="11" ht="50.1" customHeight="1" spans="2:13">
      <c r="B11" s="15"/>
      <c r="C11" s="15"/>
      <c r="D11" s="16"/>
      <c r="E11" s="15"/>
      <c r="F11" s="13" t="s">
        <v>19</v>
      </c>
      <c r="G11" s="13" t="s">
        <v>403</v>
      </c>
      <c r="H11" s="13" t="s">
        <v>393</v>
      </c>
      <c r="I11" s="62" t="s">
        <v>397</v>
      </c>
      <c r="J11" s="54">
        <v>10.5</v>
      </c>
      <c r="K11" s="54">
        <f t="shared" si="1"/>
        <v>10.7</v>
      </c>
      <c r="L11" s="55">
        <f>'在庫情報（袜子）'!U11</f>
        <v>0</v>
      </c>
      <c r="M11" s="56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16</v>
      </c>
      <c r="G12" s="14" t="s">
        <v>399</v>
      </c>
      <c r="H12" s="14" t="s">
        <v>387</v>
      </c>
      <c r="I12" s="63" t="s">
        <v>384</v>
      </c>
      <c r="J12" s="58">
        <v>10</v>
      </c>
      <c r="K12" s="58">
        <f t="shared" si="1"/>
        <v>10.2</v>
      </c>
      <c r="L12" s="59">
        <f>'在庫情報（袜子）'!U12</f>
        <v>0</v>
      </c>
      <c r="M12" s="60">
        <f t="shared" si="0"/>
        <v>0</v>
      </c>
    </row>
    <row r="13" ht="50.1" customHeight="1" spans="2:13">
      <c r="B13" s="10"/>
      <c r="C13" s="10"/>
      <c r="D13" s="12"/>
      <c r="E13" s="10"/>
      <c r="F13" s="11" t="s">
        <v>17</v>
      </c>
      <c r="G13" s="11" t="s">
        <v>401</v>
      </c>
      <c r="H13" s="11" t="s">
        <v>390</v>
      </c>
      <c r="I13" s="49" t="s">
        <v>384</v>
      </c>
      <c r="J13" s="50">
        <v>10</v>
      </c>
      <c r="K13" s="50">
        <f t="shared" si="1"/>
        <v>10.2</v>
      </c>
      <c r="L13" s="51">
        <f>'在庫情報（袜子）'!U13</f>
        <v>0</v>
      </c>
      <c r="M13" s="52">
        <f t="shared" si="0"/>
        <v>0</v>
      </c>
    </row>
    <row r="14" ht="50.1" customHeight="1" spans="2:13">
      <c r="B14" s="15"/>
      <c r="C14" s="15"/>
      <c r="D14" s="16"/>
      <c r="E14" s="15"/>
      <c r="F14" s="13" t="s">
        <v>18</v>
      </c>
      <c r="G14" s="13" t="s">
        <v>403</v>
      </c>
      <c r="H14" s="13" t="s">
        <v>393</v>
      </c>
      <c r="I14" s="53" t="s">
        <v>384</v>
      </c>
      <c r="J14" s="54">
        <v>10</v>
      </c>
      <c r="K14" s="54">
        <f t="shared" si="1"/>
        <v>10.2</v>
      </c>
      <c r="L14" s="55">
        <f>'在庫情報（袜子）'!U14</f>
        <v>0</v>
      </c>
      <c r="M14" s="56">
        <f t="shared" si="0"/>
        <v>0</v>
      </c>
    </row>
    <row r="15" ht="50.1" customHeight="1" spans="2:13">
      <c r="B15" s="8" t="s">
        <v>410</v>
      </c>
      <c r="C15" s="8" t="s">
        <v>411</v>
      </c>
      <c r="D15" s="9">
        <v>20052</v>
      </c>
      <c r="E15" s="17"/>
      <c r="F15" s="14" t="s">
        <v>16</v>
      </c>
      <c r="G15" s="14" t="s">
        <v>382</v>
      </c>
      <c r="H15" s="14" t="s">
        <v>412</v>
      </c>
      <c r="I15" s="64" t="s">
        <v>384</v>
      </c>
      <c r="J15" s="58">
        <v>14.8</v>
      </c>
      <c r="K15" s="58">
        <f t="shared" si="1"/>
        <v>15</v>
      </c>
      <c r="L15" s="59">
        <f>'在庫情報（袜子）'!U15</f>
        <v>0</v>
      </c>
      <c r="M15" s="65">
        <f t="shared" si="0"/>
        <v>0</v>
      </c>
    </row>
    <row r="16" ht="50.1" customHeight="1" spans="2:13">
      <c r="B16" s="10"/>
      <c r="C16" s="10"/>
      <c r="D16" s="12"/>
      <c r="E16" s="17"/>
      <c r="F16" s="11" t="s">
        <v>17</v>
      </c>
      <c r="G16" s="11" t="s">
        <v>399</v>
      </c>
      <c r="H16" s="11" t="s">
        <v>387</v>
      </c>
      <c r="I16" s="49" t="s">
        <v>384</v>
      </c>
      <c r="J16" s="50">
        <v>14.8</v>
      </c>
      <c r="K16" s="50">
        <f t="shared" si="1"/>
        <v>15</v>
      </c>
      <c r="L16" s="51">
        <f>'在庫情報（袜子）'!U16</f>
        <v>0</v>
      </c>
      <c r="M16" s="66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18</v>
      </c>
      <c r="G17" s="22" t="s">
        <v>401</v>
      </c>
      <c r="H17" s="22" t="s">
        <v>390</v>
      </c>
      <c r="I17" s="67" t="s">
        <v>397</v>
      </c>
      <c r="J17" s="68">
        <v>14.8</v>
      </c>
      <c r="K17" s="68">
        <f t="shared" si="1"/>
        <v>15</v>
      </c>
      <c r="L17" s="69">
        <f>'在庫情報（袜子）'!U17</f>
        <v>0</v>
      </c>
      <c r="M17" s="70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19</v>
      </c>
      <c r="G18" s="13" t="s">
        <v>403</v>
      </c>
      <c r="H18" s="13" t="s">
        <v>393</v>
      </c>
      <c r="I18" s="71" t="s">
        <v>397</v>
      </c>
      <c r="J18" s="54">
        <v>14.8</v>
      </c>
      <c r="K18" s="54">
        <f t="shared" ref="K18" si="2">J18+0.2</f>
        <v>15</v>
      </c>
      <c r="L18" s="55">
        <f>'在庫情報（袜子）'!U18</f>
        <v>0</v>
      </c>
      <c r="M18" s="72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16</v>
      </c>
      <c r="G19" s="14" t="s">
        <v>399</v>
      </c>
      <c r="H19" s="14" t="s">
        <v>387</v>
      </c>
      <c r="I19" s="63" t="s">
        <v>384</v>
      </c>
      <c r="J19" s="58">
        <v>12.5</v>
      </c>
      <c r="K19" s="58">
        <f t="shared" si="1"/>
        <v>12.7</v>
      </c>
      <c r="L19" s="59">
        <f>'在庫情報（袜子）'!U19</f>
        <v>0</v>
      </c>
      <c r="M19" s="60">
        <f t="shared" si="0"/>
        <v>0</v>
      </c>
    </row>
    <row r="20" ht="50.1" customHeight="1" spans="2:13">
      <c r="B20" s="10"/>
      <c r="C20" s="10"/>
      <c r="D20" s="12"/>
      <c r="E20" s="10"/>
      <c r="F20" s="11" t="s">
        <v>17</v>
      </c>
      <c r="G20" s="11" t="s">
        <v>401</v>
      </c>
      <c r="H20" s="11" t="s">
        <v>390</v>
      </c>
      <c r="I20" s="49" t="s">
        <v>384</v>
      </c>
      <c r="J20" s="50">
        <v>12.5</v>
      </c>
      <c r="K20" s="50">
        <f t="shared" si="1"/>
        <v>12.7</v>
      </c>
      <c r="L20" s="51">
        <f>'在庫情報（袜子）'!U20</f>
        <v>0</v>
      </c>
      <c r="M20" s="52">
        <f t="shared" si="0"/>
        <v>0</v>
      </c>
    </row>
    <row r="21" ht="50.1" customHeight="1" spans="2:13">
      <c r="B21" s="15"/>
      <c r="C21" s="15"/>
      <c r="D21" s="16"/>
      <c r="E21" s="15"/>
      <c r="F21" s="13" t="s">
        <v>18</v>
      </c>
      <c r="G21" s="13" t="s">
        <v>403</v>
      </c>
      <c r="H21" s="13" t="s">
        <v>393</v>
      </c>
      <c r="I21" s="62" t="s">
        <v>397</v>
      </c>
      <c r="J21" s="54">
        <v>12.5</v>
      </c>
      <c r="K21" s="54">
        <f t="shared" si="1"/>
        <v>12.7</v>
      </c>
      <c r="L21" s="55">
        <f>'在庫情報（袜子）'!U21</f>
        <v>0</v>
      </c>
      <c r="M21" s="56">
        <f t="shared" si="0"/>
        <v>0</v>
      </c>
    </row>
    <row r="22" ht="50.1" customHeight="1" spans="2:13">
      <c r="B22" s="25" t="s">
        <v>422</v>
      </c>
      <c r="C22" s="25" t="s">
        <v>411</v>
      </c>
      <c r="D22" s="26" t="s">
        <v>423</v>
      </c>
      <c r="E22" s="25"/>
      <c r="F22" s="27" t="s">
        <v>16</v>
      </c>
      <c r="G22" s="27" t="s">
        <v>399</v>
      </c>
      <c r="H22" s="27" t="s">
        <v>387</v>
      </c>
      <c r="I22" s="27" t="s">
        <v>397</v>
      </c>
      <c r="J22" s="73">
        <v>10</v>
      </c>
      <c r="K22" s="73">
        <f t="shared" si="1"/>
        <v>10.2</v>
      </c>
      <c r="L22" s="74">
        <f>'在庫情報（袜子）'!U22</f>
        <v>0</v>
      </c>
      <c r="M22" s="75">
        <f t="shared" si="0"/>
        <v>0</v>
      </c>
    </row>
    <row r="23" ht="50.1" customHeight="1" spans="2:13">
      <c r="B23" s="28"/>
      <c r="C23" s="28"/>
      <c r="D23" s="29"/>
      <c r="E23" s="28"/>
      <c r="F23" s="30" t="s">
        <v>17</v>
      </c>
      <c r="G23" s="30" t="s">
        <v>401</v>
      </c>
      <c r="H23" s="30" t="s">
        <v>390</v>
      </c>
      <c r="I23" s="30" t="s">
        <v>397</v>
      </c>
      <c r="J23" s="76">
        <v>10</v>
      </c>
      <c r="K23" s="76">
        <f t="shared" si="1"/>
        <v>10.2</v>
      </c>
      <c r="L23" s="77">
        <f>'在庫情報（袜子）'!U23</f>
        <v>0</v>
      </c>
      <c r="M23" s="78">
        <f t="shared" si="0"/>
        <v>0</v>
      </c>
    </row>
    <row r="24" ht="50.1" customHeight="1" spans="2:13">
      <c r="B24" s="31"/>
      <c r="C24" s="31"/>
      <c r="D24" s="32"/>
      <c r="E24" s="31"/>
      <c r="F24" s="33" t="s">
        <v>18</v>
      </c>
      <c r="G24" s="33" t="s">
        <v>403</v>
      </c>
      <c r="H24" s="33" t="s">
        <v>393</v>
      </c>
      <c r="I24" s="33" t="s">
        <v>397</v>
      </c>
      <c r="J24" s="79">
        <v>10</v>
      </c>
      <c r="K24" s="79">
        <f t="shared" si="1"/>
        <v>10.2</v>
      </c>
      <c r="L24" s="80">
        <f>'在庫情報（袜子）'!U24</f>
        <v>0</v>
      </c>
      <c r="M24" s="81">
        <f t="shared" si="0"/>
        <v>0</v>
      </c>
    </row>
    <row r="25" ht="50.1" customHeight="1" spans="2:13">
      <c r="B25" s="34" t="s">
        <v>427</v>
      </c>
      <c r="C25" s="35" t="s">
        <v>380</v>
      </c>
      <c r="D25" s="36" t="s">
        <v>428</v>
      </c>
      <c r="E25" s="35"/>
      <c r="F25" s="37" t="s">
        <v>16</v>
      </c>
      <c r="G25" s="37" t="s">
        <v>399</v>
      </c>
      <c r="H25" s="37" t="s">
        <v>387</v>
      </c>
      <c r="I25" s="64" t="s">
        <v>384</v>
      </c>
      <c r="J25" s="82">
        <v>10</v>
      </c>
      <c r="K25" s="82">
        <f t="shared" si="1"/>
        <v>10.2</v>
      </c>
      <c r="L25" s="83">
        <f>'在庫情報（袜子）'!U25</f>
        <v>0</v>
      </c>
      <c r="M25" s="84">
        <f t="shared" si="0"/>
        <v>0</v>
      </c>
    </row>
    <row r="26" ht="50.1" customHeight="1" spans="2:13">
      <c r="B26" s="38"/>
      <c r="C26" s="38"/>
      <c r="D26" s="39"/>
      <c r="E26" s="38"/>
      <c r="F26" s="40" t="s">
        <v>17</v>
      </c>
      <c r="G26" s="40" t="s">
        <v>401</v>
      </c>
      <c r="H26" s="40" t="s">
        <v>390</v>
      </c>
      <c r="I26" s="49" t="s">
        <v>384</v>
      </c>
      <c r="J26" s="85">
        <v>10</v>
      </c>
      <c r="K26" s="85">
        <f t="shared" si="1"/>
        <v>10.2</v>
      </c>
      <c r="L26" s="86">
        <f>'在庫情報（袜子）'!U26</f>
        <v>0</v>
      </c>
      <c r="M26" s="87">
        <f t="shared" si="0"/>
        <v>0</v>
      </c>
    </row>
    <row r="27" ht="50.1" customHeight="1" spans="2:13">
      <c r="B27" s="38"/>
      <c r="C27" s="38"/>
      <c r="D27" s="39"/>
      <c r="E27" s="41"/>
      <c r="F27" s="42" t="s">
        <v>18</v>
      </c>
      <c r="G27" s="42" t="s">
        <v>403</v>
      </c>
      <c r="H27" s="42" t="s">
        <v>393</v>
      </c>
      <c r="I27" s="88" t="s">
        <v>384</v>
      </c>
      <c r="J27" s="89">
        <v>10</v>
      </c>
      <c r="K27" s="89">
        <f t="shared" si="1"/>
        <v>10.2</v>
      </c>
      <c r="L27" s="90">
        <f>'在庫情報（袜子）'!U27</f>
        <v>0</v>
      </c>
      <c r="M27" s="91">
        <f t="shared" si="0"/>
        <v>0</v>
      </c>
    </row>
    <row r="28" ht="50.1" customHeight="1" spans="2:13">
      <c r="B28" s="43" t="s">
        <v>432</v>
      </c>
      <c r="C28" s="38" t="s">
        <v>380</v>
      </c>
      <c r="D28" s="39"/>
      <c r="E28" s="35"/>
      <c r="F28" s="37" t="s">
        <v>16</v>
      </c>
      <c r="G28" s="37" t="s">
        <v>399</v>
      </c>
      <c r="H28" s="37" t="s">
        <v>387</v>
      </c>
      <c r="I28" s="92" t="s">
        <v>384</v>
      </c>
      <c r="J28" s="82">
        <v>10</v>
      </c>
      <c r="K28" s="82">
        <f t="shared" si="1"/>
        <v>10.2</v>
      </c>
      <c r="L28" s="83">
        <f>'在庫情報（袜子）'!U28</f>
        <v>0</v>
      </c>
      <c r="M28" s="84">
        <f t="shared" si="0"/>
        <v>0</v>
      </c>
    </row>
    <row r="29" ht="50.1" customHeight="1" spans="2:13">
      <c r="B29" s="38"/>
      <c r="C29" s="38"/>
      <c r="D29" s="39"/>
      <c r="E29" s="38"/>
      <c r="F29" s="40" t="s">
        <v>17</v>
      </c>
      <c r="G29" s="40" t="s">
        <v>401</v>
      </c>
      <c r="H29" s="40" t="s">
        <v>390</v>
      </c>
      <c r="I29" s="93" t="s">
        <v>384</v>
      </c>
      <c r="J29" s="85">
        <v>10</v>
      </c>
      <c r="K29" s="85">
        <f t="shared" si="1"/>
        <v>10.2</v>
      </c>
      <c r="L29" s="86">
        <f>'在庫情報（袜子）'!U29</f>
        <v>0</v>
      </c>
      <c r="M29" s="87">
        <f t="shared" si="0"/>
        <v>0</v>
      </c>
    </row>
    <row r="30" ht="50.1" customHeight="1" spans="2:13">
      <c r="B30" s="41"/>
      <c r="C30" s="41"/>
      <c r="D30" s="44"/>
      <c r="E30" s="41"/>
      <c r="F30" s="42" t="s">
        <v>18</v>
      </c>
      <c r="G30" s="42" t="s">
        <v>403</v>
      </c>
      <c r="H30" s="42" t="s">
        <v>393</v>
      </c>
      <c r="I30" s="94" t="s">
        <v>384</v>
      </c>
      <c r="J30" s="89">
        <v>10</v>
      </c>
      <c r="K30" s="89">
        <f t="shared" si="1"/>
        <v>10.2</v>
      </c>
      <c r="L30" s="90">
        <f>'在庫情報（袜子）'!U30</f>
        <v>0</v>
      </c>
      <c r="M30" s="91">
        <f t="shared" si="0"/>
        <v>0</v>
      </c>
    </row>
    <row r="31" ht="50.1" customHeight="1" spans="2:13">
      <c r="B31" s="8" t="s">
        <v>436</v>
      </c>
      <c r="C31" s="8" t="s">
        <v>411</v>
      </c>
      <c r="D31" s="9" t="s">
        <v>437</v>
      </c>
      <c r="E31" s="8"/>
      <c r="F31" s="14" t="s">
        <v>16</v>
      </c>
      <c r="G31" s="14" t="s">
        <v>399</v>
      </c>
      <c r="H31" s="14" t="s">
        <v>387</v>
      </c>
      <c r="I31" s="64" t="s">
        <v>384</v>
      </c>
      <c r="J31" s="58">
        <v>10</v>
      </c>
      <c r="K31" s="58">
        <f t="shared" si="1"/>
        <v>10.2</v>
      </c>
      <c r="L31" s="59">
        <f>'在庫情報（袜子）'!U31</f>
        <v>0</v>
      </c>
      <c r="M31" s="65">
        <f t="shared" si="0"/>
        <v>0</v>
      </c>
    </row>
    <row r="32" ht="50.1" customHeight="1" spans="2:13">
      <c r="B32" s="10"/>
      <c r="C32" s="10"/>
      <c r="D32" s="12"/>
      <c r="E32" s="10"/>
      <c r="F32" s="11" t="s">
        <v>17</v>
      </c>
      <c r="G32" s="11" t="s">
        <v>401</v>
      </c>
      <c r="H32" s="11" t="s">
        <v>390</v>
      </c>
      <c r="I32" s="49" t="s">
        <v>384</v>
      </c>
      <c r="J32" s="50">
        <v>10</v>
      </c>
      <c r="K32" s="50">
        <f t="shared" si="1"/>
        <v>10.2</v>
      </c>
      <c r="L32" s="51">
        <f>'在庫情報（袜子）'!U32</f>
        <v>0</v>
      </c>
      <c r="M32" s="66">
        <f t="shared" si="0"/>
        <v>0</v>
      </c>
    </row>
    <row r="33" ht="50.1" customHeight="1" spans="2:13">
      <c r="B33" s="15"/>
      <c r="C33" s="15"/>
      <c r="D33" s="16"/>
      <c r="E33" s="15"/>
      <c r="F33" s="13" t="s">
        <v>18</v>
      </c>
      <c r="G33" s="13" t="s">
        <v>403</v>
      </c>
      <c r="H33" s="13" t="s">
        <v>393</v>
      </c>
      <c r="I33" s="88" t="s">
        <v>384</v>
      </c>
      <c r="J33" s="54">
        <v>10</v>
      </c>
      <c r="K33" s="54">
        <f t="shared" si="1"/>
        <v>10.2</v>
      </c>
      <c r="L33" s="55">
        <f>'在庫情報（袜子）'!U33</f>
        <v>0</v>
      </c>
      <c r="M33" s="72">
        <f t="shared" si="0"/>
        <v>0</v>
      </c>
    </row>
    <row r="34" ht="50.1" customHeight="1" spans="2:13">
      <c r="B34" s="35" t="s">
        <v>441</v>
      </c>
      <c r="C34" s="35" t="s">
        <v>380</v>
      </c>
      <c r="D34" s="36" t="s">
        <v>442</v>
      </c>
      <c r="E34" s="35"/>
      <c r="F34" s="37" t="s">
        <v>16</v>
      </c>
      <c r="G34" s="37" t="s">
        <v>399</v>
      </c>
      <c r="H34" s="37" t="s">
        <v>387</v>
      </c>
      <c r="I34" s="63" t="s">
        <v>384</v>
      </c>
      <c r="J34" s="82">
        <v>10</v>
      </c>
      <c r="K34" s="82">
        <f t="shared" si="1"/>
        <v>10.2</v>
      </c>
      <c r="L34" s="83">
        <f>'在庫情報（袜子）'!U34</f>
        <v>0</v>
      </c>
      <c r="M34" s="84">
        <f t="shared" si="0"/>
        <v>0</v>
      </c>
    </row>
    <row r="35" ht="50.1" customHeight="1" spans="2:13">
      <c r="B35" s="38"/>
      <c r="C35" s="38"/>
      <c r="D35" s="39"/>
      <c r="E35" s="38"/>
      <c r="F35" s="40" t="s">
        <v>17</v>
      </c>
      <c r="G35" s="40" t="s">
        <v>401</v>
      </c>
      <c r="H35" s="40" t="s">
        <v>390</v>
      </c>
      <c r="I35" s="49" t="s">
        <v>384</v>
      </c>
      <c r="J35" s="85">
        <v>10</v>
      </c>
      <c r="K35" s="85">
        <f t="shared" si="1"/>
        <v>10.2</v>
      </c>
      <c r="L35" s="86">
        <f>'在庫情報（袜子）'!U35</f>
        <v>0</v>
      </c>
      <c r="M35" s="87">
        <f t="shared" si="0"/>
        <v>0</v>
      </c>
    </row>
    <row r="36" ht="50.1" customHeight="1" spans="2:13">
      <c r="B36" s="41"/>
      <c r="C36" s="41"/>
      <c r="D36" s="44"/>
      <c r="E36" s="41"/>
      <c r="F36" s="42" t="s">
        <v>18</v>
      </c>
      <c r="G36" s="42" t="s">
        <v>403</v>
      </c>
      <c r="H36" s="42" t="s">
        <v>393</v>
      </c>
      <c r="I36" s="53" t="s">
        <v>384</v>
      </c>
      <c r="J36" s="89">
        <v>10</v>
      </c>
      <c r="K36" s="89">
        <f t="shared" si="1"/>
        <v>10.2</v>
      </c>
      <c r="L36" s="90">
        <f>'在庫情報（袜子）'!U36</f>
        <v>0</v>
      </c>
      <c r="M36" s="91">
        <f t="shared" si="0"/>
        <v>0</v>
      </c>
    </row>
    <row r="37" ht="50.1" customHeight="1" spans="2:13">
      <c r="B37" s="35" t="s">
        <v>446</v>
      </c>
      <c r="C37" s="35" t="s">
        <v>380</v>
      </c>
      <c r="D37" s="36" t="s">
        <v>447</v>
      </c>
      <c r="E37" s="35"/>
      <c r="F37" s="37" t="s">
        <v>16</v>
      </c>
      <c r="G37" s="37" t="s">
        <v>399</v>
      </c>
      <c r="H37" s="37" t="s">
        <v>387</v>
      </c>
      <c r="I37" s="64" t="s">
        <v>384</v>
      </c>
      <c r="J37" s="82">
        <v>10</v>
      </c>
      <c r="K37" s="82">
        <f t="shared" si="1"/>
        <v>10.2</v>
      </c>
      <c r="L37" s="83">
        <f>'在庫情報（袜子）'!U37</f>
        <v>0</v>
      </c>
      <c r="M37" s="84">
        <f t="shared" si="0"/>
        <v>0</v>
      </c>
    </row>
    <row r="38" ht="50.1" customHeight="1" spans="2:13">
      <c r="B38" s="38"/>
      <c r="C38" s="38"/>
      <c r="D38" s="39"/>
      <c r="E38" s="38"/>
      <c r="F38" s="40" t="s">
        <v>17</v>
      </c>
      <c r="G38" s="40" t="s">
        <v>401</v>
      </c>
      <c r="H38" s="40" t="s">
        <v>390</v>
      </c>
      <c r="I38" s="49" t="s">
        <v>384</v>
      </c>
      <c r="J38" s="85">
        <v>10</v>
      </c>
      <c r="K38" s="85">
        <f t="shared" si="1"/>
        <v>10.2</v>
      </c>
      <c r="L38" s="86">
        <f>'在庫情報（袜子）'!U38</f>
        <v>0</v>
      </c>
      <c r="M38" s="87">
        <f t="shared" si="0"/>
        <v>0</v>
      </c>
    </row>
    <row r="39" ht="50.1" customHeight="1" spans="2:13">
      <c r="B39" s="41"/>
      <c r="C39" s="41"/>
      <c r="D39" s="44"/>
      <c r="E39" s="41"/>
      <c r="F39" s="42" t="s">
        <v>18</v>
      </c>
      <c r="G39" s="42" t="s">
        <v>403</v>
      </c>
      <c r="H39" s="42" t="s">
        <v>393</v>
      </c>
      <c r="I39" s="88" t="s">
        <v>384</v>
      </c>
      <c r="J39" s="89">
        <v>10</v>
      </c>
      <c r="K39" s="89">
        <f t="shared" si="1"/>
        <v>10.2</v>
      </c>
      <c r="L39" s="90">
        <f>'在庫情報（袜子）'!U39</f>
        <v>0</v>
      </c>
      <c r="M39" s="91">
        <f t="shared" si="0"/>
        <v>0</v>
      </c>
    </row>
    <row r="40" ht="50.1" customHeight="1" spans="2:13">
      <c r="B40" s="35" t="s">
        <v>451</v>
      </c>
      <c r="C40" s="35" t="s">
        <v>380</v>
      </c>
      <c r="D40" s="36" t="s">
        <v>452</v>
      </c>
      <c r="E40" s="35"/>
      <c r="F40" s="37" t="s">
        <v>16</v>
      </c>
      <c r="G40" s="37" t="s">
        <v>399</v>
      </c>
      <c r="H40" s="37" t="s">
        <v>387</v>
      </c>
      <c r="I40" s="63" t="s">
        <v>384</v>
      </c>
      <c r="J40" s="82">
        <v>10</v>
      </c>
      <c r="K40" s="82">
        <f t="shared" si="1"/>
        <v>10.2</v>
      </c>
      <c r="L40" s="83">
        <f>'在庫情報（袜子）'!U40</f>
        <v>0</v>
      </c>
      <c r="M40" s="84">
        <f t="shared" si="0"/>
        <v>0</v>
      </c>
    </row>
    <row r="41" ht="50.1" customHeight="1" spans="2:13">
      <c r="B41" s="38"/>
      <c r="C41" s="38"/>
      <c r="D41" s="39"/>
      <c r="E41" s="38"/>
      <c r="F41" s="40" t="s">
        <v>17</v>
      </c>
      <c r="G41" s="40" t="s">
        <v>401</v>
      </c>
      <c r="H41" s="40" t="s">
        <v>390</v>
      </c>
      <c r="I41" s="49" t="s">
        <v>384</v>
      </c>
      <c r="J41" s="85">
        <v>10</v>
      </c>
      <c r="K41" s="85">
        <f t="shared" si="1"/>
        <v>10.2</v>
      </c>
      <c r="L41" s="86">
        <f>'在庫情報（袜子）'!U41</f>
        <v>0</v>
      </c>
      <c r="M41" s="87">
        <f t="shared" si="0"/>
        <v>0</v>
      </c>
    </row>
    <row r="42" ht="50.1" customHeight="1" spans="2:13">
      <c r="B42" s="41"/>
      <c r="C42" s="41"/>
      <c r="D42" s="44"/>
      <c r="E42" s="41"/>
      <c r="F42" s="42" t="s">
        <v>18</v>
      </c>
      <c r="G42" s="42" t="s">
        <v>403</v>
      </c>
      <c r="H42" s="42" t="s">
        <v>393</v>
      </c>
      <c r="I42" s="53" t="s">
        <v>384</v>
      </c>
      <c r="J42" s="89">
        <v>10</v>
      </c>
      <c r="K42" s="89">
        <f t="shared" si="1"/>
        <v>10.2</v>
      </c>
      <c r="L42" s="90">
        <f>'在庫情報（袜子）'!U42</f>
        <v>0</v>
      </c>
      <c r="M42" s="91">
        <f t="shared" si="0"/>
        <v>0</v>
      </c>
    </row>
    <row r="43" ht="50.1" customHeight="1" spans="2:13">
      <c r="B43" s="8" t="s">
        <v>456</v>
      </c>
      <c r="C43" s="8" t="s">
        <v>411</v>
      </c>
      <c r="D43" s="9">
        <v>19020</v>
      </c>
      <c r="E43" s="8"/>
      <c r="F43" s="14" t="s">
        <v>16</v>
      </c>
      <c r="G43" s="14" t="s">
        <v>382</v>
      </c>
      <c r="H43" s="14" t="s">
        <v>412</v>
      </c>
      <c r="I43" s="64" t="s">
        <v>384</v>
      </c>
      <c r="J43" s="58">
        <v>12</v>
      </c>
      <c r="K43" s="58">
        <f t="shared" si="1"/>
        <v>12.2</v>
      </c>
      <c r="L43" s="59">
        <f>'在庫情報（袜子）'!U43</f>
        <v>0</v>
      </c>
      <c r="M43" s="65">
        <f t="shared" si="0"/>
        <v>0</v>
      </c>
    </row>
    <row r="44" ht="50.1" customHeight="1" spans="2:13">
      <c r="B44" s="10"/>
      <c r="C44" s="10"/>
      <c r="D44" s="12"/>
      <c r="E44" s="10"/>
      <c r="F44" s="11" t="s">
        <v>17</v>
      </c>
      <c r="G44" s="11" t="s">
        <v>399</v>
      </c>
      <c r="H44" s="11" t="s">
        <v>387</v>
      </c>
      <c r="I44" s="49" t="s">
        <v>384</v>
      </c>
      <c r="J44" s="50">
        <v>12</v>
      </c>
      <c r="K44" s="50">
        <f t="shared" si="1"/>
        <v>12.2</v>
      </c>
      <c r="L44" s="51">
        <f>'在庫情報（袜子）'!U44</f>
        <v>0</v>
      </c>
      <c r="M44" s="66">
        <f t="shared" si="0"/>
        <v>0</v>
      </c>
    </row>
    <row r="45" ht="50.1" customHeight="1" spans="2:13">
      <c r="B45" s="10"/>
      <c r="C45" s="10"/>
      <c r="D45" s="12"/>
      <c r="E45" s="10"/>
      <c r="F45" s="22" t="s">
        <v>18</v>
      </c>
      <c r="G45" s="22" t="s">
        <v>401</v>
      </c>
      <c r="H45" s="22" t="s">
        <v>390</v>
      </c>
      <c r="I45" s="67" t="s">
        <v>397</v>
      </c>
      <c r="J45" s="68">
        <v>12</v>
      </c>
      <c r="K45" s="68">
        <f t="shared" si="1"/>
        <v>12.2</v>
      </c>
      <c r="L45" s="69">
        <f>'在庫情報（袜子）'!U45</f>
        <v>0</v>
      </c>
      <c r="M45" s="70">
        <f t="shared" si="0"/>
        <v>0</v>
      </c>
    </row>
    <row r="46" ht="50.1" customHeight="1" spans="2:13">
      <c r="B46" s="15"/>
      <c r="C46" s="15"/>
      <c r="D46" s="16"/>
      <c r="E46" s="15"/>
      <c r="F46" s="13" t="s">
        <v>19</v>
      </c>
      <c r="G46" s="13" t="s">
        <v>403</v>
      </c>
      <c r="H46" s="13" t="s">
        <v>393</v>
      </c>
      <c r="I46" s="71" t="s">
        <v>397</v>
      </c>
      <c r="J46" s="54">
        <v>12</v>
      </c>
      <c r="K46" s="54">
        <f t="shared" si="1"/>
        <v>12.2</v>
      </c>
      <c r="L46" s="55">
        <f>'在庫情報（袜子）'!U46</f>
        <v>0</v>
      </c>
      <c r="M46" s="72">
        <f t="shared" ref="M46" si="4">K46*L46</f>
        <v>0</v>
      </c>
    </row>
    <row r="47" ht="50.1" customHeight="1" spans="2:13">
      <c r="B47" s="8" t="s">
        <v>461</v>
      </c>
      <c r="C47" s="8" t="s">
        <v>411</v>
      </c>
      <c r="D47" s="9" t="s">
        <v>462</v>
      </c>
      <c r="E47" s="8"/>
      <c r="F47" s="14" t="s">
        <v>16</v>
      </c>
      <c r="G47" s="14" t="s">
        <v>382</v>
      </c>
      <c r="H47" s="14" t="s">
        <v>412</v>
      </c>
      <c r="I47" s="64" t="s">
        <v>384</v>
      </c>
      <c r="J47" s="58">
        <v>12</v>
      </c>
      <c r="K47" s="58">
        <f t="shared" si="1"/>
        <v>12.2</v>
      </c>
      <c r="L47" s="59">
        <f>'在庫情報（袜子）'!U47</f>
        <v>0</v>
      </c>
      <c r="M47" s="65">
        <f t="shared" si="0"/>
        <v>0</v>
      </c>
    </row>
    <row r="48" ht="50.1" customHeight="1" spans="2:13">
      <c r="B48" s="10"/>
      <c r="C48" s="10"/>
      <c r="D48" s="12"/>
      <c r="E48" s="10"/>
      <c r="F48" s="11" t="s">
        <v>17</v>
      </c>
      <c r="G48" s="11" t="s">
        <v>399</v>
      </c>
      <c r="H48" s="11" t="s">
        <v>387</v>
      </c>
      <c r="I48" s="49" t="s">
        <v>384</v>
      </c>
      <c r="J48" s="50">
        <v>12</v>
      </c>
      <c r="K48" s="50">
        <f t="shared" si="1"/>
        <v>12.2</v>
      </c>
      <c r="L48" s="51">
        <f>'在庫情報（袜子）'!U48</f>
        <v>0</v>
      </c>
      <c r="M48" s="66">
        <f t="shared" si="0"/>
        <v>0</v>
      </c>
    </row>
    <row r="49" ht="50.1" customHeight="1" spans="2:13">
      <c r="B49" s="10"/>
      <c r="C49" s="10"/>
      <c r="D49" s="12"/>
      <c r="E49" s="10"/>
      <c r="F49" s="22" t="s">
        <v>18</v>
      </c>
      <c r="G49" s="22" t="s">
        <v>401</v>
      </c>
      <c r="H49" s="22" t="s">
        <v>390</v>
      </c>
      <c r="I49" s="67" t="s">
        <v>397</v>
      </c>
      <c r="J49" s="68">
        <v>12</v>
      </c>
      <c r="K49" s="68">
        <f t="shared" si="1"/>
        <v>12.2</v>
      </c>
      <c r="L49" s="69">
        <f>'在庫情報（袜子）'!U49</f>
        <v>0</v>
      </c>
      <c r="M49" s="70">
        <f t="shared" si="0"/>
        <v>0</v>
      </c>
    </row>
    <row r="50" ht="50.1" customHeight="1" spans="2:13">
      <c r="B50" s="15"/>
      <c r="C50" s="15"/>
      <c r="D50" s="16"/>
      <c r="E50" s="15"/>
      <c r="F50" s="13" t="s">
        <v>19</v>
      </c>
      <c r="G50" s="13" t="s">
        <v>403</v>
      </c>
      <c r="H50" s="13" t="s">
        <v>393</v>
      </c>
      <c r="I50" s="71" t="s">
        <v>397</v>
      </c>
      <c r="J50" s="54">
        <v>12</v>
      </c>
      <c r="K50" s="54">
        <f t="shared" si="1"/>
        <v>12.2</v>
      </c>
      <c r="L50" s="55">
        <f>'在庫情報（袜子）'!U50</f>
        <v>0</v>
      </c>
      <c r="M50" s="72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45" t="s">
        <v>16</v>
      </c>
      <c r="G51" s="45" t="s">
        <v>399</v>
      </c>
      <c r="H51" s="45" t="s">
        <v>387</v>
      </c>
      <c r="I51" s="95" t="s">
        <v>384</v>
      </c>
      <c r="J51" s="96">
        <v>10</v>
      </c>
      <c r="K51" s="96">
        <f t="shared" si="1"/>
        <v>10.2</v>
      </c>
      <c r="L51" s="97">
        <f>'在庫情報（袜子）'!U51</f>
        <v>0</v>
      </c>
      <c r="M51" s="98">
        <f t="shared" si="0"/>
        <v>0</v>
      </c>
    </row>
    <row r="52" ht="50.1" customHeight="1" spans="2:13">
      <c r="B52" s="10"/>
      <c r="C52" s="10"/>
      <c r="D52" s="12"/>
      <c r="E52" s="10"/>
      <c r="F52" s="46" t="s">
        <v>17</v>
      </c>
      <c r="G52" s="46" t="s">
        <v>401</v>
      </c>
      <c r="H52" s="46" t="s">
        <v>390</v>
      </c>
      <c r="I52" s="99" t="s">
        <v>384</v>
      </c>
      <c r="J52" s="50">
        <v>10</v>
      </c>
      <c r="K52" s="50">
        <f t="shared" si="1"/>
        <v>10.2</v>
      </c>
      <c r="L52" s="51">
        <f>'在庫情報（袜子）'!U52</f>
        <v>0</v>
      </c>
      <c r="M52" s="52">
        <f t="shared" si="0"/>
        <v>0</v>
      </c>
    </row>
    <row r="53" ht="50.1" customHeight="1" spans="2:13">
      <c r="B53" s="15"/>
      <c r="C53" s="15"/>
      <c r="D53" s="16"/>
      <c r="E53" s="15"/>
      <c r="F53" s="24" t="s">
        <v>18</v>
      </c>
      <c r="G53" s="24" t="s">
        <v>403</v>
      </c>
      <c r="H53" s="24" t="s">
        <v>393</v>
      </c>
      <c r="I53" s="100" t="s">
        <v>384</v>
      </c>
      <c r="J53" s="54">
        <v>10</v>
      </c>
      <c r="K53" s="54">
        <f t="shared" si="1"/>
        <v>10.2</v>
      </c>
      <c r="L53" s="55">
        <f>'在庫情報（袜子）'!U53</f>
        <v>0</v>
      </c>
      <c r="M53" s="56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47" t="s">
        <v>16</v>
      </c>
      <c r="G54" s="47" t="s">
        <v>399</v>
      </c>
      <c r="H54" s="47" t="s">
        <v>387</v>
      </c>
      <c r="I54" s="101" t="s">
        <v>384</v>
      </c>
      <c r="J54" s="58">
        <v>11</v>
      </c>
      <c r="K54" s="58">
        <f t="shared" si="1"/>
        <v>11.2</v>
      </c>
      <c r="L54" s="59">
        <f>'在庫情報（袜子）'!U54</f>
        <v>0</v>
      </c>
      <c r="M54" s="60">
        <f t="shared" si="0"/>
        <v>0</v>
      </c>
    </row>
    <row r="55" ht="50.1" customHeight="1" spans="2:13">
      <c r="B55" s="10"/>
      <c r="C55" s="10"/>
      <c r="D55" s="12"/>
      <c r="E55" s="10"/>
      <c r="F55" s="46" t="s">
        <v>17</v>
      </c>
      <c r="G55" s="46" t="s">
        <v>401</v>
      </c>
      <c r="H55" s="46" t="s">
        <v>390</v>
      </c>
      <c r="I55" s="102" t="s">
        <v>384</v>
      </c>
      <c r="J55" s="50">
        <v>11</v>
      </c>
      <c r="K55" s="50">
        <f t="shared" si="1"/>
        <v>11.2</v>
      </c>
      <c r="L55" s="51">
        <f>'在庫情報（袜子）'!U55</f>
        <v>0</v>
      </c>
      <c r="M55" s="52">
        <f t="shared" si="0"/>
        <v>0</v>
      </c>
    </row>
    <row r="56" ht="50.1" customHeight="1" spans="2:13">
      <c r="B56" s="15"/>
      <c r="C56" s="15"/>
      <c r="D56" s="16"/>
      <c r="E56" s="15"/>
      <c r="F56" s="24" t="s">
        <v>18</v>
      </c>
      <c r="G56" s="24" t="s">
        <v>403</v>
      </c>
      <c r="H56" s="24" t="s">
        <v>393</v>
      </c>
      <c r="I56" s="103" t="s">
        <v>384</v>
      </c>
      <c r="J56" s="54">
        <v>11</v>
      </c>
      <c r="K56" s="54">
        <f t="shared" si="1"/>
        <v>11.2</v>
      </c>
      <c r="L56" s="55">
        <f>'在庫情報（袜子）'!U56</f>
        <v>0</v>
      </c>
      <c r="M56" s="56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47" t="s">
        <v>16</v>
      </c>
      <c r="G57" s="47" t="s">
        <v>399</v>
      </c>
      <c r="H57" s="47" t="s">
        <v>387</v>
      </c>
      <c r="I57" s="95" t="s">
        <v>384</v>
      </c>
      <c r="J57" s="58">
        <v>11</v>
      </c>
      <c r="K57" s="58">
        <f t="shared" si="1"/>
        <v>11.2</v>
      </c>
      <c r="L57" s="59">
        <f>'在庫情報（袜子）'!U57</f>
        <v>0</v>
      </c>
      <c r="M57" s="60">
        <f t="shared" si="0"/>
        <v>0</v>
      </c>
    </row>
    <row r="58" ht="50.1" customHeight="1" spans="2:13">
      <c r="B58" s="10"/>
      <c r="C58" s="10"/>
      <c r="D58" s="12"/>
      <c r="E58" s="10"/>
      <c r="F58" s="46" t="s">
        <v>17</v>
      </c>
      <c r="G58" s="46" t="s">
        <v>401</v>
      </c>
      <c r="H58" s="46" t="s">
        <v>390</v>
      </c>
      <c r="I58" s="99" t="s">
        <v>384</v>
      </c>
      <c r="J58" s="50">
        <v>11</v>
      </c>
      <c r="K58" s="50">
        <f t="shared" si="1"/>
        <v>11.2</v>
      </c>
      <c r="L58" s="51">
        <f>'在庫情報（袜子）'!U58</f>
        <v>0</v>
      </c>
      <c r="M58" s="52">
        <f t="shared" si="0"/>
        <v>0</v>
      </c>
    </row>
    <row r="59" ht="50.1" customHeight="1" spans="2:13">
      <c r="B59" s="15"/>
      <c r="C59" s="15"/>
      <c r="D59" s="16"/>
      <c r="E59" s="15"/>
      <c r="F59" s="24" t="s">
        <v>18</v>
      </c>
      <c r="G59" s="24" t="s">
        <v>403</v>
      </c>
      <c r="H59" s="24" t="s">
        <v>393</v>
      </c>
      <c r="I59" s="100" t="s">
        <v>384</v>
      </c>
      <c r="J59" s="54">
        <v>11</v>
      </c>
      <c r="K59" s="54">
        <f t="shared" si="1"/>
        <v>11.2</v>
      </c>
      <c r="L59" s="55">
        <f>'在庫情報（袜子）'!U59</f>
        <v>0</v>
      </c>
      <c r="M59" s="56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47" t="s">
        <v>16</v>
      </c>
      <c r="G60" s="47" t="s">
        <v>484</v>
      </c>
      <c r="H60" s="47" t="s">
        <v>485</v>
      </c>
      <c r="I60" s="101" t="s">
        <v>384</v>
      </c>
      <c r="J60" s="58">
        <v>18</v>
      </c>
      <c r="K60" s="58">
        <f t="shared" si="1"/>
        <v>18.2</v>
      </c>
      <c r="L60" s="59">
        <f>'在庫情報（袜子）'!U60</f>
        <v>0</v>
      </c>
      <c r="M60" s="60">
        <f t="shared" si="0"/>
        <v>0</v>
      </c>
    </row>
    <row r="61" ht="50.1" customHeight="1" spans="2:13">
      <c r="B61" s="10"/>
      <c r="C61" s="10"/>
      <c r="D61" s="12"/>
      <c r="E61" s="10"/>
      <c r="F61" s="46" t="s">
        <v>17</v>
      </c>
      <c r="G61" s="46" t="s">
        <v>382</v>
      </c>
      <c r="H61" s="46" t="s">
        <v>383</v>
      </c>
      <c r="I61" s="102" t="s">
        <v>384</v>
      </c>
      <c r="J61" s="50">
        <v>18</v>
      </c>
      <c r="K61" s="50">
        <f t="shared" si="1"/>
        <v>18.2</v>
      </c>
      <c r="L61" s="51">
        <f>'在庫情報（袜子）'!U61</f>
        <v>0</v>
      </c>
      <c r="M61" s="52">
        <f t="shared" si="0"/>
        <v>0</v>
      </c>
    </row>
    <row r="62" ht="50.1" customHeight="1" spans="2:13">
      <c r="B62" s="10"/>
      <c r="C62" s="10"/>
      <c r="D62" s="12"/>
      <c r="E62" s="10"/>
      <c r="F62" s="46" t="s">
        <v>18</v>
      </c>
      <c r="G62" s="46" t="s">
        <v>399</v>
      </c>
      <c r="H62" s="46" t="s">
        <v>387</v>
      </c>
      <c r="I62" s="102" t="s">
        <v>384</v>
      </c>
      <c r="J62" s="50">
        <v>18</v>
      </c>
      <c r="K62" s="50">
        <f t="shared" si="1"/>
        <v>18.2</v>
      </c>
      <c r="L62" s="51">
        <f>'在庫情報（袜子）'!U62</f>
        <v>0</v>
      </c>
      <c r="M62" s="52">
        <f t="shared" si="0"/>
        <v>0</v>
      </c>
    </row>
    <row r="63" ht="50.1" customHeight="1" spans="2:13">
      <c r="B63" s="10"/>
      <c r="C63" s="10"/>
      <c r="D63" s="12"/>
      <c r="E63" s="10"/>
      <c r="F63" s="46" t="s">
        <v>19</v>
      </c>
      <c r="G63" s="46" t="s">
        <v>401</v>
      </c>
      <c r="H63" s="46" t="s">
        <v>489</v>
      </c>
      <c r="I63" s="104" t="s">
        <v>397</v>
      </c>
      <c r="J63" s="50">
        <v>18</v>
      </c>
      <c r="K63" s="50">
        <f t="shared" si="1"/>
        <v>18.2</v>
      </c>
      <c r="L63" s="51">
        <f>'在庫情報（袜子）'!U63</f>
        <v>0</v>
      </c>
      <c r="M63" s="52">
        <f t="shared" si="0"/>
        <v>0</v>
      </c>
    </row>
    <row r="64" ht="50.1" customHeight="1" spans="2:13">
      <c r="B64" s="15"/>
      <c r="C64" s="15"/>
      <c r="D64" s="16"/>
      <c r="E64" s="15"/>
      <c r="F64" s="24" t="s">
        <v>20</v>
      </c>
      <c r="G64" s="24" t="s">
        <v>403</v>
      </c>
      <c r="H64" s="24" t="s">
        <v>491</v>
      </c>
      <c r="I64" s="105" t="s">
        <v>397</v>
      </c>
      <c r="J64" s="54">
        <v>18</v>
      </c>
      <c r="K64" s="54">
        <f t="shared" si="1"/>
        <v>18.2</v>
      </c>
      <c r="L64" s="55">
        <f>'在庫情報（袜子）'!U64</f>
        <v>0</v>
      </c>
      <c r="M64" s="56">
        <f t="shared" si="0"/>
        <v>0</v>
      </c>
    </row>
    <row r="65" s="3" customFormat="1" ht="50.1" customHeight="1" spans="2:13">
      <c r="B65" s="25" t="s">
        <v>493</v>
      </c>
      <c r="C65" s="25" t="s">
        <v>380</v>
      </c>
      <c r="D65" s="26" t="s">
        <v>494</v>
      </c>
      <c r="E65" s="25"/>
      <c r="F65" s="106" t="s">
        <v>16</v>
      </c>
      <c r="G65" s="106" t="s">
        <v>399</v>
      </c>
      <c r="H65" s="106" t="s">
        <v>387</v>
      </c>
      <c r="I65" s="109" t="s">
        <v>384</v>
      </c>
      <c r="J65" s="155">
        <v>10.5</v>
      </c>
      <c r="K65" s="155">
        <f t="shared" si="1"/>
        <v>10.7</v>
      </c>
      <c r="L65" s="74">
        <f>'在庫情報（袜子）'!U65</f>
        <v>0</v>
      </c>
      <c r="M65" s="75">
        <f t="shared" si="0"/>
        <v>0</v>
      </c>
    </row>
    <row r="66" ht="50.1" customHeight="1" spans="2:13">
      <c r="B66" s="28"/>
      <c r="C66" s="28"/>
      <c r="D66" s="29"/>
      <c r="E66" s="28"/>
      <c r="F66" s="107" t="s">
        <v>17</v>
      </c>
      <c r="G66" s="107" t="s">
        <v>401</v>
      </c>
      <c r="H66" s="107" t="s">
        <v>390</v>
      </c>
      <c r="I66" s="107" t="s">
        <v>384</v>
      </c>
      <c r="J66" s="156">
        <v>10.5</v>
      </c>
      <c r="K66" s="156">
        <f t="shared" si="1"/>
        <v>10.7</v>
      </c>
      <c r="L66" s="77">
        <f>'在庫情報（袜子）'!U66</f>
        <v>0</v>
      </c>
      <c r="M66" s="78">
        <f t="shared" si="0"/>
        <v>0</v>
      </c>
    </row>
    <row r="67" ht="50.1" customHeight="1" spans="2:13">
      <c r="B67" s="31"/>
      <c r="C67" s="31"/>
      <c r="D67" s="32"/>
      <c r="E67" s="31"/>
      <c r="F67" s="108" t="s">
        <v>18</v>
      </c>
      <c r="G67" s="108" t="s">
        <v>403</v>
      </c>
      <c r="H67" s="108" t="s">
        <v>393</v>
      </c>
      <c r="I67" s="157" t="s">
        <v>384</v>
      </c>
      <c r="J67" s="158">
        <v>10.5</v>
      </c>
      <c r="K67" s="158">
        <f t="shared" si="1"/>
        <v>10.7</v>
      </c>
      <c r="L67" s="80">
        <f>'在庫情報（袜子）'!U67</f>
        <v>0</v>
      </c>
      <c r="M67" s="81">
        <f t="shared" si="0"/>
        <v>0</v>
      </c>
    </row>
    <row r="68" ht="50.1" customHeight="1" spans="2:13">
      <c r="B68" s="8" t="s">
        <v>498</v>
      </c>
      <c r="C68" s="8" t="s">
        <v>411</v>
      </c>
      <c r="D68" s="9">
        <v>19021</v>
      </c>
      <c r="E68" s="8"/>
      <c r="F68" s="47" t="s">
        <v>16</v>
      </c>
      <c r="G68" s="47" t="s">
        <v>382</v>
      </c>
      <c r="H68" s="47" t="s">
        <v>412</v>
      </c>
      <c r="I68" s="159" t="s">
        <v>384</v>
      </c>
      <c r="J68" s="160">
        <v>12</v>
      </c>
      <c r="K68" s="160">
        <f t="shared" si="1"/>
        <v>12.2</v>
      </c>
      <c r="L68" s="59">
        <f>'在庫情報（袜子）'!U68</f>
        <v>0</v>
      </c>
      <c r="M68" s="65">
        <f t="shared" si="0"/>
        <v>0</v>
      </c>
    </row>
    <row r="69" ht="50.1" customHeight="1" spans="2:13">
      <c r="B69" s="10"/>
      <c r="C69" s="10"/>
      <c r="D69" s="12"/>
      <c r="E69" s="10"/>
      <c r="F69" s="46" t="s">
        <v>17</v>
      </c>
      <c r="G69" s="46" t="s">
        <v>399</v>
      </c>
      <c r="H69" s="46" t="s">
        <v>387</v>
      </c>
      <c r="I69" s="99" t="s">
        <v>384</v>
      </c>
      <c r="J69" s="161">
        <v>12</v>
      </c>
      <c r="K69" s="161">
        <f t="shared" si="1"/>
        <v>12.2</v>
      </c>
      <c r="L69" s="51">
        <f>'在庫情報（袜子）'!U69</f>
        <v>0</v>
      </c>
      <c r="M69" s="66">
        <f t="shared" si="0"/>
        <v>0</v>
      </c>
    </row>
    <row r="70" ht="50.1" customHeight="1" spans="2:13">
      <c r="B70" s="10"/>
      <c r="C70" s="10"/>
      <c r="D70" s="12"/>
      <c r="E70" s="10"/>
      <c r="F70" s="21" t="s">
        <v>18</v>
      </c>
      <c r="G70" s="21" t="s">
        <v>401</v>
      </c>
      <c r="H70" s="21" t="s">
        <v>390</v>
      </c>
      <c r="I70" s="162" t="s">
        <v>397</v>
      </c>
      <c r="J70" s="163">
        <v>12</v>
      </c>
      <c r="K70" s="163">
        <f t="shared" si="1"/>
        <v>12.2</v>
      </c>
      <c r="L70" s="69">
        <f>'在庫情報（袜子）'!U70</f>
        <v>0</v>
      </c>
      <c r="M70" s="70">
        <f t="shared" si="0"/>
        <v>0</v>
      </c>
    </row>
    <row r="71" ht="50.1" customHeight="1" spans="2:13">
      <c r="B71" s="15"/>
      <c r="C71" s="15"/>
      <c r="D71" s="16"/>
      <c r="E71" s="15"/>
      <c r="F71" s="24" t="s">
        <v>19</v>
      </c>
      <c r="G71" s="24" t="s">
        <v>403</v>
      </c>
      <c r="H71" s="24" t="s">
        <v>393</v>
      </c>
      <c r="I71" s="164" t="s">
        <v>397</v>
      </c>
      <c r="J71" s="165">
        <v>12</v>
      </c>
      <c r="K71" s="165">
        <f t="shared" ref="K71" si="6">J71+0.2</f>
        <v>12.2</v>
      </c>
      <c r="L71" s="55">
        <f>'在庫情報（袜子）'!U71</f>
        <v>0</v>
      </c>
      <c r="M71" s="72">
        <f t="shared" ref="M71:M83" si="7">K71*L71</f>
        <v>0</v>
      </c>
    </row>
    <row r="72" ht="50.1" customHeight="1" spans="2:13">
      <c r="B72" s="25" t="s">
        <v>503</v>
      </c>
      <c r="C72" s="25" t="s">
        <v>380</v>
      </c>
      <c r="D72" s="26" t="s">
        <v>504</v>
      </c>
      <c r="E72" s="25"/>
      <c r="F72" s="109" t="s">
        <v>16</v>
      </c>
      <c r="G72" s="109" t="s">
        <v>399</v>
      </c>
      <c r="H72" s="109" t="s">
        <v>387</v>
      </c>
      <c r="I72" s="109" t="s">
        <v>384</v>
      </c>
      <c r="J72" s="166">
        <v>10.5</v>
      </c>
      <c r="K72" s="166">
        <f t="shared" si="1"/>
        <v>10.7</v>
      </c>
      <c r="L72" s="167">
        <f>'在庫情報（袜子）'!U72</f>
        <v>0</v>
      </c>
      <c r="M72" s="168">
        <f t="shared" si="7"/>
        <v>0</v>
      </c>
    </row>
    <row r="73" ht="50.1" customHeight="1" spans="2:13">
      <c r="B73" s="28"/>
      <c r="C73" s="28"/>
      <c r="D73" s="29"/>
      <c r="E73" s="28"/>
      <c r="F73" s="107" t="s">
        <v>17</v>
      </c>
      <c r="G73" s="107" t="s">
        <v>401</v>
      </c>
      <c r="H73" s="107" t="s">
        <v>390</v>
      </c>
      <c r="I73" s="107" t="s">
        <v>384</v>
      </c>
      <c r="J73" s="156">
        <v>10.5</v>
      </c>
      <c r="K73" s="156">
        <f t="shared" si="1"/>
        <v>10.7</v>
      </c>
      <c r="L73" s="77">
        <f>'在庫情報（袜子）'!U73</f>
        <v>0</v>
      </c>
      <c r="M73" s="78">
        <f t="shared" si="7"/>
        <v>0</v>
      </c>
    </row>
    <row r="74" ht="50.1" customHeight="1" spans="2:13">
      <c r="B74" s="31"/>
      <c r="C74" s="31"/>
      <c r="D74" s="32"/>
      <c r="E74" s="31"/>
      <c r="F74" s="108" t="s">
        <v>18</v>
      </c>
      <c r="G74" s="108" t="s">
        <v>403</v>
      </c>
      <c r="H74" s="108" t="s">
        <v>393</v>
      </c>
      <c r="I74" s="157" t="s">
        <v>384</v>
      </c>
      <c r="J74" s="158">
        <v>10.5</v>
      </c>
      <c r="K74" s="158">
        <f t="shared" si="1"/>
        <v>10.7</v>
      </c>
      <c r="L74" s="80">
        <f>'在庫情報（袜子）'!U74</f>
        <v>0</v>
      </c>
      <c r="M74" s="81">
        <f t="shared" si="7"/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47" t="s">
        <v>16</v>
      </c>
      <c r="G75" s="47" t="s">
        <v>399</v>
      </c>
      <c r="H75" s="47" t="s">
        <v>387</v>
      </c>
      <c r="I75" s="169" t="s">
        <v>397</v>
      </c>
      <c r="J75" s="160">
        <v>13</v>
      </c>
      <c r="K75" s="160">
        <v>13.2</v>
      </c>
      <c r="L75" s="59">
        <f>'在庫情報（袜子）'!U75</f>
        <v>0</v>
      </c>
      <c r="M75" s="60">
        <f t="shared" si="7"/>
        <v>0</v>
      </c>
    </row>
    <row r="76" ht="50.1" customHeight="1" spans="2:13">
      <c r="B76" s="10"/>
      <c r="C76" s="10"/>
      <c r="D76" s="12"/>
      <c r="E76" s="10"/>
      <c r="F76" s="46" t="s">
        <v>17</v>
      </c>
      <c r="G76" s="46" t="s">
        <v>401</v>
      </c>
      <c r="H76" s="46" t="s">
        <v>390</v>
      </c>
      <c r="I76" s="104" t="s">
        <v>397</v>
      </c>
      <c r="J76" s="161">
        <v>13</v>
      </c>
      <c r="K76" s="161">
        <v>13.2</v>
      </c>
      <c r="L76" s="51">
        <f>'在庫情報（袜子）'!U76</f>
        <v>0</v>
      </c>
      <c r="M76" s="52">
        <f t="shared" si="7"/>
        <v>0</v>
      </c>
    </row>
    <row r="77" ht="50.1" customHeight="1" spans="2:13">
      <c r="B77" s="15"/>
      <c r="C77" s="15"/>
      <c r="D77" s="16"/>
      <c r="E77" s="15"/>
      <c r="F77" s="24" t="s">
        <v>18</v>
      </c>
      <c r="G77" s="24" t="s">
        <v>403</v>
      </c>
      <c r="H77" s="24" t="s">
        <v>393</v>
      </c>
      <c r="I77" s="105" t="s">
        <v>397</v>
      </c>
      <c r="J77" s="165">
        <v>13</v>
      </c>
      <c r="K77" s="165">
        <v>13.2</v>
      </c>
      <c r="L77" s="55">
        <f>'在庫情報（袜子）'!U77</f>
        <v>0</v>
      </c>
      <c r="M77" s="56">
        <f t="shared" si="7"/>
        <v>0</v>
      </c>
    </row>
    <row r="78" ht="50.1" customHeight="1" spans="2:13">
      <c r="B78" s="25" t="s">
        <v>513</v>
      </c>
      <c r="C78" s="25" t="s">
        <v>411</v>
      </c>
      <c r="D78" s="26" t="s">
        <v>514</v>
      </c>
      <c r="E78" s="25"/>
      <c r="F78" s="106" t="s">
        <v>16</v>
      </c>
      <c r="G78" s="106" t="s">
        <v>399</v>
      </c>
      <c r="H78" s="106" t="s">
        <v>387</v>
      </c>
      <c r="I78" s="109" t="s">
        <v>397</v>
      </c>
      <c r="J78" s="155">
        <v>12.5</v>
      </c>
      <c r="K78" s="155">
        <v>12.7</v>
      </c>
      <c r="L78" s="74">
        <f>'在庫情報（袜子）'!U78</f>
        <v>0</v>
      </c>
      <c r="M78" s="75">
        <f t="shared" si="7"/>
        <v>0</v>
      </c>
    </row>
    <row r="79" ht="50.1" customHeight="1" spans="2:13">
      <c r="B79" s="28"/>
      <c r="C79" s="28"/>
      <c r="D79" s="29"/>
      <c r="E79" s="28"/>
      <c r="F79" s="107" t="s">
        <v>17</v>
      </c>
      <c r="G79" s="107" t="s">
        <v>401</v>
      </c>
      <c r="H79" s="107" t="s">
        <v>390</v>
      </c>
      <c r="I79" s="107" t="s">
        <v>397</v>
      </c>
      <c r="J79" s="156">
        <v>12.5</v>
      </c>
      <c r="K79" s="156">
        <v>12.7</v>
      </c>
      <c r="L79" s="77">
        <f>'在庫情報（袜子）'!U79</f>
        <v>0</v>
      </c>
      <c r="M79" s="78">
        <f t="shared" si="7"/>
        <v>0</v>
      </c>
    </row>
    <row r="80" ht="50.1" customHeight="1" spans="2:13">
      <c r="B80" s="31"/>
      <c r="C80" s="31"/>
      <c r="D80" s="32"/>
      <c r="E80" s="31"/>
      <c r="F80" s="108" t="s">
        <v>18</v>
      </c>
      <c r="G80" s="108" t="s">
        <v>403</v>
      </c>
      <c r="H80" s="108" t="s">
        <v>393</v>
      </c>
      <c r="I80" s="157" t="s">
        <v>397</v>
      </c>
      <c r="J80" s="158">
        <v>12.5</v>
      </c>
      <c r="K80" s="158">
        <v>12.7</v>
      </c>
      <c r="L80" s="80">
        <f>'在庫情報（袜子）'!U80</f>
        <v>0</v>
      </c>
      <c r="M80" s="81">
        <f t="shared" si="7"/>
        <v>0</v>
      </c>
    </row>
    <row r="81" s="3" customFormat="1" ht="50.1" customHeight="1" spans="2:13">
      <c r="B81" s="8" t="s">
        <v>518</v>
      </c>
      <c r="C81" s="110" t="s">
        <v>411</v>
      </c>
      <c r="D81" s="111" t="s">
        <v>519</v>
      </c>
      <c r="E81" s="112"/>
      <c r="F81" s="113" t="s">
        <v>16</v>
      </c>
      <c r="G81" s="113" t="s">
        <v>382</v>
      </c>
      <c r="H81" s="113" t="s">
        <v>387</v>
      </c>
      <c r="I81" s="170" t="s">
        <v>397</v>
      </c>
      <c r="J81" s="58">
        <v>12.5</v>
      </c>
      <c r="K81" s="58">
        <v>12.7</v>
      </c>
      <c r="L81" s="59">
        <f>'在庫情報（袜子）'!U81</f>
        <v>0</v>
      </c>
      <c r="M81" s="60">
        <f t="shared" si="7"/>
        <v>0</v>
      </c>
    </row>
    <row r="82" ht="50.1" customHeight="1" spans="2:13">
      <c r="B82" s="10"/>
      <c r="C82" s="10"/>
      <c r="D82" s="114"/>
      <c r="E82" s="10"/>
      <c r="F82" s="115" t="s">
        <v>17</v>
      </c>
      <c r="G82" s="115" t="s">
        <v>386</v>
      </c>
      <c r="H82" s="115" t="s">
        <v>387</v>
      </c>
      <c r="I82" s="171" t="s">
        <v>397</v>
      </c>
      <c r="J82" s="50">
        <v>12.5</v>
      </c>
      <c r="K82" s="50">
        <v>12.7</v>
      </c>
      <c r="L82" s="51">
        <f>'在庫情報（袜子）'!U82</f>
        <v>0</v>
      </c>
      <c r="M82" s="52">
        <f t="shared" si="7"/>
        <v>0</v>
      </c>
    </row>
    <row r="83" ht="50.1" customHeight="1" spans="2:13">
      <c r="B83" s="10"/>
      <c r="C83" s="10"/>
      <c r="D83" s="114"/>
      <c r="E83" s="10"/>
      <c r="F83" s="116" t="s">
        <v>18</v>
      </c>
      <c r="G83" s="116" t="s">
        <v>389</v>
      </c>
      <c r="H83" s="116" t="s">
        <v>390</v>
      </c>
      <c r="I83" s="172" t="s">
        <v>397</v>
      </c>
      <c r="J83" s="50">
        <v>12.5</v>
      </c>
      <c r="K83" s="50">
        <v>12.7</v>
      </c>
      <c r="L83" s="51">
        <f>'在庫情報（袜子）'!U83</f>
        <v>0</v>
      </c>
      <c r="M83" s="52">
        <f t="shared" si="7"/>
        <v>0</v>
      </c>
    </row>
    <row r="84" ht="50.1" customHeight="1" spans="2:13">
      <c r="B84" s="15"/>
      <c r="C84" s="10"/>
      <c r="D84" s="117"/>
      <c r="E84" s="10"/>
      <c r="F84" s="118" t="s">
        <v>19</v>
      </c>
      <c r="G84" s="118" t="s">
        <v>392</v>
      </c>
      <c r="H84" s="118" t="s">
        <v>393</v>
      </c>
      <c r="I84" s="173" t="s">
        <v>397</v>
      </c>
      <c r="J84" s="54">
        <v>12.5</v>
      </c>
      <c r="K84" s="54">
        <v>12.7</v>
      </c>
      <c r="L84" s="55">
        <f>'在庫情報（袜子）'!U84</f>
        <v>0</v>
      </c>
      <c r="M84" s="56">
        <f t="shared" ref="M84:M122" si="8">K84*L84</f>
        <v>0</v>
      </c>
    </row>
    <row r="85" ht="50.1" customHeight="1" spans="2:13">
      <c r="B85" s="8" t="s">
        <v>524</v>
      </c>
      <c r="C85" s="110" t="s">
        <v>411</v>
      </c>
      <c r="D85" s="119" t="s">
        <v>525</v>
      </c>
      <c r="E85" s="8"/>
      <c r="F85" s="47" t="s">
        <v>16</v>
      </c>
      <c r="G85" s="47" t="s">
        <v>399</v>
      </c>
      <c r="H85" s="47" t="s">
        <v>387</v>
      </c>
      <c r="I85" s="174" t="s">
        <v>397</v>
      </c>
      <c r="J85" s="58">
        <v>12.5</v>
      </c>
      <c r="K85" s="58">
        <v>12.7</v>
      </c>
      <c r="L85" s="59">
        <f>'在庫情報（袜子）'!U85</f>
        <v>0</v>
      </c>
      <c r="M85" s="60">
        <f t="shared" si="8"/>
        <v>0</v>
      </c>
    </row>
    <row r="86" ht="50.1" customHeight="1" spans="2:13">
      <c r="B86" s="10"/>
      <c r="C86" s="10"/>
      <c r="D86" s="119"/>
      <c r="E86" s="120"/>
      <c r="F86" s="46" t="s">
        <v>17</v>
      </c>
      <c r="G86" s="46" t="s">
        <v>401</v>
      </c>
      <c r="H86" s="46" t="s">
        <v>390</v>
      </c>
      <c r="I86" s="104" t="s">
        <v>397</v>
      </c>
      <c r="J86" s="50">
        <v>12.5</v>
      </c>
      <c r="K86" s="50">
        <v>12.7</v>
      </c>
      <c r="L86" s="51">
        <f>'在庫情報（袜子）'!U86</f>
        <v>0</v>
      </c>
      <c r="M86" s="52">
        <f t="shared" si="8"/>
        <v>0</v>
      </c>
    </row>
    <row r="87" ht="50.1" customHeight="1" spans="2:13">
      <c r="B87" s="15"/>
      <c r="C87" s="121"/>
      <c r="D87" s="119"/>
      <c r="E87" s="120"/>
      <c r="F87" s="24" t="s">
        <v>18</v>
      </c>
      <c r="G87" s="24" t="s">
        <v>403</v>
      </c>
      <c r="H87" s="24" t="s">
        <v>393</v>
      </c>
      <c r="I87" s="175" t="s">
        <v>397</v>
      </c>
      <c r="J87" s="54">
        <v>12.5</v>
      </c>
      <c r="K87" s="54">
        <v>12.7</v>
      </c>
      <c r="L87" s="55">
        <f>'在庫情報（袜子）'!U87</f>
        <v>0</v>
      </c>
      <c r="M87" s="56">
        <f t="shared" si="8"/>
        <v>0</v>
      </c>
    </row>
    <row r="88" ht="50.1" customHeight="1" spans="2:13">
      <c r="B88" s="25" t="s">
        <v>529</v>
      </c>
      <c r="C88" s="122" t="s">
        <v>411</v>
      </c>
      <c r="D88" s="123" t="s">
        <v>530</v>
      </c>
      <c r="E88" s="25"/>
      <c r="F88" s="106" t="s">
        <v>16</v>
      </c>
      <c r="G88" s="106" t="s">
        <v>399</v>
      </c>
      <c r="H88" s="106" t="s">
        <v>387</v>
      </c>
      <c r="I88" s="106" t="s">
        <v>397</v>
      </c>
      <c r="J88" s="73">
        <v>12.5</v>
      </c>
      <c r="K88" s="73">
        <v>12.7</v>
      </c>
      <c r="L88" s="74">
        <f>'在庫情報（袜子）'!U88</f>
        <v>0</v>
      </c>
      <c r="M88" s="75">
        <f t="shared" si="8"/>
        <v>0</v>
      </c>
    </row>
    <row r="89" ht="50.1" customHeight="1" spans="2:13">
      <c r="B89" s="28"/>
      <c r="C89" s="28"/>
      <c r="D89" s="124"/>
      <c r="E89" s="28"/>
      <c r="F89" s="107" t="s">
        <v>17</v>
      </c>
      <c r="G89" s="107" t="s">
        <v>401</v>
      </c>
      <c r="H89" s="107" t="s">
        <v>390</v>
      </c>
      <c r="I89" s="107" t="s">
        <v>397</v>
      </c>
      <c r="J89" s="76">
        <v>12.5</v>
      </c>
      <c r="K89" s="76">
        <v>12.7</v>
      </c>
      <c r="L89" s="77">
        <f>'在庫情報（袜子）'!U89</f>
        <v>0</v>
      </c>
      <c r="M89" s="78">
        <f t="shared" si="8"/>
        <v>0</v>
      </c>
    </row>
    <row r="90" ht="50.1" customHeight="1" spans="2:13">
      <c r="B90" s="31"/>
      <c r="C90" s="125"/>
      <c r="D90" s="124"/>
      <c r="E90" s="28"/>
      <c r="F90" s="108" t="s">
        <v>18</v>
      </c>
      <c r="G90" s="108" t="s">
        <v>403</v>
      </c>
      <c r="H90" s="108" t="s">
        <v>393</v>
      </c>
      <c r="I90" s="108" t="s">
        <v>397</v>
      </c>
      <c r="J90" s="79">
        <v>12.5</v>
      </c>
      <c r="K90" s="79">
        <v>12.7</v>
      </c>
      <c r="L90" s="80">
        <f>'在庫情報（袜子）'!U90</f>
        <v>0</v>
      </c>
      <c r="M90" s="81">
        <f t="shared" si="8"/>
        <v>0</v>
      </c>
    </row>
    <row r="91" ht="50.1" customHeight="1" spans="2:13">
      <c r="B91" s="8" t="s">
        <v>534</v>
      </c>
      <c r="C91" s="126" t="s">
        <v>411</v>
      </c>
      <c r="D91" s="127" t="s">
        <v>535</v>
      </c>
      <c r="E91" s="8"/>
      <c r="F91" s="47" t="s">
        <v>16</v>
      </c>
      <c r="G91" s="47" t="s">
        <v>536</v>
      </c>
      <c r="H91" s="47" t="s">
        <v>383</v>
      </c>
      <c r="I91" s="176" t="s">
        <v>384</v>
      </c>
      <c r="J91" s="58">
        <v>9</v>
      </c>
      <c r="K91" s="58">
        <v>9.2</v>
      </c>
      <c r="L91" s="59">
        <f>'在庫情報（袜子）'!U91</f>
        <v>0</v>
      </c>
      <c r="M91" s="60">
        <f t="shared" si="8"/>
        <v>0</v>
      </c>
    </row>
    <row r="92" ht="50.1" customHeight="1" spans="2:13">
      <c r="B92" s="10"/>
      <c r="C92" s="10"/>
      <c r="D92" s="119"/>
      <c r="E92" s="10"/>
      <c r="F92" s="46" t="s">
        <v>17</v>
      </c>
      <c r="G92" s="46" t="s">
        <v>538</v>
      </c>
      <c r="H92" s="46" t="s">
        <v>387</v>
      </c>
      <c r="I92" s="102" t="s">
        <v>384</v>
      </c>
      <c r="J92" s="50">
        <v>9</v>
      </c>
      <c r="K92" s="50">
        <v>9.2</v>
      </c>
      <c r="L92" s="51">
        <f>'在庫情報（袜子）'!U92</f>
        <v>0</v>
      </c>
      <c r="M92" s="52">
        <f t="shared" si="8"/>
        <v>0</v>
      </c>
    </row>
    <row r="93" ht="50.1" customHeight="1" spans="2:13">
      <c r="B93" s="15"/>
      <c r="C93" s="121"/>
      <c r="D93" s="119"/>
      <c r="E93" s="10"/>
      <c r="F93" s="24" t="s">
        <v>18</v>
      </c>
      <c r="G93" s="24" t="s">
        <v>540</v>
      </c>
      <c r="H93" s="24" t="s">
        <v>390</v>
      </c>
      <c r="I93" s="177" t="s">
        <v>384</v>
      </c>
      <c r="J93" s="54">
        <v>9</v>
      </c>
      <c r="K93" s="54">
        <v>9.2</v>
      </c>
      <c r="L93" s="55">
        <f>'在庫情報（袜子）'!U93</f>
        <v>0</v>
      </c>
      <c r="M93" s="56">
        <f t="shared" si="8"/>
        <v>0</v>
      </c>
    </row>
    <row r="94" ht="50.1" customHeight="1" spans="2:13">
      <c r="B94" s="8" t="s">
        <v>542</v>
      </c>
      <c r="C94" s="126" t="s">
        <v>411</v>
      </c>
      <c r="D94" s="127" t="s">
        <v>543</v>
      </c>
      <c r="E94" s="8"/>
      <c r="F94" s="47" t="s">
        <v>16</v>
      </c>
      <c r="G94" s="47" t="s">
        <v>484</v>
      </c>
      <c r="H94" s="47" t="s">
        <v>485</v>
      </c>
      <c r="I94" s="101" t="s">
        <v>384</v>
      </c>
      <c r="J94" s="58">
        <f>4.3*4</f>
        <v>17.2</v>
      </c>
      <c r="K94" s="58">
        <v>17.4</v>
      </c>
      <c r="L94" s="59">
        <f>'在庫情報（袜子）'!U94</f>
        <v>0</v>
      </c>
      <c r="M94" s="60">
        <f t="shared" si="8"/>
        <v>0</v>
      </c>
    </row>
    <row r="95" ht="50.1" customHeight="1" spans="2:13">
      <c r="B95" s="10"/>
      <c r="C95" s="10"/>
      <c r="D95" s="119"/>
      <c r="E95" s="10"/>
      <c r="F95" s="46" t="s">
        <v>17</v>
      </c>
      <c r="G95" s="46" t="s">
        <v>536</v>
      </c>
      <c r="H95" s="46" t="s">
        <v>383</v>
      </c>
      <c r="I95" s="102" t="s">
        <v>384</v>
      </c>
      <c r="J95" s="50">
        <f>4.3*4</f>
        <v>17.2</v>
      </c>
      <c r="K95" s="50">
        <v>17.4</v>
      </c>
      <c r="L95" s="51">
        <f>'在庫情報（袜子）'!U95</f>
        <v>0</v>
      </c>
      <c r="M95" s="52">
        <f t="shared" si="8"/>
        <v>0</v>
      </c>
    </row>
    <row r="96" ht="50.1" customHeight="1" spans="2:13">
      <c r="B96" s="15"/>
      <c r="C96" s="128"/>
      <c r="D96" s="129"/>
      <c r="E96" s="15"/>
      <c r="F96" s="24" t="s">
        <v>18</v>
      </c>
      <c r="G96" s="24" t="s">
        <v>546</v>
      </c>
      <c r="H96" s="24" t="s">
        <v>387</v>
      </c>
      <c r="I96" s="103" t="s">
        <v>384</v>
      </c>
      <c r="J96" s="54">
        <f>4.3*4</f>
        <v>17.2</v>
      </c>
      <c r="K96" s="54">
        <v>17.4</v>
      </c>
      <c r="L96" s="55">
        <f>'在庫情報（袜子）'!U96</f>
        <v>0</v>
      </c>
      <c r="M96" s="56">
        <f t="shared" si="8"/>
        <v>0</v>
      </c>
    </row>
    <row r="97" ht="50.1" customHeight="1" spans="2:13">
      <c r="B97" s="8" t="s">
        <v>548</v>
      </c>
      <c r="C97" s="130" t="s">
        <v>411</v>
      </c>
      <c r="D97" s="111" t="s">
        <v>549</v>
      </c>
      <c r="E97" s="131"/>
      <c r="F97" s="47" t="s">
        <v>16</v>
      </c>
      <c r="G97" s="47" t="s">
        <v>399</v>
      </c>
      <c r="H97" s="47" t="s">
        <v>387</v>
      </c>
      <c r="I97" s="174" t="s">
        <v>397</v>
      </c>
      <c r="J97" s="58">
        <v>12.5</v>
      </c>
      <c r="K97" s="58">
        <f t="shared" ref="K97:K122" si="9">J97+0.2</f>
        <v>12.7</v>
      </c>
      <c r="L97" s="59">
        <f>'在庫情報（袜子）'!U97</f>
        <v>0</v>
      </c>
      <c r="M97" s="60">
        <f t="shared" si="8"/>
        <v>0</v>
      </c>
    </row>
    <row r="98" ht="50.1" customHeight="1" spans="2:13">
      <c r="B98" s="10"/>
      <c r="C98" s="130"/>
      <c r="D98" s="114"/>
      <c r="E98" s="120"/>
      <c r="F98" s="46" t="s">
        <v>17</v>
      </c>
      <c r="G98" s="46" t="s">
        <v>401</v>
      </c>
      <c r="H98" s="46" t="s">
        <v>390</v>
      </c>
      <c r="I98" s="104" t="s">
        <v>397</v>
      </c>
      <c r="J98" s="50">
        <v>12.5</v>
      </c>
      <c r="K98" s="50">
        <f t="shared" si="9"/>
        <v>12.7</v>
      </c>
      <c r="L98" s="51">
        <f>'在庫情報（袜子）'!U98</f>
        <v>0</v>
      </c>
      <c r="M98" s="52">
        <f t="shared" si="8"/>
        <v>0</v>
      </c>
    </row>
    <row r="99" ht="50.1" customHeight="1" spans="2:13">
      <c r="B99" s="10"/>
      <c r="C99" s="130"/>
      <c r="D99" s="117"/>
      <c r="E99" s="120"/>
      <c r="F99" s="24" t="s">
        <v>18</v>
      </c>
      <c r="G99" s="24" t="s">
        <v>403</v>
      </c>
      <c r="H99" s="24" t="s">
        <v>393</v>
      </c>
      <c r="I99" s="175" t="s">
        <v>397</v>
      </c>
      <c r="J99" s="54">
        <v>12.5</v>
      </c>
      <c r="K99" s="54">
        <f t="shared" si="9"/>
        <v>12.7</v>
      </c>
      <c r="L99" s="55">
        <f>'在庫情報（袜子）'!U99</f>
        <v>0</v>
      </c>
      <c r="M99" s="56">
        <f t="shared" si="8"/>
        <v>0</v>
      </c>
    </row>
    <row r="100" ht="50.1" customHeight="1" spans="2:13">
      <c r="B100" s="17"/>
      <c r="C100" s="25" t="s">
        <v>411</v>
      </c>
      <c r="D100" s="132" t="s">
        <v>553</v>
      </c>
      <c r="E100" s="133"/>
      <c r="F100" s="106" t="s">
        <v>16</v>
      </c>
      <c r="G100" s="106" t="s">
        <v>399</v>
      </c>
      <c r="H100" s="106" t="s">
        <v>387</v>
      </c>
      <c r="I100" s="106" t="s">
        <v>397</v>
      </c>
      <c r="J100" s="73">
        <v>12.5</v>
      </c>
      <c r="K100" s="73">
        <f t="shared" si="9"/>
        <v>12.7</v>
      </c>
      <c r="L100" s="74">
        <f>'在庫情報（袜子）'!U100</f>
        <v>0</v>
      </c>
      <c r="M100" s="75">
        <f t="shared" si="8"/>
        <v>0</v>
      </c>
    </row>
    <row r="101" ht="50.1" customHeight="1" spans="2:13">
      <c r="B101" s="17"/>
      <c r="C101" s="28"/>
      <c r="D101" s="134"/>
      <c r="E101" s="135"/>
      <c r="F101" s="107" t="s">
        <v>17</v>
      </c>
      <c r="G101" s="107" t="s">
        <v>401</v>
      </c>
      <c r="H101" s="107" t="s">
        <v>390</v>
      </c>
      <c r="I101" s="107" t="s">
        <v>397</v>
      </c>
      <c r="J101" s="76">
        <v>12.5</v>
      </c>
      <c r="K101" s="76">
        <f t="shared" si="9"/>
        <v>12.7</v>
      </c>
      <c r="L101" s="77">
        <f>'在庫情報（袜子）'!U101</f>
        <v>0</v>
      </c>
      <c r="M101" s="78">
        <f t="shared" si="8"/>
        <v>0</v>
      </c>
    </row>
    <row r="102" ht="50.1" customHeight="1" spans="2:13">
      <c r="B102" s="136"/>
      <c r="C102" s="31"/>
      <c r="D102" s="137"/>
      <c r="E102" s="138"/>
      <c r="F102" s="108" t="s">
        <v>18</v>
      </c>
      <c r="G102" s="108" t="s">
        <v>403</v>
      </c>
      <c r="H102" s="108" t="s">
        <v>393</v>
      </c>
      <c r="I102" s="108" t="s">
        <v>397</v>
      </c>
      <c r="J102" s="79">
        <v>12.5</v>
      </c>
      <c r="K102" s="79">
        <f t="shared" si="9"/>
        <v>12.7</v>
      </c>
      <c r="L102" s="80">
        <f>'在庫情報（袜子）'!U102</f>
        <v>0</v>
      </c>
      <c r="M102" s="81">
        <f t="shared" si="8"/>
        <v>0</v>
      </c>
    </row>
    <row r="103" ht="50.1" customHeight="1" spans="2:13">
      <c r="B103" s="8" t="s">
        <v>557</v>
      </c>
      <c r="C103" s="130" t="s">
        <v>411</v>
      </c>
      <c r="D103" s="111" t="s">
        <v>558</v>
      </c>
      <c r="E103" s="120"/>
      <c r="F103" s="47" t="s">
        <v>16</v>
      </c>
      <c r="G103" s="14" t="s">
        <v>559</v>
      </c>
      <c r="H103" s="14" t="s">
        <v>560</v>
      </c>
      <c r="I103" s="101" t="s">
        <v>384</v>
      </c>
      <c r="J103" s="58">
        <v>13</v>
      </c>
      <c r="K103" s="58">
        <f t="shared" si="9"/>
        <v>13.2</v>
      </c>
      <c r="L103" s="59">
        <f>'在庫情報（袜子）'!U103</f>
        <v>0</v>
      </c>
      <c r="M103" s="60">
        <f t="shared" si="8"/>
        <v>0</v>
      </c>
    </row>
    <row r="104" ht="50.1" customHeight="1" spans="2:13">
      <c r="B104" s="10"/>
      <c r="C104" s="130"/>
      <c r="D104" s="114"/>
      <c r="E104" s="120"/>
      <c r="F104" s="46" t="s">
        <v>17</v>
      </c>
      <c r="G104" s="11" t="s">
        <v>562</v>
      </c>
      <c r="H104" s="11" t="s">
        <v>387</v>
      </c>
      <c r="I104" s="102" t="s">
        <v>384</v>
      </c>
      <c r="J104" s="50">
        <v>13</v>
      </c>
      <c r="K104" s="50">
        <f t="shared" si="9"/>
        <v>13.2</v>
      </c>
      <c r="L104" s="51">
        <f>'在庫情報（袜子）'!U104</f>
        <v>0</v>
      </c>
      <c r="M104" s="52">
        <f t="shared" si="8"/>
        <v>0</v>
      </c>
    </row>
    <row r="105" ht="50.1" customHeight="1" spans="2:13">
      <c r="B105" s="10"/>
      <c r="C105" s="130"/>
      <c r="D105" s="117"/>
      <c r="E105" s="15"/>
      <c r="F105" s="24" t="s">
        <v>18</v>
      </c>
      <c r="G105" s="13" t="s">
        <v>564</v>
      </c>
      <c r="H105" s="13" t="s">
        <v>565</v>
      </c>
      <c r="I105" s="175" t="s">
        <v>397</v>
      </c>
      <c r="J105" s="54">
        <v>13</v>
      </c>
      <c r="K105" s="54">
        <f t="shared" si="9"/>
        <v>13.2</v>
      </c>
      <c r="L105" s="55">
        <f>'在庫情報（袜子）'!U105</f>
        <v>0</v>
      </c>
      <c r="M105" s="56">
        <f t="shared" si="8"/>
        <v>0</v>
      </c>
    </row>
    <row r="106" ht="50.1" customHeight="1" spans="2:13">
      <c r="B106" s="17"/>
      <c r="C106" s="8" t="s">
        <v>411</v>
      </c>
      <c r="D106" s="111" t="s">
        <v>567</v>
      </c>
      <c r="E106" s="120"/>
      <c r="F106" s="47" t="s">
        <v>16</v>
      </c>
      <c r="G106" s="14" t="s">
        <v>568</v>
      </c>
      <c r="H106" s="14" t="s">
        <v>560</v>
      </c>
      <c r="I106" s="159" t="s">
        <v>384</v>
      </c>
      <c r="J106" s="58">
        <v>12.3</v>
      </c>
      <c r="K106" s="58">
        <f t="shared" si="9"/>
        <v>12.5</v>
      </c>
      <c r="L106" s="59">
        <f>'在庫情報（袜子）'!U106</f>
        <v>0</v>
      </c>
      <c r="M106" s="60">
        <f t="shared" si="8"/>
        <v>0</v>
      </c>
    </row>
    <row r="107" ht="50.1" customHeight="1" spans="2:13">
      <c r="B107" s="17"/>
      <c r="C107" s="10"/>
      <c r="D107" s="114"/>
      <c r="E107" s="120"/>
      <c r="F107" s="46" t="s">
        <v>17</v>
      </c>
      <c r="G107" s="11" t="s">
        <v>562</v>
      </c>
      <c r="H107" s="11" t="s">
        <v>387</v>
      </c>
      <c r="I107" s="99" t="s">
        <v>384</v>
      </c>
      <c r="J107" s="50">
        <v>12.3</v>
      </c>
      <c r="K107" s="50">
        <f t="shared" si="9"/>
        <v>12.5</v>
      </c>
      <c r="L107" s="51">
        <f>'在庫情報（袜子）'!U107</f>
        <v>0</v>
      </c>
      <c r="M107" s="52">
        <f t="shared" si="8"/>
        <v>0</v>
      </c>
    </row>
    <row r="108" ht="50.1" customHeight="1" spans="2:13">
      <c r="B108" s="136"/>
      <c r="C108" s="15"/>
      <c r="D108" s="117"/>
      <c r="E108" s="15"/>
      <c r="F108" s="24" t="s">
        <v>18</v>
      </c>
      <c r="G108" s="13" t="s">
        <v>564</v>
      </c>
      <c r="H108" s="13" t="s">
        <v>390</v>
      </c>
      <c r="I108" s="105" t="s">
        <v>397</v>
      </c>
      <c r="J108" s="54">
        <v>12.3</v>
      </c>
      <c r="K108" s="54">
        <f t="shared" si="9"/>
        <v>12.5</v>
      </c>
      <c r="L108" s="55">
        <f>'在庫情報（袜子）'!U108</f>
        <v>0</v>
      </c>
      <c r="M108" s="56">
        <f t="shared" si="8"/>
        <v>0</v>
      </c>
    </row>
    <row r="109" ht="50.1" customHeight="1" spans="2:13">
      <c r="B109" s="35" t="s">
        <v>572</v>
      </c>
      <c r="C109" s="35" t="s">
        <v>411</v>
      </c>
      <c r="D109" s="36" t="s">
        <v>573</v>
      </c>
      <c r="E109" s="139"/>
      <c r="F109" s="140" t="s">
        <v>16</v>
      </c>
      <c r="G109" s="37" t="s">
        <v>574</v>
      </c>
      <c r="H109" s="37" t="s">
        <v>383</v>
      </c>
      <c r="I109" s="178" t="s">
        <v>384</v>
      </c>
      <c r="J109" s="82">
        <v>14.5</v>
      </c>
      <c r="K109" s="82">
        <f t="shared" si="9"/>
        <v>14.7</v>
      </c>
      <c r="L109" s="83">
        <f>'在庫情報（袜子）'!U109</f>
        <v>0</v>
      </c>
      <c r="M109" s="84">
        <f t="shared" si="8"/>
        <v>0</v>
      </c>
    </row>
    <row r="110" ht="50.1" customHeight="1" spans="2:13">
      <c r="B110" s="38"/>
      <c r="C110" s="141"/>
      <c r="D110" s="39"/>
      <c r="E110" s="139"/>
      <c r="F110" s="142" t="s">
        <v>17</v>
      </c>
      <c r="G110" s="40" t="s">
        <v>576</v>
      </c>
      <c r="H110" s="40" t="s">
        <v>387</v>
      </c>
      <c r="I110" s="142" t="s">
        <v>397</v>
      </c>
      <c r="J110" s="85">
        <v>14.5</v>
      </c>
      <c r="K110" s="85">
        <f t="shared" si="9"/>
        <v>14.7</v>
      </c>
      <c r="L110" s="86">
        <f>'在庫情報（袜子）'!U110</f>
        <v>0</v>
      </c>
      <c r="M110" s="87">
        <f t="shared" si="8"/>
        <v>0</v>
      </c>
    </row>
    <row r="111" ht="50.1" customHeight="1" spans="2:13">
      <c r="B111" s="38"/>
      <c r="C111" s="141"/>
      <c r="D111" s="39"/>
      <c r="E111" s="139"/>
      <c r="F111" s="142" t="s">
        <v>18</v>
      </c>
      <c r="G111" s="40" t="s">
        <v>578</v>
      </c>
      <c r="H111" s="40" t="s">
        <v>390</v>
      </c>
      <c r="I111" s="142" t="s">
        <v>397</v>
      </c>
      <c r="J111" s="85">
        <v>14.5</v>
      </c>
      <c r="K111" s="85">
        <f t="shared" si="9"/>
        <v>14.7</v>
      </c>
      <c r="L111" s="86">
        <f>'在庫情報（袜子）'!U111</f>
        <v>0</v>
      </c>
      <c r="M111" s="87">
        <f t="shared" si="8"/>
        <v>0</v>
      </c>
    </row>
    <row r="112" ht="50.1" customHeight="1" spans="2:13">
      <c r="B112" s="38"/>
      <c r="C112" s="143"/>
      <c r="D112" s="44"/>
      <c r="E112" s="139"/>
      <c r="F112" s="144" t="s">
        <v>19</v>
      </c>
      <c r="G112" s="42" t="s">
        <v>580</v>
      </c>
      <c r="H112" s="42" t="s">
        <v>393</v>
      </c>
      <c r="I112" s="179" t="s">
        <v>397</v>
      </c>
      <c r="J112" s="89">
        <v>14.5</v>
      </c>
      <c r="K112" s="89">
        <f t="shared" si="9"/>
        <v>14.7</v>
      </c>
      <c r="L112" s="90">
        <f>'在庫情報（袜子）'!U112</f>
        <v>0</v>
      </c>
      <c r="M112" s="91">
        <f t="shared" si="8"/>
        <v>0</v>
      </c>
    </row>
    <row r="113" ht="50.1" customHeight="1" spans="2:13">
      <c r="B113" s="38"/>
      <c r="C113" s="35" t="s">
        <v>411</v>
      </c>
      <c r="D113" s="36" t="s">
        <v>582</v>
      </c>
      <c r="E113" s="35"/>
      <c r="F113" s="140" t="s">
        <v>16</v>
      </c>
      <c r="G113" s="37" t="s">
        <v>574</v>
      </c>
      <c r="H113" s="37" t="s">
        <v>383</v>
      </c>
      <c r="I113" s="140" t="s">
        <v>384</v>
      </c>
      <c r="J113" s="82">
        <v>14.5</v>
      </c>
      <c r="K113" s="82">
        <f t="shared" si="9"/>
        <v>14.7</v>
      </c>
      <c r="L113" s="83">
        <f>'在庫情報（袜子）'!U113</f>
        <v>0</v>
      </c>
      <c r="M113" s="84">
        <f t="shared" si="8"/>
        <v>0</v>
      </c>
    </row>
    <row r="114" ht="50.1" customHeight="1" spans="2:13">
      <c r="B114" s="38"/>
      <c r="C114" s="141"/>
      <c r="D114" s="39"/>
      <c r="E114" s="38"/>
      <c r="F114" s="142" t="s">
        <v>17</v>
      </c>
      <c r="G114" s="40" t="s">
        <v>576</v>
      </c>
      <c r="H114" s="40" t="s">
        <v>387</v>
      </c>
      <c r="I114" s="142" t="s">
        <v>397</v>
      </c>
      <c r="J114" s="85">
        <v>14.5</v>
      </c>
      <c r="K114" s="85">
        <f t="shared" si="9"/>
        <v>14.7</v>
      </c>
      <c r="L114" s="86">
        <f>'在庫情報（袜子）'!U114</f>
        <v>0</v>
      </c>
      <c r="M114" s="87">
        <f t="shared" si="8"/>
        <v>0</v>
      </c>
    </row>
    <row r="115" ht="50.1" customHeight="1" spans="2:13">
      <c r="B115" s="38"/>
      <c r="C115" s="141"/>
      <c r="D115" s="39"/>
      <c r="E115" s="38"/>
      <c r="F115" s="142" t="s">
        <v>18</v>
      </c>
      <c r="G115" s="40" t="s">
        <v>578</v>
      </c>
      <c r="H115" s="40" t="s">
        <v>390</v>
      </c>
      <c r="I115" s="142" t="s">
        <v>397</v>
      </c>
      <c r="J115" s="85">
        <v>14.5</v>
      </c>
      <c r="K115" s="85">
        <f t="shared" si="9"/>
        <v>14.7</v>
      </c>
      <c r="L115" s="86">
        <f>'在庫情報（袜子）'!U115</f>
        <v>0</v>
      </c>
      <c r="M115" s="87">
        <f t="shared" si="8"/>
        <v>0</v>
      </c>
    </row>
    <row r="116" ht="50.1" customHeight="1" spans="2:13">
      <c r="B116" s="38"/>
      <c r="C116" s="141"/>
      <c r="D116" s="39"/>
      <c r="E116" s="38"/>
      <c r="F116" s="144" t="s">
        <v>19</v>
      </c>
      <c r="G116" s="42" t="s">
        <v>580</v>
      </c>
      <c r="H116" s="42" t="s">
        <v>393</v>
      </c>
      <c r="I116" s="144" t="s">
        <v>397</v>
      </c>
      <c r="J116" s="89">
        <v>14.5</v>
      </c>
      <c r="K116" s="89">
        <f t="shared" si="9"/>
        <v>14.7</v>
      </c>
      <c r="L116" s="90">
        <f>'在庫情報（袜子）'!U116</f>
        <v>0</v>
      </c>
      <c r="M116" s="91">
        <f t="shared" si="8"/>
        <v>0</v>
      </c>
    </row>
    <row r="117" ht="50.1" customHeight="1" spans="2:13">
      <c r="B117" s="25" t="s">
        <v>587</v>
      </c>
      <c r="C117" s="25" t="s">
        <v>411</v>
      </c>
      <c r="D117" s="26" t="s">
        <v>588</v>
      </c>
      <c r="E117" s="25"/>
      <c r="F117" s="106" t="s">
        <v>16</v>
      </c>
      <c r="G117" s="27" t="s">
        <v>576</v>
      </c>
      <c r="H117" s="27" t="s">
        <v>387</v>
      </c>
      <c r="I117" s="106" t="s">
        <v>397</v>
      </c>
      <c r="J117" s="73">
        <v>20</v>
      </c>
      <c r="K117" s="73">
        <f t="shared" si="9"/>
        <v>20.2</v>
      </c>
      <c r="L117" s="74">
        <f>'在庫情報（袜子）'!U117</f>
        <v>0</v>
      </c>
      <c r="M117" s="75">
        <f t="shared" si="8"/>
        <v>0</v>
      </c>
    </row>
    <row r="118" ht="50.1" customHeight="1" spans="2:13">
      <c r="B118" s="28"/>
      <c r="C118" s="28"/>
      <c r="D118" s="145"/>
      <c r="E118" s="28"/>
      <c r="F118" s="107" t="s">
        <v>17</v>
      </c>
      <c r="G118" s="30" t="s">
        <v>590</v>
      </c>
      <c r="H118" s="30" t="s">
        <v>489</v>
      </c>
      <c r="I118" s="107" t="s">
        <v>397</v>
      </c>
      <c r="J118" s="76">
        <v>20</v>
      </c>
      <c r="K118" s="76">
        <f t="shared" si="9"/>
        <v>20.2</v>
      </c>
      <c r="L118" s="77">
        <f>'在庫情報（袜子）'!U118</f>
        <v>0</v>
      </c>
      <c r="M118" s="78">
        <f t="shared" si="8"/>
        <v>0</v>
      </c>
    </row>
    <row r="119" ht="50.1" customHeight="1" spans="2:13">
      <c r="B119" s="28"/>
      <c r="C119" s="28"/>
      <c r="D119" s="145"/>
      <c r="E119" s="28"/>
      <c r="F119" s="108" t="s">
        <v>18</v>
      </c>
      <c r="G119" s="33" t="s">
        <v>592</v>
      </c>
      <c r="H119" s="33" t="s">
        <v>491</v>
      </c>
      <c r="I119" s="157" t="s">
        <v>397</v>
      </c>
      <c r="J119" s="79">
        <v>20</v>
      </c>
      <c r="K119" s="79">
        <f t="shared" si="9"/>
        <v>20.2</v>
      </c>
      <c r="L119" s="80">
        <f>'在庫情報（袜子）'!U119</f>
        <v>0</v>
      </c>
      <c r="M119" s="81">
        <f t="shared" si="8"/>
        <v>0</v>
      </c>
    </row>
    <row r="120" ht="50.1" customHeight="1" spans="2:13">
      <c r="B120" s="28"/>
      <c r="C120" s="25" t="s">
        <v>411</v>
      </c>
      <c r="D120" s="146" t="s">
        <v>594</v>
      </c>
      <c r="E120" s="25"/>
      <c r="F120" s="106" t="s">
        <v>16</v>
      </c>
      <c r="G120" s="27" t="s">
        <v>576</v>
      </c>
      <c r="H120" s="27" t="s">
        <v>387</v>
      </c>
      <c r="I120" s="106" t="s">
        <v>397</v>
      </c>
      <c r="J120" s="73">
        <v>20</v>
      </c>
      <c r="K120" s="73">
        <f t="shared" si="9"/>
        <v>20.2</v>
      </c>
      <c r="L120" s="74">
        <f>'在庫情報（袜子）'!U120</f>
        <v>0</v>
      </c>
      <c r="M120" s="75">
        <f t="shared" si="8"/>
        <v>0</v>
      </c>
    </row>
    <row r="121" ht="50.1" customHeight="1" spans="2:13">
      <c r="B121" s="28"/>
      <c r="C121" s="28"/>
      <c r="D121" s="145"/>
      <c r="E121" s="28"/>
      <c r="F121" s="107" t="s">
        <v>17</v>
      </c>
      <c r="G121" s="30" t="s">
        <v>590</v>
      </c>
      <c r="H121" s="30" t="s">
        <v>489</v>
      </c>
      <c r="I121" s="107" t="s">
        <v>397</v>
      </c>
      <c r="J121" s="76">
        <v>20</v>
      </c>
      <c r="K121" s="76">
        <f t="shared" si="9"/>
        <v>20.2</v>
      </c>
      <c r="L121" s="77">
        <f>'在庫情報（袜子）'!U121</f>
        <v>0</v>
      </c>
      <c r="M121" s="78">
        <f t="shared" si="8"/>
        <v>0</v>
      </c>
    </row>
    <row r="122" ht="50.1" customHeight="1" spans="2:13">
      <c r="B122" s="31"/>
      <c r="C122" s="31"/>
      <c r="D122" s="147"/>
      <c r="E122" s="31"/>
      <c r="F122" s="108" t="s">
        <v>18</v>
      </c>
      <c r="G122" s="33" t="s">
        <v>592</v>
      </c>
      <c r="H122" s="33" t="s">
        <v>491</v>
      </c>
      <c r="I122" s="108" t="s">
        <v>397</v>
      </c>
      <c r="J122" s="79">
        <v>20</v>
      </c>
      <c r="K122" s="79">
        <f t="shared" si="9"/>
        <v>20.2</v>
      </c>
      <c r="L122" s="80">
        <f>'在庫情報（袜子）'!U122</f>
        <v>0</v>
      </c>
      <c r="M122" s="81">
        <f t="shared" si="8"/>
        <v>0</v>
      </c>
    </row>
    <row r="123" ht="50.1" customHeight="1" spans="2:13">
      <c r="B123" s="110" t="s">
        <v>598</v>
      </c>
      <c r="C123" s="110" t="s">
        <v>380</v>
      </c>
      <c r="D123" s="9" t="s">
        <v>599</v>
      </c>
      <c r="E123" s="59"/>
      <c r="F123" s="14" t="s">
        <v>16</v>
      </c>
      <c r="G123" s="14" t="s">
        <v>576</v>
      </c>
      <c r="H123" s="148" t="s">
        <v>387</v>
      </c>
      <c r="I123" s="180" t="s">
        <v>384</v>
      </c>
      <c r="J123" s="58">
        <v>9.5</v>
      </c>
      <c r="K123" s="58">
        <v>9.7</v>
      </c>
      <c r="L123" s="59">
        <f>'在庫情報（袜子）'!U123</f>
        <v>0</v>
      </c>
      <c r="M123" s="60">
        <f t="shared" ref="M123:M186" si="10">K123*L123</f>
        <v>0</v>
      </c>
    </row>
    <row r="124" ht="50.1" customHeight="1" spans="2:13">
      <c r="B124" s="149"/>
      <c r="C124" s="149"/>
      <c r="D124" s="12"/>
      <c r="E124" s="51"/>
      <c r="F124" s="11" t="s">
        <v>17</v>
      </c>
      <c r="G124" s="11" t="s">
        <v>601</v>
      </c>
      <c r="H124" s="150" t="s">
        <v>390</v>
      </c>
      <c r="I124" s="181" t="s">
        <v>384</v>
      </c>
      <c r="J124" s="50">
        <v>9.5</v>
      </c>
      <c r="K124" s="50">
        <v>9.7</v>
      </c>
      <c r="L124" s="51">
        <f>'在庫情報（袜子）'!U124</f>
        <v>0</v>
      </c>
      <c r="M124" s="52">
        <f t="shared" si="10"/>
        <v>0</v>
      </c>
    </row>
    <row r="125" ht="50.1" customHeight="1" spans="2:13">
      <c r="B125" s="149"/>
      <c r="C125" s="149"/>
      <c r="D125" s="16"/>
      <c r="E125" s="55"/>
      <c r="F125" s="13" t="s">
        <v>18</v>
      </c>
      <c r="G125" s="13" t="s">
        <v>580</v>
      </c>
      <c r="H125" s="151" t="s">
        <v>393</v>
      </c>
      <c r="I125" s="182" t="s">
        <v>384</v>
      </c>
      <c r="J125" s="54">
        <v>9.5</v>
      </c>
      <c r="K125" s="54">
        <v>9.7</v>
      </c>
      <c r="L125" s="55">
        <f>'在庫情報（袜子）'!U125</f>
        <v>0</v>
      </c>
      <c r="M125" s="56">
        <f t="shared" si="10"/>
        <v>0</v>
      </c>
    </row>
    <row r="126" ht="50.1" customHeight="1" spans="2:13">
      <c r="B126" s="149"/>
      <c r="C126" s="149"/>
      <c r="D126" s="9" t="s">
        <v>604</v>
      </c>
      <c r="E126" s="97"/>
      <c r="F126" s="152" t="s">
        <v>16</v>
      </c>
      <c r="G126" s="152" t="s">
        <v>576</v>
      </c>
      <c r="H126" s="153" t="s">
        <v>387</v>
      </c>
      <c r="I126" s="183" t="s">
        <v>384</v>
      </c>
      <c r="J126" s="96">
        <v>9.5</v>
      </c>
      <c r="K126" s="58">
        <v>9.7</v>
      </c>
      <c r="L126" s="59">
        <f>'在庫情報（袜子）'!U126</f>
        <v>0</v>
      </c>
      <c r="M126" s="60">
        <f t="shared" si="10"/>
        <v>0</v>
      </c>
    </row>
    <row r="127" ht="50.1" customHeight="1" spans="2:13">
      <c r="B127" s="149"/>
      <c r="C127" s="149"/>
      <c r="D127" s="12"/>
      <c r="E127" s="51"/>
      <c r="F127" s="11" t="s">
        <v>17</v>
      </c>
      <c r="G127" s="11" t="s">
        <v>601</v>
      </c>
      <c r="H127" s="150" t="s">
        <v>390</v>
      </c>
      <c r="I127" s="184" t="s">
        <v>384</v>
      </c>
      <c r="J127" s="50">
        <v>9.5</v>
      </c>
      <c r="K127" s="50">
        <v>9.7</v>
      </c>
      <c r="L127" s="51">
        <f>'在庫情報（袜子）'!U127</f>
        <v>0</v>
      </c>
      <c r="M127" s="52">
        <f t="shared" si="10"/>
        <v>0</v>
      </c>
    </row>
    <row r="128" ht="50.1" customHeight="1" spans="2:13">
      <c r="B128" s="149"/>
      <c r="C128" s="149"/>
      <c r="D128" s="16"/>
      <c r="E128" s="69"/>
      <c r="F128" s="22" t="s">
        <v>18</v>
      </c>
      <c r="G128" s="22" t="s">
        <v>580</v>
      </c>
      <c r="H128" s="154" t="s">
        <v>393</v>
      </c>
      <c r="I128" s="185" t="s">
        <v>384</v>
      </c>
      <c r="J128" s="68">
        <v>9.5</v>
      </c>
      <c r="K128" s="54">
        <v>9.7</v>
      </c>
      <c r="L128" s="55">
        <f>'在庫情報（袜子）'!U128</f>
        <v>0</v>
      </c>
      <c r="M128" s="56">
        <f t="shared" si="10"/>
        <v>0</v>
      </c>
    </row>
    <row r="129" ht="50.1" customHeight="1" spans="2:13">
      <c r="B129" s="149"/>
      <c r="C129" s="149"/>
      <c r="D129" s="9" t="s">
        <v>608</v>
      </c>
      <c r="E129" s="59"/>
      <c r="F129" s="14" t="s">
        <v>16</v>
      </c>
      <c r="G129" s="14" t="s">
        <v>576</v>
      </c>
      <c r="H129" s="148" t="s">
        <v>387</v>
      </c>
      <c r="I129" s="180" t="s">
        <v>384</v>
      </c>
      <c r="J129" s="58">
        <v>9.5</v>
      </c>
      <c r="K129" s="58">
        <v>9.7</v>
      </c>
      <c r="L129" s="59">
        <f>'在庫情報（袜子）'!U129</f>
        <v>0</v>
      </c>
      <c r="M129" s="60">
        <f t="shared" si="10"/>
        <v>0</v>
      </c>
    </row>
    <row r="130" ht="50.1" customHeight="1" spans="2:13">
      <c r="B130" s="149"/>
      <c r="C130" s="149"/>
      <c r="D130" s="12"/>
      <c r="E130" s="51"/>
      <c r="F130" s="11" t="s">
        <v>17</v>
      </c>
      <c r="G130" s="11" t="s">
        <v>601</v>
      </c>
      <c r="H130" s="150" t="s">
        <v>390</v>
      </c>
      <c r="I130" s="181" t="s">
        <v>384</v>
      </c>
      <c r="J130" s="50">
        <v>9.5</v>
      </c>
      <c r="K130" s="50">
        <v>9.7</v>
      </c>
      <c r="L130" s="51">
        <f>'在庫情報（袜子）'!U130</f>
        <v>0</v>
      </c>
      <c r="M130" s="52">
        <f t="shared" si="10"/>
        <v>0</v>
      </c>
    </row>
    <row r="131" ht="50.1" customHeight="1" spans="2:13">
      <c r="B131" s="149"/>
      <c r="C131" s="149"/>
      <c r="D131" s="16"/>
      <c r="E131" s="55"/>
      <c r="F131" s="13" t="s">
        <v>18</v>
      </c>
      <c r="G131" s="13" t="s">
        <v>580</v>
      </c>
      <c r="H131" s="151" t="s">
        <v>393</v>
      </c>
      <c r="I131" s="182" t="s">
        <v>384</v>
      </c>
      <c r="J131" s="54">
        <v>9.5</v>
      </c>
      <c r="K131" s="54">
        <v>9.7</v>
      </c>
      <c r="L131" s="55">
        <f>'在庫情報（袜子）'!U131</f>
        <v>0</v>
      </c>
      <c r="M131" s="56">
        <f t="shared" si="10"/>
        <v>0</v>
      </c>
    </row>
    <row r="132" ht="50.1" customHeight="1" spans="2:13">
      <c r="B132" s="149"/>
      <c r="C132" s="149"/>
      <c r="D132" s="9" t="s">
        <v>612</v>
      </c>
      <c r="E132" s="59"/>
      <c r="F132" s="14" t="s">
        <v>16</v>
      </c>
      <c r="G132" s="14" t="s">
        <v>576</v>
      </c>
      <c r="H132" s="148" t="s">
        <v>387</v>
      </c>
      <c r="I132" s="215" t="s">
        <v>384</v>
      </c>
      <c r="J132" s="58">
        <v>10</v>
      </c>
      <c r="K132" s="58">
        <v>10.2</v>
      </c>
      <c r="L132" s="59">
        <f>'在庫情報（袜子）'!U132</f>
        <v>0</v>
      </c>
      <c r="M132" s="60">
        <f t="shared" si="10"/>
        <v>0</v>
      </c>
    </row>
    <row r="133" ht="50.1" customHeight="1" spans="2:13">
      <c r="B133" s="149"/>
      <c r="C133" s="149"/>
      <c r="D133" s="12"/>
      <c r="E133" s="51"/>
      <c r="F133" s="11" t="s">
        <v>17</v>
      </c>
      <c r="G133" s="11" t="s">
        <v>601</v>
      </c>
      <c r="H133" s="150" t="s">
        <v>390</v>
      </c>
      <c r="I133" s="184" t="s">
        <v>384</v>
      </c>
      <c r="J133" s="50">
        <v>10</v>
      </c>
      <c r="K133" s="50">
        <v>10.2</v>
      </c>
      <c r="L133" s="51">
        <f>'在庫情報（袜子）'!U133</f>
        <v>0</v>
      </c>
      <c r="M133" s="52">
        <f t="shared" si="10"/>
        <v>0</v>
      </c>
    </row>
    <row r="134" ht="50.1" customHeight="1" spans="2:13">
      <c r="B134" s="149"/>
      <c r="C134" s="149"/>
      <c r="D134" s="16"/>
      <c r="E134" s="69"/>
      <c r="F134" s="22" t="s">
        <v>18</v>
      </c>
      <c r="G134" s="22" t="s">
        <v>580</v>
      </c>
      <c r="H134" s="154" t="s">
        <v>393</v>
      </c>
      <c r="I134" s="185" t="s">
        <v>384</v>
      </c>
      <c r="J134" s="68">
        <v>10</v>
      </c>
      <c r="K134" s="54">
        <v>10.2</v>
      </c>
      <c r="L134" s="55">
        <f>'在庫情報（袜子）'!U134</f>
        <v>0</v>
      </c>
      <c r="M134" s="56">
        <f t="shared" si="10"/>
        <v>0</v>
      </c>
    </row>
    <row r="135" ht="50.1" customHeight="1" spans="2:13">
      <c r="B135" s="110" t="s">
        <v>616</v>
      </c>
      <c r="C135" s="110" t="s">
        <v>380</v>
      </c>
      <c r="D135" s="111" t="s">
        <v>617</v>
      </c>
      <c r="E135" s="186"/>
      <c r="F135" s="14" t="s">
        <v>16</v>
      </c>
      <c r="G135" s="14" t="s">
        <v>574</v>
      </c>
      <c r="H135" s="148" t="s">
        <v>383</v>
      </c>
      <c r="I135" s="215" t="s">
        <v>384</v>
      </c>
      <c r="J135" s="58">
        <v>10</v>
      </c>
      <c r="K135" s="58">
        <v>10.2</v>
      </c>
      <c r="L135" s="59">
        <f>'在庫情報（袜子）'!U135</f>
        <v>0</v>
      </c>
      <c r="M135" s="60">
        <f t="shared" si="10"/>
        <v>0</v>
      </c>
    </row>
    <row r="136" ht="50.1" customHeight="1" spans="2:13">
      <c r="B136" s="149"/>
      <c r="C136" s="149"/>
      <c r="D136" s="114"/>
      <c r="E136" s="187"/>
      <c r="F136" s="11" t="s">
        <v>17</v>
      </c>
      <c r="G136" s="11" t="s">
        <v>576</v>
      </c>
      <c r="H136" s="150" t="s">
        <v>387</v>
      </c>
      <c r="I136" s="184" t="s">
        <v>384</v>
      </c>
      <c r="J136" s="50">
        <v>10</v>
      </c>
      <c r="K136" s="50">
        <v>10.2</v>
      </c>
      <c r="L136" s="51">
        <f>'在庫情報（袜子）'!U136</f>
        <v>0</v>
      </c>
      <c r="M136" s="52">
        <f t="shared" si="10"/>
        <v>0</v>
      </c>
    </row>
    <row r="137" ht="50.1" customHeight="1" spans="2:13">
      <c r="B137" s="149"/>
      <c r="C137" s="188"/>
      <c r="D137" s="114"/>
      <c r="E137" s="187"/>
      <c r="F137" s="11" t="s">
        <v>18</v>
      </c>
      <c r="G137" s="11" t="s">
        <v>601</v>
      </c>
      <c r="H137" s="150" t="s">
        <v>390</v>
      </c>
      <c r="I137" s="184" t="s">
        <v>384</v>
      </c>
      <c r="J137" s="50">
        <v>10</v>
      </c>
      <c r="K137" s="50">
        <v>10.2</v>
      </c>
      <c r="L137" s="51">
        <f>'在庫情報（袜子）'!U137</f>
        <v>0</v>
      </c>
      <c r="M137" s="52">
        <f t="shared" si="10"/>
        <v>0</v>
      </c>
    </row>
    <row r="138" ht="50.1" customHeight="1" spans="2:13">
      <c r="B138" s="149"/>
      <c r="C138" s="149"/>
      <c r="D138" s="117"/>
      <c r="E138" s="189"/>
      <c r="F138" s="13" t="s">
        <v>19</v>
      </c>
      <c r="G138" s="13" t="s">
        <v>580</v>
      </c>
      <c r="H138" s="151" t="s">
        <v>393</v>
      </c>
      <c r="I138" s="216" t="s">
        <v>384</v>
      </c>
      <c r="J138" s="54">
        <v>10</v>
      </c>
      <c r="K138" s="54">
        <v>10.2</v>
      </c>
      <c r="L138" s="55">
        <f>'在庫情報（袜子）'!U138</f>
        <v>0</v>
      </c>
      <c r="M138" s="56">
        <f t="shared" si="10"/>
        <v>0</v>
      </c>
    </row>
    <row r="139" ht="50.1" customHeight="1" spans="2:13">
      <c r="B139" s="188"/>
      <c r="C139" s="188"/>
      <c r="D139" s="9" t="s">
        <v>622</v>
      </c>
      <c r="E139" s="97"/>
      <c r="F139" s="152" t="s">
        <v>16</v>
      </c>
      <c r="G139" s="152" t="s">
        <v>574</v>
      </c>
      <c r="H139" s="153" t="s">
        <v>383</v>
      </c>
      <c r="I139" s="183" t="s">
        <v>384</v>
      </c>
      <c r="J139" s="96">
        <v>10</v>
      </c>
      <c r="K139" s="96">
        <v>10.2</v>
      </c>
      <c r="L139" s="59">
        <f>'在庫情報（袜子）'!U139</f>
        <v>0</v>
      </c>
      <c r="M139" s="60">
        <f t="shared" si="10"/>
        <v>0</v>
      </c>
    </row>
    <row r="140" ht="50.1" customHeight="1" spans="2:13">
      <c r="B140" s="188"/>
      <c r="C140" s="188"/>
      <c r="D140" s="12"/>
      <c r="E140" s="51"/>
      <c r="F140" s="11" t="s">
        <v>17</v>
      </c>
      <c r="G140" s="11" t="s">
        <v>576</v>
      </c>
      <c r="H140" s="150" t="s">
        <v>387</v>
      </c>
      <c r="I140" s="184" t="s">
        <v>384</v>
      </c>
      <c r="J140" s="50">
        <v>10</v>
      </c>
      <c r="K140" s="50">
        <v>10.2</v>
      </c>
      <c r="L140" s="51">
        <f>'在庫情報（袜子）'!U140</f>
        <v>0</v>
      </c>
      <c r="M140" s="52">
        <f t="shared" si="10"/>
        <v>0</v>
      </c>
    </row>
    <row r="141" ht="50.1" customHeight="1" spans="2:13">
      <c r="B141" s="188"/>
      <c r="C141" s="188"/>
      <c r="D141" s="12"/>
      <c r="E141" s="51"/>
      <c r="F141" s="11" t="s">
        <v>18</v>
      </c>
      <c r="G141" s="11" t="s">
        <v>601</v>
      </c>
      <c r="H141" s="150" t="s">
        <v>390</v>
      </c>
      <c r="I141" s="184" t="s">
        <v>384</v>
      </c>
      <c r="J141" s="50">
        <v>10</v>
      </c>
      <c r="K141" s="50">
        <v>10.2</v>
      </c>
      <c r="L141" s="51">
        <f>'在庫情報（袜子）'!U141</f>
        <v>0</v>
      </c>
      <c r="M141" s="52">
        <f t="shared" si="10"/>
        <v>0</v>
      </c>
    </row>
    <row r="142" ht="50.1" customHeight="1" spans="2:13">
      <c r="B142" s="190"/>
      <c r="C142" s="190"/>
      <c r="D142" s="16"/>
      <c r="E142" s="55"/>
      <c r="F142" s="13" t="s">
        <v>19</v>
      </c>
      <c r="G142" s="13" t="s">
        <v>580</v>
      </c>
      <c r="H142" s="151" t="s">
        <v>393</v>
      </c>
      <c r="I142" s="216" t="s">
        <v>384</v>
      </c>
      <c r="J142" s="54">
        <v>10</v>
      </c>
      <c r="K142" s="54">
        <v>10.2</v>
      </c>
      <c r="L142" s="55">
        <f>'在庫情報（袜子）'!U142</f>
        <v>0</v>
      </c>
      <c r="M142" s="56">
        <f t="shared" si="10"/>
        <v>0</v>
      </c>
    </row>
    <row r="143" ht="50.1" customHeight="1" spans="2:13">
      <c r="B143" s="110" t="s">
        <v>627</v>
      </c>
      <c r="C143" s="110" t="s">
        <v>380</v>
      </c>
      <c r="D143" s="9" t="s">
        <v>628</v>
      </c>
      <c r="E143" s="191"/>
      <c r="F143" s="14" t="s">
        <v>16</v>
      </c>
      <c r="G143" s="14" t="s">
        <v>574</v>
      </c>
      <c r="H143" s="148" t="s">
        <v>383</v>
      </c>
      <c r="I143" s="215" t="s">
        <v>384</v>
      </c>
      <c r="J143" s="58">
        <v>12.5</v>
      </c>
      <c r="K143" s="58">
        <v>12.7</v>
      </c>
      <c r="L143" s="59">
        <f>'在庫情報（袜子）'!U143</f>
        <v>0</v>
      </c>
      <c r="M143" s="60">
        <f t="shared" si="10"/>
        <v>0</v>
      </c>
    </row>
    <row r="144" ht="50.1" customHeight="1" spans="2:13">
      <c r="B144" s="149"/>
      <c r="C144" s="149"/>
      <c r="D144" s="12" t="s">
        <v>630</v>
      </c>
      <c r="E144" s="192"/>
      <c r="F144" s="11" t="s">
        <v>17</v>
      </c>
      <c r="G144" s="11" t="s">
        <v>576</v>
      </c>
      <c r="H144" s="150" t="s">
        <v>387</v>
      </c>
      <c r="I144" s="184" t="s">
        <v>384</v>
      </c>
      <c r="J144" s="50">
        <v>12.5</v>
      </c>
      <c r="K144" s="50">
        <v>12.7</v>
      </c>
      <c r="L144" s="51">
        <f>'在庫情報（袜子）'!U144</f>
        <v>0</v>
      </c>
      <c r="M144" s="52">
        <f t="shared" si="10"/>
        <v>0</v>
      </c>
    </row>
    <row r="145" ht="50.1" customHeight="1" spans="2:13">
      <c r="B145" s="149"/>
      <c r="C145" s="149"/>
      <c r="D145" s="12"/>
      <c r="E145" s="192"/>
      <c r="F145" s="11" t="s">
        <v>18</v>
      </c>
      <c r="G145" s="11" t="s">
        <v>601</v>
      </c>
      <c r="H145" s="150" t="s">
        <v>390</v>
      </c>
      <c r="I145" s="184" t="s">
        <v>384</v>
      </c>
      <c r="J145" s="50">
        <v>12.5</v>
      </c>
      <c r="K145" s="50">
        <v>12.7</v>
      </c>
      <c r="L145" s="51">
        <f>'在庫情報（袜子）'!U145</f>
        <v>0</v>
      </c>
      <c r="M145" s="52">
        <f t="shared" si="10"/>
        <v>0</v>
      </c>
    </row>
    <row r="146" ht="50.1" customHeight="1" spans="2:13">
      <c r="B146" s="149"/>
      <c r="C146" s="149"/>
      <c r="D146" s="16"/>
      <c r="E146" s="193"/>
      <c r="F146" s="22" t="s">
        <v>19</v>
      </c>
      <c r="G146" s="22" t="s">
        <v>580</v>
      </c>
      <c r="H146" s="154" t="s">
        <v>393</v>
      </c>
      <c r="I146" s="185" t="s">
        <v>384</v>
      </c>
      <c r="J146" s="68">
        <v>12.5</v>
      </c>
      <c r="K146" s="68">
        <v>12.7</v>
      </c>
      <c r="L146" s="55">
        <f>'在庫情報（袜子）'!U146</f>
        <v>0</v>
      </c>
      <c r="M146" s="56">
        <f t="shared" si="10"/>
        <v>0</v>
      </c>
    </row>
    <row r="147" ht="50.1" customHeight="1" spans="2:13">
      <c r="B147" s="149"/>
      <c r="C147" s="149"/>
      <c r="D147" s="9" t="s">
        <v>634</v>
      </c>
      <c r="E147" s="194"/>
      <c r="F147" s="14" t="s">
        <v>16</v>
      </c>
      <c r="G147" s="14" t="s">
        <v>574</v>
      </c>
      <c r="H147" s="148" t="s">
        <v>383</v>
      </c>
      <c r="I147" s="215" t="s">
        <v>384</v>
      </c>
      <c r="J147" s="58">
        <v>12.5</v>
      </c>
      <c r="K147" s="58">
        <v>12.7</v>
      </c>
      <c r="L147" s="59">
        <f>'在庫情報（袜子）'!U147</f>
        <v>0</v>
      </c>
      <c r="M147" s="60">
        <f t="shared" si="10"/>
        <v>0</v>
      </c>
    </row>
    <row r="148" ht="50.1" customHeight="1" spans="2:13">
      <c r="B148" s="149"/>
      <c r="C148" s="149"/>
      <c r="D148" s="12"/>
      <c r="E148" s="195"/>
      <c r="F148" s="11" t="s">
        <v>17</v>
      </c>
      <c r="G148" s="11" t="s">
        <v>576</v>
      </c>
      <c r="H148" s="150" t="s">
        <v>387</v>
      </c>
      <c r="I148" s="184" t="s">
        <v>384</v>
      </c>
      <c r="J148" s="50">
        <v>12.5</v>
      </c>
      <c r="K148" s="50">
        <v>12.7</v>
      </c>
      <c r="L148" s="51">
        <f>'在庫情報（袜子）'!U148</f>
        <v>0</v>
      </c>
      <c r="M148" s="52">
        <f t="shared" si="10"/>
        <v>0</v>
      </c>
    </row>
    <row r="149" ht="50.1" customHeight="1" spans="2:13">
      <c r="B149" s="149"/>
      <c r="C149" s="149"/>
      <c r="D149" s="12"/>
      <c r="E149" s="195"/>
      <c r="F149" s="11" t="s">
        <v>18</v>
      </c>
      <c r="G149" s="11" t="s">
        <v>601</v>
      </c>
      <c r="H149" s="150" t="s">
        <v>390</v>
      </c>
      <c r="I149" s="184" t="s">
        <v>384</v>
      </c>
      <c r="J149" s="50">
        <v>12.5</v>
      </c>
      <c r="K149" s="50">
        <v>12.7</v>
      </c>
      <c r="L149" s="51">
        <f>'在庫情報（袜子）'!U149</f>
        <v>0</v>
      </c>
      <c r="M149" s="52">
        <f t="shared" si="10"/>
        <v>0</v>
      </c>
    </row>
    <row r="150" ht="50.1" customHeight="1" spans="2:13">
      <c r="B150" s="196"/>
      <c r="C150" s="196"/>
      <c r="D150" s="197"/>
      <c r="E150" s="198"/>
      <c r="F150" s="24" t="s">
        <v>19</v>
      </c>
      <c r="G150" s="13" t="s">
        <v>580</v>
      </c>
      <c r="H150" s="151" t="s">
        <v>393</v>
      </c>
      <c r="I150" s="216" t="s">
        <v>384</v>
      </c>
      <c r="J150" s="54">
        <v>12.5</v>
      </c>
      <c r="K150" s="54">
        <v>12.7</v>
      </c>
      <c r="L150" s="55">
        <f>'在庫情報（袜子）'!U150</f>
        <v>0</v>
      </c>
      <c r="M150" s="56">
        <f t="shared" si="10"/>
        <v>0</v>
      </c>
    </row>
    <row r="151" ht="50.1" customHeight="1" spans="2:13">
      <c r="B151" s="199"/>
      <c r="C151" s="199"/>
      <c r="D151" s="9">
        <v>20003</v>
      </c>
      <c r="E151" s="191"/>
      <c r="F151" s="152" t="s">
        <v>16</v>
      </c>
      <c r="G151" s="152" t="s">
        <v>574</v>
      </c>
      <c r="H151" s="153" t="s">
        <v>383</v>
      </c>
      <c r="I151" s="183" t="s">
        <v>384</v>
      </c>
      <c r="J151" s="96">
        <v>12.5</v>
      </c>
      <c r="K151" s="96">
        <v>12.7</v>
      </c>
      <c r="L151" s="59">
        <f>'在庫情報（袜子）'!U151</f>
        <v>0</v>
      </c>
      <c r="M151" s="60">
        <f t="shared" si="10"/>
        <v>0</v>
      </c>
    </row>
    <row r="152" ht="50.1" customHeight="1" spans="2:13">
      <c r="B152" s="199"/>
      <c r="C152" s="199"/>
      <c r="D152" s="12"/>
      <c r="E152" s="192"/>
      <c r="F152" s="11" t="s">
        <v>17</v>
      </c>
      <c r="G152" s="11" t="s">
        <v>576</v>
      </c>
      <c r="H152" s="150" t="s">
        <v>387</v>
      </c>
      <c r="I152" s="184" t="s">
        <v>384</v>
      </c>
      <c r="J152" s="50">
        <v>12.5</v>
      </c>
      <c r="K152" s="50">
        <v>12.7</v>
      </c>
      <c r="L152" s="51">
        <f>'在庫情報（袜子）'!U152</f>
        <v>0</v>
      </c>
      <c r="M152" s="52">
        <f t="shared" si="10"/>
        <v>0</v>
      </c>
    </row>
    <row r="153" ht="50.1" customHeight="1" spans="2:13">
      <c r="B153" s="199"/>
      <c r="C153" s="199"/>
      <c r="D153" s="12"/>
      <c r="E153" s="192"/>
      <c r="F153" s="11" t="s">
        <v>18</v>
      </c>
      <c r="G153" s="11" t="s">
        <v>601</v>
      </c>
      <c r="H153" s="150" t="s">
        <v>390</v>
      </c>
      <c r="I153" s="184" t="s">
        <v>384</v>
      </c>
      <c r="J153" s="50">
        <v>12.5</v>
      </c>
      <c r="K153" s="50">
        <v>12.7</v>
      </c>
      <c r="L153" s="51">
        <f>'在庫情報（袜子）'!U153</f>
        <v>0</v>
      </c>
      <c r="M153" s="52">
        <f t="shared" si="10"/>
        <v>0</v>
      </c>
    </row>
    <row r="154" ht="50.1" customHeight="1" spans="2:13">
      <c r="B154" s="199"/>
      <c r="C154" s="199"/>
      <c r="D154" s="16"/>
      <c r="E154" s="193"/>
      <c r="F154" s="22" t="s">
        <v>19</v>
      </c>
      <c r="G154" s="22" t="s">
        <v>580</v>
      </c>
      <c r="H154" s="154" t="s">
        <v>393</v>
      </c>
      <c r="I154" s="185" t="s">
        <v>384</v>
      </c>
      <c r="J154" s="68">
        <v>12.5</v>
      </c>
      <c r="K154" s="68">
        <v>12.7</v>
      </c>
      <c r="L154" s="55">
        <f>'在庫情報（袜子）'!U154</f>
        <v>0</v>
      </c>
      <c r="M154" s="56">
        <f t="shared" si="10"/>
        <v>0</v>
      </c>
    </row>
    <row r="155" ht="50.1" customHeight="1" spans="2:13">
      <c r="B155" s="199"/>
      <c r="C155" s="199"/>
      <c r="D155" s="9" t="s">
        <v>643</v>
      </c>
      <c r="E155" s="191"/>
      <c r="F155" s="14" t="s">
        <v>16</v>
      </c>
      <c r="G155" s="14" t="s">
        <v>574</v>
      </c>
      <c r="H155" s="148" t="s">
        <v>383</v>
      </c>
      <c r="I155" s="180" t="s">
        <v>384</v>
      </c>
      <c r="J155" s="58">
        <v>12.5</v>
      </c>
      <c r="K155" s="58">
        <v>12.7</v>
      </c>
      <c r="L155" s="59">
        <f>'在庫情報（袜子）'!U155</f>
        <v>0</v>
      </c>
      <c r="M155" s="60">
        <f t="shared" si="10"/>
        <v>0</v>
      </c>
    </row>
    <row r="156" ht="50.1" customHeight="1" spans="2:13">
      <c r="B156" s="199"/>
      <c r="C156" s="199"/>
      <c r="D156" s="12"/>
      <c r="E156" s="192"/>
      <c r="F156" s="11" t="s">
        <v>17</v>
      </c>
      <c r="G156" s="11" t="s">
        <v>576</v>
      </c>
      <c r="H156" s="150" t="s">
        <v>387</v>
      </c>
      <c r="I156" s="181" t="s">
        <v>384</v>
      </c>
      <c r="J156" s="50">
        <v>12.5</v>
      </c>
      <c r="K156" s="50">
        <v>12.7</v>
      </c>
      <c r="L156" s="51">
        <f>'在庫情報（袜子）'!U156</f>
        <v>0</v>
      </c>
      <c r="M156" s="52">
        <f t="shared" si="10"/>
        <v>0</v>
      </c>
    </row>
    <row r="157" ht="50.1" customHeight="1" spans="2:13">
      <c r="B157" s="199"/>
      <c r="C157" s="199"/>
      <c r="D157" s="12"/>
      <c r="E157" s="192"/>
      <c r="F157" s="11" t="s">
        <v>18</v>
      </c>
      <c r="G157" s="11" t="s">
        <v>601</v>
      </c>
      <c r="H157" s="150" t="s">
        <v>390</v>
      </c>
      <c r="I157" s="181" t="s">
        <v>384</v>
      </c>
      <c r="J157" s="50">
        <v>12.5</v>
      </c>
      <c r="K157" s="50">
        <v>12.7</v>
      </c>
      <c r="L157" s="51">
        <f>'在庫情報（袜子）'!U157</f>
        <v>0</v>
      </c>
      <c r="M157" s="52">
        <f t="shared" si="10"/>
        <v>0</v>
      </c>
    </row>
    <row r="158" ht="50.1" customHeight="1" spans="2:13">
      <c r="B158" s="199"/>
      <c r="C158" s="199"/>
      <c r="D158" s="16"/>
      <c r="E158" s="193"/>
      <c r="F158" s="13" t="s">
        <v>19</v>
      </c>
      <c r="G158" s="13" t="s">
        <v>580</v>
      </c>
      <c r="H158" s="151" t="s">
        <v>393</v>
      </c>
      <c r="I158" s="182" t="s">
        <v>384</v>
      </c>
      <c r="J158" s="54">
        <v>12.5</v>
      </c>
      <c r="K158" s="54">
        <v>12.7</v>
      </c>
      <c r="L158" s="55">
        <f>'在庫情報（袜子）'!U158</f>
        <v>0</v>
      </c>
      <c r="M158" s="56">
        <f t="shared" si="10"/>
        <v>0</v>
      </c>
    </row>
    <row r="159" ht="50.1" customHeight="1" spans="2:13">
      <c r="B159" s="199"/>
      <c r="C159" s="199"/>
      <c r="D159" s="12" t="s">
        <v>647</v>
      </c>
      <c r="E159" s="192"/>
      <c r="F159" s="14" t="s">
        <v>16</v>
      </c>
      <c r="G159" s="14" t="s">
        <v>574</v>
      </c>
      <c r="H159" s="148" t="s">
        <v>383</v>
      </c>
      <c r="I159" s="183" t="s">
        <v>384</v>
      </c>
      <c r="J159" s="58">
        <v>12.5</v>
      </c>
      <c r="K159" s="58">
        <v>12.7</v>
      </c>
      <c r="L159" s="59">
        <f>'在庫情報（袜子）'!U159</f>
        <v>0</v>
      </c>
      <c r="M159" s="60">
        <f t="shared" si="10"/>
        <v>0</v>
      </c>
    </row>
    <row r="160" ht="50.1" customHeight="1" spans="2:13">
      <c r="B160" s="199"/>
      <c r="C160" s="199"/>
      <c r="D160" s="12"/>
      <c r="E160" s="192"/>
      <c r="F160" s="11" t="s">
        <v>17</v>
      </c>
      <c r="G160" s="11" t="s">
        <v>576</v>
      </c>
      <c r="H160" s="150" t="s">
        <v>387</v>
      </c>
      <c r="I160" s="184" t="s">
        <v>384</v>
      </c>
      <c r="J160" s="50">
        <v>12.5</v>
      </c>
      <c r="K160" s="50">
        <v>12.7</v>
      </c>
      <c r="L160" s="51">
        <f>'在庫情報（袜子）'!U160</f>
        <v>0</v>
      </c>
      <c r="M160" s="52">
        <f t="shared" si="10"/>
        <v>0</v>
      </c>
    </row>
    <row r="161" ht="50.1" customHeight="1" spans="2:13">
      <c r="B161" s="199"/>
      <c r="C161" s="199"/>
      <c r="D161" s="12"/>
      <c r="E161" s="192"/>
      <c r="F161" s="11" t="s">
        <v>18</v>
      </c>
      <c r="G161" s="11" t="s">
        <v>601</v>
      </c>
      <c r="H161" s="150" t="s">
        <v>390</v>
      </c>
      <c r="I161" s="184" t="s">
        <v>384</v>
      </c>
      <c r="J161" s="50">
        <v>12.5</v>
      </c>
      <c r="K161" s="50">
        <v>12.7</v>
      </c>
      <c r="L161" s="51">
        <f>'在庫情報（袜子）'!U161</f>
        <v>0</v>
      </c>
      <c r="M161" s="52">
        <f t="shared" si="10"/>
        <v>0</v>
      </c>
    </row>
    <row r="162" ht="50.1" customHeight="1" spans="2:13">
      <c r="B162" s="199"/>
      <c r="C162" s="199"/>
      <c r="D162" s="12"/>
      <c r="E162" s="192"/>
      <c r="F162" s="22" t="s">
        <v>19</v>
      </c>
      <c r="G162" s="22" t="s">
        <v>580</v>
      </c>
      <c r="H162" s="154" t="s">
        <v>393</v>
      </c>
      <c r="I162" s="185" t="s">
        <v>384</v>
      </c>
      <c r="J162" s="54">
        <v>12.5</v>
      </c>
      <c r="K162" s="54">
        <v>12.7</v>
      </c>
      <c r="L162" s="55">
        <f>'在庫情報（袜子）'!U162</f>
        <v>0</v>
      </c>
      <c r="M162" s="56">
        <f t="shared" si="10"/>
        <v>0</v>
      </c>
    </row>
    <row r="163" ht="50.1" customHeight="1" spans="2:13">
      <c r="B163" s="199"/>
      <c r="C163" s="199"/>
      <c r="D163" s="9" t="s">
        <v>652</v>
      </c>
      <c r="E163" s="191"/>
      <c r="F163" s="14" t="s">
        <v>16</v>
      </c>
      <c r="G163" s="14" t="s">
        <v>574</v>
      </c>
      <c r="H163" s="148" t="s">
        <v>383</v>
      </c>
      <c r="I163" s="180" t="s">
        <v>384</v>
      </c>
      <c r="J163" s="58">
        <v>12.5</v>
      </c>
      <c r="K163" s="58">
        <v>12.7</v>
      </c>
      <c r="L163" s="59">
        <f>'在庫情報（袜子）'!U163</f>
        <v>0</v>
      </c>
      <c r="M163" s="60">
        <f t="shared" si="10"/>
        <v>0</v>
      </c>
    </row>
    <row r="164" ht="50.1" customHeight="1" spans="2:13">
      <c r="B164" s="199"/>
      <c r="C164" s="199"/>
      <c r="D164" s="12"/>
      <c r="E164" s="192"/>
      <c r="F164" s="11" t="s">
        <v>17</v>
      </c>
      <c r="G164" s="11" t="s">
        <v>576</v>
      </c>
      <c r="H164" s="150" t="s">
        <v>387</v>
      </c>
      <c r="I164" s="181" t="s">
        <v>384</v>
      </c>
      <c r="J164" s="50">
        <v>12.5</v>
      </c>
      <c r="K164" s="50">
        <v>12.7</v>
      </c>
      <c r="L164" s="51">
        <f>'在庫情報（袜子）'!U164</f>
        <v>0</v>
      </c>
      <c r="M164" s="52">
        <f t="shared" si="10"/>
        <v>0</v>
      </c>
    </row>
    <row r="165" ht="50.1" customHeight="1" spans="2:13">
      <c r="B165" s="199"/>
      <c r="C165" s="199"/>
      <c r="D165" s="12"/>
      <c r="E165" s="192"/>
      <c r="F165" s="11" t="s">
        <v>18</v>
      </c>
      <c r="G165" s="11" t="s">
        <v>601</v>
      </c>
      <c r="H165" s="150" t="s">
        <v>390</v>
      </c>
      <c r="I165" s="181" t="s">
        <v>384</v>
      </c>
      <c r="J165" s="50">
        <v>12.5</v>
      </c>
      <c r="K165" s="50">
        <v>12.7</v>
      </c>
      <c r="L165" s="51">
        <f>'在庫情報（袜子）'!U165</f>
        <v>0</v>
      </c>
      <c r="M165" s="52">
        <f t="shared" si="10"/>
        <v>0</v>
      </c>
    </row>
    <row r="166" ht="50.1" customHeight="1" spans="2:13">
      <c r="B166" s="199"/>
      <c r="C166" s="199"/>
      <c r="D166" s="16"/>
      <c r="E166" s="193"/>
      <c r="F166" s="13" t="s">
        <v>19</v>
      </c>
      <c r="G166" s="13" t="s">
        <v>580</v>
      </c>
      <c r="H166" s="151" t="s">
        <v>393</v>
      </c>
      <c r="I166" s="182" t="s">
        <v>384</v>
      </c>
      <c r="J166" s="54">
        <v>12.5</v>
      </c>
      <c r="K166" s="54">
        <v>12.7</v>
      </c>
      <c r="L166" s="55">
        <f>'在庫情報（袜子）'!U166</f>
        <v>0</v>
      </c>
      <c r="M166" s="56">
        <f t="shared" si="10"/>
        <v>0</v>
      </c>
    </row>
    <row r="167" ht="50.1" customHeight="1" spans="2:13">
      <c r="B167" s="199"/>
      <c r="C167" s="199"/>
      <c r="D167" s="12" t="s">
        <v>657</v>
      </c>
      <c r="E167" s="192"/>
      <c r="F167" s="152" t="s">
        <v>16</v>
      </c>
      <c r="G167" s="152" t="s">
        <v>574</v>
      </c>
      <c r="H167" s="153" t="s">
        <v>383</v>
      </c>
      <c r="I167" s="183" t="s">
        <v>384</v>
      </c>
      <c r="J167" s="58">
        <v>12.5</v>
      </c>
      <c r="K167" s="58">
        <v>12.7</v>
      </c>
      <c r="L167" s="59">
        <f>'在庫情報（袜子）'!U167</f>
        <v>0</v>
      </c>
      <c r="M167" s="60">
        <f t="shared" si="10"/>
        <v>0</v>
      </c>
    </row>
    <row r="168" ht="50.1" customHeight="1" spans="2:13">
      <c r="B168" s="199"/>
      <c r="C168" s="199"/>
      <c r="D168" s="12"/>
      <c r="E168" s="192"/>
      <c r="F168" s="11" t="s">
        <v>17</v>
      </c>
      <c r="G168" s="11" t="s">
        <v>576</v>
      </c>
      <c r="H168" s="150" t="s">
        <v>387</v>
      </c>
      <c r="I168" s="184" t="s">
        <v>384</v>
      </c>
      <c r="J168" s="50">
        <v>12.5</v>
      </c>
      <c r="K168" s="50">
        <v>12.7</v>
      </c>
      <c r="L168" s="51">
        <f>'在庫情報（袜子）'!U168</f>
        <v>0</v>
      </c>
      <c r="M168" s="52">
        <f t="shared" si="10"/>
        <v>0</v>
      </c>
    </row>
    <row r="169" ht="50.1" customHeight="1" spans="2:13">
      <c r="B169" s="199"/>
      <c r="C169" s="199"/>
      <c r="D169" s="12"/>
      <c r="E169" s="192"/>
      <c r="F169" s="11" t="s">
        <v>18</v>
      </c>
      <c r="G169" s="11" t="s">
        <v>601</v>
      </c>
      <c r="H169" s="150" t="s">
        <v>390</v>
      </c>
      <c r="I169" s="184" t="s">
        <v>384</v>
      </c>
      <c r="J169" s="50">
        <v>12.5</v>
      </c>
      <c r="K169" s="50">
        <v>12.7</v>
      </c>
      <c r="L169" s="51">
        <f>'在庫情報（袜子）'!U169</f>
        <v>0</v>
      </c>
      <c r="M169" s="52">
        <f t="shared" si="10"/>
        <v>0</v>
      </c>
    </row>
    <row r="170" ht="50.1" customHeight="1" spans="2:13">
      <c r="B170" s="199"/>
      <c r="C170" s="199"/>
      <c r="D170" s="12"/>
      <c r="E170" s="192"/>
      <c r="F170" s="13" t="s">
        <v>19</v>
      </c>
      <c r="G170" s="13" t="s">
        <v>580</v>
      </c>
      <c r="H170" s="151" t="s">
        <v>393</v>
      </c>
      <c r="I170" s="185" t="s">
        <v>384</v>
      </c>
      <c r="J170" s="54">
        <v>12.5</v>
      </c>
      <c r="K170" s="54">
        <v>12.7</v>
      </c>
      <c r="L170" s="55">
        <f>'在庫情報（袜子）'!U170</f>
        <v>0</v>
      </c>
      <c r="M170" s="56">
        <f t="shared" si="10"/>
        <v>0</v>
      </c>
    </row>
    <row r="171" ht="50.1" customHeight="1" spans="2:13">
      <c r="B171" s="110" t="s">
        <v>662</v>
      </c>
      <c r="C171" s="200" t="s">
        <v>380</v>
      </c>
      <c r="D171" s="9" t="s">
        <v>663</v>
      </c>
      <c r="E171" s="191"/>
      <c r="F171" s="14" t="s">
        <v>16</v>
      </c>
      <c r="G171" s="14" t="s">
        <v>574</v>
      </c>
      <c r="H171" s="148" t="s">
        <v>383</v>
      </c>
      <c r="I171" s="215" t="s">
        <v>384</v>
      </c>
      <c r="J171" s="58">
        <v>17.5</v>
      </c>
      <c r="K171" s="58">
        <v>17.7</v>
      </c>
      <c r="L171" s="59">
        <f>'在庫情報（袜子）'!U171</f>
        <v>0</v>
      </c>
      <c r="M171" s="60">
        <f t="shared" si="10"/>
        <v>0</v>
      </c>
    </row>
    <row r="172" ht="50.1" customHeight="1" spans="2:13">
      <c r="B172" s="188"/>
      <c r="C172" s="188"/>
      <c r="D172" s="12" t="s">
        <v>665</v>
      </c>
      <c r="E172" s="192"/>
      <c r="F172" s="11" t="s">
        <v>17</v>
      </c>
      <c r="G172" s="11" t="s">
        <v>666</v>
      </c>
      <c r="H172" s="150" t="s">
        <v>387</v>
      </c>
      <c r="I172" s="184" t="s">
        <v>384</v>
      </c>
      <c r="J172" s="50">
        <v>17.5</v>
      </c>
      <c r="K172" s="50">
        <v>17.7</v>
      </c>
      <c r="L172" s="51">
        <f>'在庫情報（袜子）'!U172</f>
        <v>0</v>
      </c>
      <c r="M172" s="52">
        <f t="shared" si="10"/>
        <v>0</v>
      </c>
    </row>
    <row r="173" ht="50.1" customHeight="1" spans="2:13">
      <c r="B173" s="188"/>
      <c r="C173" s="188"/>
      <c r="D173" s="16"/>
      <c r="E173" s="193"/>
      <c r="F173" s="22" t="s">
        <v>18</v>
      </c>
      <c r="G173" s="22" t="s">
        <v>592</v>
      </c>
      <c r="H173" s="22" t="s">
        <v>668</v>
      </c>
      <c r="I173" s="185" t="s">
        <v>384</v>
      </c>
      <c r="J173" s="68">
        <v>17.5</v>
      </c>
      <c r="K173" s="68">
        <v>17.7</v>
      </c>
      <c r="L173" s="55">
        <f>'在庫情報（袜子）'!U173</f>
        <v>0</v>
      </c>
      <c r="M173" s="56">
        <f t="shared" si="10"/>
        <v>0</v>
      </c>
    </row>
    <row r="174" ht="50.1" customHeight="1" spans="2:13">
      <c r="B174" s="188"/>
      <c r="C174" s="188"/>
      <c r="D174" s="9" t="s">
        <v>663</v>
      </c>
      <c r="E174" s="191"/>
      <c r="F174" s="14" t="s">
        <v>16</v>
      </c>
      <c r="G174" s="14" t="s">
        <v>574</v>
      </c>
      <c r="H174" s="148" t="s">
        <v>383</v>
      </c>
      <c r="I174" s="215" t="s">
        <v>384</v>
      </c>
      <c r="J174" s="58">
        <v>17.5</v>
      </c>
      <c r="K174" s="58">
        <v>17.7</v>
      </c>
      <c r="L174" s="59">
        <f>'在庫情報（袜子）'!U174</f>
        <v>0</v>
      </c>
      <c r="M174" s="60">
        <f t="shared" si="10"/>
        <v>0</v>
      </c>
    </row>
    <row r="175" ht="50.1" customHeight="1" spans="2:13">
      <c r="B175" s="188"/>
      <c r="C175" s="188"/>
      <c r="D175" s="12" t="s">
        <v>671</v>
      </c>
      <c r="E175" s="192"/>
      <c r="F175" s="11" t="s">
        <v>17</v>
      </c>
      <c r="G175" s="11" t="s">
        <v>666</v>
      </c>
      <c r="H175" s="150" t="s">
        <v>387</v>
      </c>
      <c r="I175" s="184" t="s">
        <v>384</v>
      </c>
      <c r="J175" s="50">
        <v>17.5</v>
      </c>
      <c r="K175" s="50">
        <v>17.7</v>
      </c>
      <c r="L175" s="51">
        <f>'在庫情報（袜子）'!U175</f>
        <v>0</v>
      </c>
      <c r="M175" s="52">
        <f t="shared" si="10"/>
        <v>0</v>
      </c>
    </row>
    <row r="176" ht="50.1" customHeight="1" spans="2:13">
      <c r="B176" s="188"/>
      <c r="C176" s="188"/>
      <c r="D176" s="16"/>
      <c r="E176" s="193"/>
      <c r="F176" s="13" t="s">
        <v>18</v>
      </c>
      <c r="G176" s="13" t="s">
        <v>592</v>
      </c>
      <c r="H176" s="13" t="s">
        <v>668</v>
      </c>
      <c r="I176" s="216" t="s">
        <v>384</v>
      </c>
      <c r="J176" s="54">
        <v>17.5</v>
      </c>
      <c r="K176" s="54">
        <v>17.7</v>
      </c>
      <c r="L176" s="55">
        <f>'在庫情報（袜子）'!U176</f>
        <v>0</v>
      </c>
      <c r="M176" s="56">
        <f t="shared" si="10"/>
        <v>0</v>
      </c>
    </row>
    <row r="177" ht="50.1" customHeight="1" spans="2:13">
      <c r="B177" s="188"/>
      <c r="C177" s="188"/>
      <c r="D177" s="9" t="s">
        <v>663</v>
      </c>
      <c r="E177" s="191"/>
      <c r="F177" s="152" t="s">
        <v>16</v>
      </c>
      <c r="G177" s="152" t="s">
        <v>574</v>
      </c>
      <c r="H177" s="153" t="s">
        <v>383</v>
      </c>
      <c r="I177" s="183" t="s">
        <v>384</v>
      </c>
      <c r="J177" s="96">
        <v>17.5</v>
      </c>
      <c r="K177" s="96">
        <v>17.7</v>
      </c>
      <c r="L177" s="59">
        <f>'在庫情報（袜子）'!U177</f>
        <v>0</v>
      </c>
      <c r="M177" s="60">
        <f t="shared" si="10"/>
        <v>0</v>
      </c>
    </row>
    <row r="178" ht="50.1" customHeight="1" spans="2:13">
      <c r="B178" s="188"/>
      <c r="C178" s="188"/>
      <c r="D178" s="12" t="s">
        <v>675</v>
      </c>
      <c r="E178" s="192"/>
      <c r="F178" s="11" t="s">
        <v>17</v>
      </c>
      <c r="G178" s="11" t="s">
        <v>666</v>
      </c>
      <c r="H178" s="150" t="s">
        <v>387</v>
      </c>
      <c r="I178" s="184" t="s">
        <v>384</v>
      </c>
      <c r="J178" s="50">
        <v>17.5</v>
      </c>
      <c r="K178" s="50">
        <v>17.7</v>
      </c>
      <c r="L178" s="51">
        <f>'在庫情報（袜子）'!U178</f>
        <v>0</v>
      </c>
      <c r="M178" s="52">
        <f t="shared" si="10"/>
        <v>0</v>
      </c>
    </row>
    <row r="179" ht="50.1" customHeight="1" spans="2:13">
      <c r="B179" s="188"/>
      <c r="C179" s="188"/>
      <c r="D179" s="16"/>
      <c r="E179" s="193"/>
      <c r="F179" s="22" t="s">
        <v>18</v>
      </c>
      <c r="G179" s="22" t="s">
        <v>592</v>
      </c>
      <c r="H179" s="22" t="s">
        <v>668</v>
      </c>
      <c r="I179" s="185" t="s">
        <v>384</v>
      </c>
      <c r="J179" s="68">
        <v>17.5</v>
      </c>
      <c r="K179" s="68">
        <v>17.7</v>
      </c>
      <c r="L179" s="55">
        <f>'在庫情報（袜子）'!U179</f>
        <v>0</v>
      </c>
      <c r="M179" s="56">
        <f t="shared" si="10"/>
        <v>0</v>
      </c>
    </row>
    <row r="180" ht="50.1" customHeight="1" spans="2:13">
      <c r="B180" s="188"/>
      <c r="C180" s="188"/>
      <c r="D180" s="9" t="s">
        <v>663</v>
      </c>
      <c r="E180" s="191"/>
      <c r="F180" s="14" t="s">
        <v>16</v>
      </c>
      <c r="G180" s="14" t="s">
        <v>574</v>
      </c>
      <c r="H180" s="148" t="s">
        <v>383</v>
      </c>
      <c r="I180" s="215" t="s">
        <v>384</v>
      </c>
      <c r="J180" s="58">
        <v>17.5</v>
      </c>
      <c r="K180" s="58">
        <v>17.7</v>
      </c>
      <c r="L180" s="59">
        <f>'在庫情報（袜子）'!U180</f>
        <v>0</v>
      </c>
      <c r="M180" s="60">
        <f t="shared" si="10"/>
        <v>0</v>
      </c>
    </row>
    <row r="181" ht="50.1" customHeight="1" spans="2:13">
      <c r="B181" s="188"/>
      <c r="C181" s="188"/>
      <c r="D181" s="12" t="s">
        <v>679</v>
      </c>
      <c r="E181" s="192"/>
      <c r="F181" s="11" t="s">
        <v>17</v>
      </c>
      <c r="G181" s="11" t="s">
        <v>666</v>
      </c>
      <c r="H181" s="150" t="s">
        <v>387</v>
      </c>
      <c r="I181" s="184" t="s">
        <v>384</v>
      </c>
      <c r="J181" s="50">
        <v>17.5</v>
      </c>
      <c r="K181" s="50">
        <v>17.7</v>
      </c>
      <c r="L181" s="51">
        <f>'在庫情報（袜子）'!U181</f>
        <v>0</v>
      </c>
      <c r="M181" s="52">
        <f t="shared" si="10"/>
        <v>0</v>
      </c>
    </row>
    <row r="182" ht="50.1" customHeight="1" spans="2:13">
      <c r="B182" s="188"/>
      <c r="C182" s="188"/>
      <c r="D182" s="16"/>
      <c r="E182" s="193"/>
      <c r="F182" s="22" t="s">
        <v>18</v>
      </c>
      <c r="G182" s="22" t="s">
        <v>592</v>
      </c>
      <c r="H182" s="22" t="s">
        <v>668</v>
      </c>
      <c r="I182" s="185" t="s">
        <v>384</v>
      </c>
      <c r="J182" s="68">
        <v>17.5</v>
      </c>
      <c r="K182" s="68">
        <v>17.7</v>
      </c>
      <c r="L182" s="55">
        <f>'在庫情報（袜子）'!U182</f>
        <v>0</v>
      </c>
      <c r="M182" s="56">
        <f t="shared" si="10"/>
        <v>0</v>
      </c>
    </row>
    <row r="183" ht="50.1" customHeight="1" spans="2:13">
      <c r="B183" s="188"/>
      <c r="C183" s="188"/>
      <c r="D183" s="9" t="s">
        <v>663</v>
      </c>
      <c r="E183" s="191"/>
      <c r="F183" s="14" t="s">
        <v>16</v>
      </c>
      <c r="G183" s="14" t="s">
        <v>574</v>
      </c>
      <c r="H183" s="148" t="s">
        <v>383</v>
      </c>
      <c r="I183" s="215" t="s">
        <v>384</v>
      </c>
      <c r="J183" s="58">
        <v>17.5</v>
      </c>
      <c r="K183" s="58">
        <v>17.7</v>
      </c>
      <c r="L183" s="59">
        <f>'在庫情報（袜子）'!U183</f>
        <v>0</v>
      </c>
      <c r="M183" s="60">
        <f t="shared" si="10"/>
        <v>0</v>
      </c>
    </row>
    <row r="184" ht="50.1" customHeight="1" spans="2:13">
      <c r="B184" s="188"/>
      <c r="C184" s="188"/>
      <c r="D184" s="12" t="s">
        <v>683</v>
      </c>
      <c r="E184" s="192"/>
      <c r="F184" s="11" t="s">
        <v>17</v>
      </c>
      <c r="G184" s="11" t="s">
        <v>666</v>
      </c>
      <c r="H184" s="150" t="s">
        <v>387</v>
      </c>
      <c r="I184" s="184" t="s">
        <v>384</v>
      </c>
      <c r="J184" s="50">
        <v>17.5</v>
      </c>
      <c r="K184" s="50">
        <v>17.7</v>
      </c>
      <c r="L184" s="51">
        <f>'在庫情報（袜子）'!U184</f>
        <v>0</v>
      </c>
      <c r="M184" s="52">
        <f t="shared" si="10"/>
        <v>0</v>
      </c>
    </row>
    <row r="185" ht="50.1" customHeight="1" spans="2:13">
      <c r="B185" s="190"/>
      <c r="C185" s="190"/>
      <c r="D185" s="16"/>
      <c r="E185" s="193"/>
      <c r="F185" s="13" t="s">
        <v>18</v>
      </c>
      <c r="G185" s="13" t="s">
        <v>592</v>
      </c>
      <c r="H185" s="13" t="s">
        <v>668</v>
      </c>
      <c r="I185" s="216" t="s">
        <v>384</v>
      </c>
      <c r="J185" s="54">
        <v>17.5</v>
      </c>
      <c r="K185" s="54">
        <v>17.7</v>
      </c>
      <c r="L185" s="55">
        <f>'在庫情報（袜子）'!U185</f>
        <v>0</v>
      </c>
      <c r="M185" s="56">
        <f t="shared" si="10"/>
        <v>0</v>
      </c>
    </row>
    <row r="186" ht="150" customHeight="1" spans="2:13">
      <c r="B186" s="201" t="s">
        <v>686</v>
      </c>
      <c r="C186" s="201" t="s">
        <v>380</v>
      </c>
      <c r="D186" s="202" t="s">
        <v>687</v>
      </c>
      <c r="E186" s="203"/>
      <c r="F186" s="204" t="s">
        <v>688</v>
      </c>
      <c r="G186" s="205" t="s">
        <v>689</v>
      </c>
      <c r="H186" s="205"/>
      <c r="I186" s="205" t="s">
        <v>690</v>
      </c>
      <c r="J186" s="217">
        <v>42</v>
      </c>
      <c r="K186" s="217">
        <v>42.2</v>
      </c>
      <c r="L186" s="203">
        <f>'在庫情報（袜子）'!U186</f>
        <v>0</v>
      </c>
      <c r="M186" s="218">
        <f t="shared" si="10"/>
        <v>0</v>
      </c>
    </row>
    <row r="187" ht="150" customHeight="1" spans="2:13">
      <c r="B187" s="141"/>
      <c r="C187" s="206"/>
      <c r="D187" s="202" t="s">
        <v>692</v>
      </c>
      <c r="E187" s="203"/>
      <c r="F187" s="204" t="s">
        <v>688</v>
      </c>
      <c r="G187" s="205" t="s">
        <v>689</v>
      </c>
      <c r="H187" s="205"/>
      <c r="I187" s="205" t="s">
        <v>690</v>
      </c>
      <c r="J187" s="217">
        <v>42</v>
      </c>
      <c r="K187" s="217">
        <v>42.2</v>
      </c>
      <c r="L187" s="203">
        <f>'在庫情報（袜子）'!U187</f>
        <v>0</v>
      </c>
      <c r="M187" s="218">
        <f t="shared" ref="M187:M192" si="11">K187*L187</f>
        <v>0</v>
      </c>
    </row>
    <row r="188" ht="150" customHeight="1" spans="2:13">
      <c r="B188" s="207"/>
      <c r="C188" s="207"/>
      <c r="D188" s="202" t="s">
        <v>694</v>
      </c>
      <c r="E188" s="203"/>
      <c r="F188" s="204" t="s">
        <v>688</v>
      </c>
      <c r="G188" s="205" t="s">
        <v>695</v>
      </c>
      <c r="H188" s="205"/>
      <c r="I188" s="205" t="s">
        <v>690</v>
      </c>
      <c r="J188" s="217">
        <v>35</v>
      </c>
      <c r="K188" s="217">
        <v>35.2</v>
      </c>
      <c r="L188" s="203">
        <f>'在庫情報（袜子）'!U188</f>
        <v>0</v>
      </c>
      <c r="M188" s="218">
        <f t="shared" si="11"/>
        <v>0</v>
      </c>
    </row>
    <row r="189" s="4" customFormat="1" ht="50.1" customHeight="1" spans="2:13">
      <c r="B189" s="110" t="s">
        <v>627</v>
      </c>
      <c r="C189" s="110" t="s">
        <v>380</v>
      </c>
      <c r="D189" s="9" t="s">
        <v>698</v>
      </c>
      <c r="E189" s="191"/>
      <c r="F189" s="208" t="s">
        <v>16</v>
      </c>
      <c r="G189" s="208" t="s">
        <v>574</v>
      </c>
      <c r="H189" s="209" t="s">
        <v>383</v>
      </c>
      <c r="I189" s="180" t="s">
        <v>384</v>
      </c>
      <c r="J189" s="58">
        <v>13.5</v>
      </c>
      <c r="K189" s="58">
        <v>13.7</v>
      </c>
      <c r="L189" s="59">
        <f>'在庫情報（袜子）'!U189</f>
        <v>0</v>
      </c>
      <c r="M189" s="60">
        <f t="shared" si="11"/>
        <v>0</v>
      </c>
    </row>
    <row r="190" s="4" customFormat="1" ht="50.1" customHeight="1" spans="2:13">
      <c r="B190" s="149"/>
      <c r="C190" s="149"/>
      <c r="D190" s="12" t="s">
        <v>630</v>
      </c>
      <c r="E190" s="192"/>
      <c r="F190" s="210" t="s">
        <v>17</v>
      </c>
      <c r="G190" s="210" t="s">
        <v>700</v>
      </c>
      <c r="H190" s="211" t="s">
        <v>387</v>
      </c>
      <c r="I190" s="181" t="s">
        <v>384</v>
      </c>
      <c r="J190" s="50">
        <v>13.5</v>
      </c>
      <c r="K190" s="50">
        <v>13.7</v>
      </c>
      <c r="L190" s="51">
        <f>'在庫情報（袜子）'!U190</f>
        <v>0</v>
      </c>
      <c r="M190" s="52">
        <f t="shared" si="11"/>
        <v>0</v>
      </c>
    </row>
    <row r="191" s="4" customFormat="1" ht="50.1" customHeight="1" spans="2:13">
      <c r="B191" s="149"/>
      <c r="C191" s="149"/>
      <c r="D191" s="12"/>
      <c r="E191" s="192"/>
      <c r="F191" s="210" t="s">
        <v>18</v>
      </c>
      <c r="G191" s="210" t="s">
        <v>702</v>
      </c>
      <c r="H191" s="211" t="s">
        <v>390</v>
      </c>
      <c r="I191" s="181" t="s">
        <v>384</v>
      </c>
      <c r="J191" s="50">
        <v>13.5</v>
      </c>
      <c r="K191" s="50">
        <v>13.7</v>
      </c>
      <c r="L191" s="51">
        <f>'在庫情報（袜子）'!U191</f>
        <v>0</v>
      </c>
      <c r="M191" s="52">
        <f t="shared" si="11"/>
        <v>0</v>
      </c>
    </row>
    <row r="192" s="4" customFormat="1" ht="50.1" customHeight="1" spans="2:13">
      <c r="B192" s="212"/>
      <c r="C192" s="212"/>
      <c r="D192" s="16"/>
      <c r="E192" s="193"/>
      <c r="F192" s="213" t="s">
        <v>19</v>
      </c>
      <c r="G192" s="213" t="s">
        <v>704</v>
      </c>
      <c r="H192" s="214" t="s">
        <v>393</v>
      </c>
      <c r="I192" s="182" t="s">
        <v>384</v>
      </c>
      <c r="J192" s="54">
        <v>13.5</v>
      </c>
      <c r="K192" s="54">
        <v>13.7</v>
      </c>
      <c r="L192" s="55">
        <f>'在庫情報（袜子）'!U192</f>
        <v>0</v>
      </c>
      <c r="M192" s="56">
        <f t="shared" si="11"/>
        <v>0</v>
      </c>
    </row>
    <row r="193" ht="60" spans="13:13">
      <c r="M193" s="219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24" width="20.625" style="451" customWidth="1"/>
    <col min="25" max="30" width="9" style="451"/>
  </cols>
  <sheetData>
    <row r="2" ht="26.25" spans="6:24">
      <c r="F2" s="497" t="s">
        <v>189</v>
      </c>
      <c r="G2" s="588"/>
      <c r="H2" s="588"/>
      <c r="I2" s="588"/>
      <c r="J2" s="588"/>
      <c r="K2" s="602"/>
      <c r="L2" s="497" t="s">
        <v>190</v>
      </c>
      <c r="M2" s="588"/>
      <c r="N2" s="588"/>
      <c r="O2" s="588"/>
      <c r="P2" s="588"/>
      <c r="Q2" s="602"/>
      <c r="R2" s="552" t="s">
        <v>191</v>
      </c>
      <c r="S2" s="497" t="s">
        <v>192</v>
      </c>
      <c r="T2" s="588"/>
      <c r="U2" s="588"/>
      <c r="V2" s="588"/>
      <c r="W2" s="588"/>
      <c r="X2" s="606"/>
    </row>
    <row r="3" s="451" customFormat="1" ht="26.25" spans="2:24">
      <c r="B3" s="533" t="s">
        <v>12</v>
      </c>
      <c r="C3" s="533" t="s">
        <v>13</v>
      </c>
      <c r="D3" s="533" t="s">
        <v>14</v>
      </c>
      <c r="E3" s="534" t="s">
        <v>15</v>
      </c>
      <c r="F3" s="536" t="s">
        <v>16</v>
      </c>
      <c r="G3" s="533" t="s">
        <v>17</v>
      </c>
      <c r="H3" s="533" t="s">
        <v>18</v>
      </c>
      <c r="I3" s="533" t="s">
        <v>19</v>
      </c>
      <c r="J3" s="533" t="s">
        <v>20</v>
      </c>
      <c r="K3" s="603" t="s">
        <v>21</v>
      </c>
      <c r="L3" s="536" t="s">
        <v>16</v>
      </c>
      <c r="M3" s="533" t="s">
        <v>17</v>
      </c>
      <c r="N3" s="533" t="s">
        <v>18</v>
      </c>
      <c r="O3" s="533" t="s">
        <v>19</v>
      </c>
      <c r="P3" s="533" t="s">
        <v>20</v>
      </c>
      <c r="Q3" s="603" t="s">
        <v>21</v>
      </c>
      <c r="R3" s="553"/>
      <c r="S3" s="536" t="s">
        <v>16</v>
      </c>
      <c r="T3" s="533" t="s">
        <v>17</v>
      </c>
      <c r="U3" s="533" t="s">
        <v>18</v>
      </c>
      <c r="V3" s="533" t="s">
        <v>19</v>
      </c>
      <c r="W3" s="533" t="s">
        <v>20</v>
      </c>
      <c r="X3" s="603" t="s">
        <v>21</v>
      </c>
    </row>
    <row r="4" ht="30" customHeight="1" spans="2:24">
      <c r="B4" s="548" t="s">
        <v>22</v>
      </c>
      <c r="C4" s="548"/>
      <c r="D4" s="539" t="s">
        <v>23</v>
      </c>
      <c r="E4" s="540" t="s">
        <v>24</v>
      </c>
      <c r="F4" s="675">
        <f>'在庫情報（雨衣）'!BN4</f>
        <v>0</v>
      </c>
      <c r="G4" s="676">
        <f>'在庫情報（雨衣）'!BO4</f>
        <v>0</v>
      </c>
      <c r="H4" s="676">
        <f>'在庫情報（雨衣）'!BP4</f>
        <v>0</v>
      </c>
      <c r="I4" s="676">
        <f>'在庫情報（雨衣）'!BQ4</f>
        <v>0</v>
      </c>
      <c r="J4" s="676">
        <f>'在庫情報（雨衣）'!BR4</f>
        <v>0</v>
      </c>
      <c r="K4" s="687">
        <f>'在庫情報（雨衣）'!BS4</f>
        <v>0</v>
      </c>
      <c r="L4" s="688">
        <v>28</v>
      </c>
      <c r="M4" s="689">
        <v>28</v>
      </c>
      <c r="N4" s="689">
        <v>28</v>
      </c>
      <c r="O4" s="689">
        <v>28</v>
      </c>
      <c r="P4" s="689">
        <v>28</v>
      </c>
      <c r="Q4" s="712"/>
      <c r="R4" s="713">
        <f>SUM(F4:F6)*L4+SUM(G4:G6)*M4+SUM(H4:H6)*N4+SUM(I4:I6)*O4+SUM(J4:J6)*P4+SUM(K4:K6)*Q4</f>
        <v>0</v>
      </c>
      <c r="S4" s="714" t="s">
        <v>25</v>
      </c>
      <c r="T4" s="715" t="s">
        <v>26</v>
      </c>
      <c r="U4" s="715" t="s">
        <v>27</v>
      </c>
      <c r="V4" s="715" t="s">
        <v>28</v>
      </c>
      <c r="W4" s="715" t="s">
        <v>29</v>
      </c>
      <c r="X4" s="716"/>
    </row>
    <row r="5" ht="30" customHeight="1" spans="2:24">
      <c r="B5" s="537"/>
      <c r="C5" s="537"/>
      <c r="D5" s="539" t="s">
        <v>30</v>
      </c>
      <c r="E5" s="540" t="s">
        <v>31</v>
      </c>
      <c r="F5" s="677">
        <f>'在庫情報（雨衣）'!BN5</f>
        <v>0</v>
      </c>
      <c r="G5" s="678">
        <f>'在庫情報（雨衣）'!BO5</f>
        <v>0</v>
      </c>
      <c r="H5" s="679">
        <f>'在庫情報（雨衣）'!BP5</f>
        <v>0</v>
      </c>
      <c r="I5" s="678">
        <f>'在庫情報（雨衣）'!BQ5</f>
        <v>0</v>
      </c>
      <c r="J5" s="678">
        <f>'在庫情報（雨衣）'!BR5</f>
        <v>0</v>
      </c>
      <c r="K5" s="687">
        <f>'在庫情報（雨衣）'!BS5</f>
        <v>0</v>
      </c>
      <c r="L5" s="690"/>
      <c r="M5" s="691"/>
      <c r="N5" s="691"/>
      <c r="O5" s="691"/>
      <c r="P5" s="691"/>
      <c r="Q5" s="717"/>
      <c r="R5" s="718"/>
      <c r="S5" s="714" t="s">
        <v>32</v>
      </c>
      <c r="T5" s="715" t="s">
        <v>33</v>
      </c>
      <c r="U5" s="715" t="s">
        <v>34</v>
      </c>
      <c r="V5" s="715" t="s">
        <v>35</v>
      </c>
      <c r="W5" s="715" t="s">
        <v>36</v>
      </c>
      <c r="X5" s="719"/>
    </row>
    <row r="6" ht="30" customHeight="1" spans="2:24">
      <c r="B6" s="551"/>
      <c r="C6" s="551"/>
      <c r="D6" s="539" t="s">
        <v>37</v>
      </c>
      <c r="E6" s="540" t="s">
        <v>38</v>
      </c>
      <c r="F6" s="680">
        <f>'在庫情報（雨衣）'!BN6</f>
        <v>0</v>
      </c>
      <c r="G6" s="681">
        <f>'在庫情報（雨衣）'!BO6</f>
        <v>0</v>
      </c>
      <c r="H6" s="681">
        <f>'在庫情報（雨衣）'!BP6</f>
        <v>0</v>
      </c>
      <c r="I6" s="681">
        <f>'在庫情報（雨衣）'!BQ6</f>
        <v>0</v>
      </c>
      <c r="J6" s="681">
        <f>'在庫情報（雨衣）'!BR6</f>
        <v>0</v>
      </c>
      <c r="K6" s="692">
        <f>'在庫情報（雨衣）'!BS6</f>
        <v>0</v>
      </c>
      <c r="L6" s="693"/>
      <c r="M6" s="694"/>
      <c r="N6" s="694"/>
      <c r="O6" s="694"/>
      <c r="P6" s="694"/>
      <c r="Q6" s="720"/>
      <c r="R6" s="718"/>
      <c r="S6" s="721" t="s">
        <v>39</v>
      </c>
      <c r="T6" s="722" t="s">
        <v>40</v>
      </c>
      <c r="U6" s="722" t="s">
        <v>41</v>
      </c>
      <c r="V6" s="715" t="s">
        <v>42</v>
      </c>
      <c r="W6" s="715" t="s">
        <v>43</v>
      </c>
      <c r="X6" s="723"/>
    </row>
    <row r="7" ht="30" customHeight="1" spans="2:24">
      <c r="B7" s="548" t="s">
        <v>44</v>
      </c>
      <c r="C7" s="548"/>
      <c r="D7" s="539" t="s">
        <v>45</v>
      </c>
      <c r="E7" s="540" t="s">
        <v>46</v>
      </c>
      <c r="F7" s="682">
        <f>'在庫情報（雨衣）'!BN7</f>
        <v>0</v>
      </c>
      <c r="G7" s="676">
        <f>'在庫情報（雨衣）'!BO7</f>
        <v>0</v>
      </c>
      <c r="H7" s="676">
        <f>'在庫情報（雨衣）'!BP7</f>
        <v>0</v>
      </c>
      <c r="I7" s="676">
        <f>'在庫情報（雨衣）'!BQ7</f>
        <v>0</v>
      </c>
      <c r="J7" s="676">
        <f>'在庫情報（雨衣）'!BR7</f>
        <v>0</v>
      </c>
      <c r="K7" s="695">
        <f>'在庫情報（雨衣）'!BS7</f>
        <v>0</v>
      </c>
      <c r="L7" s="688">
        <v>34</v>
      </c>
      <c r="M7" s="689">
        <v>34</v>
      </c>
      <c r="N7" s="689">
        <v>34</v>
      </c>
      <c r="O7" s="689">
        <v>34</v>
      </c>
      <c r="P7" s="689">
        <v>34</v>
      </c>
      <c r="Q7" s="712"/>
      <c r="R7" s="718">
        <f>SUM(F7:F10)*L7+SUM(G7:G10)*M7+SUM(H7:H10)*N7+SUM(I7:I10)*O7+SUM(J7:J10)*P7+SUM(K7:K10)*Q7</f>
        <v>0</v>
      </c>
      <c r="S7" s="721" t="s">
        <v>47</v>
      </c>
      <c r="T7" s="722" t="s">
        <v>48</v>
      </c>
      <c r="U7" s="722" t="s">
        <v>49</v>
      </c>
      <c r="V7" s="722" t="s">
        <v>50</v>
      </c>
      <c r="W7" s="715" t="s">
        <v>51</v>
      </c>
      <c r="X7" s="724"/>
    </row>
    <row r="8" ht="30" customHeight="1" spans="2:24">
      <c r="B8" s="537"/>
      <c r="C8" s="537"/>
      <c r="D8" s="539" t="s">
        <v>52</v>
      </c>
      <c r="E8" s="540" t="s">
        <v>53</v>
      </c>
      <c r="F8" s="683">
        <f>'在庫情報（雨衣）'!BN8</f>
        <v>0</v>
      </c>
      <c r="G8" s="678">
        <f>'在庫情報（雨衣）'!BO8</f>
        <v>0</v>
      </c>
      <c r="H8" s="678">
        <f>'在庫情報（雨衣）'!BP8</f>
        <v>0</v>
      </c>
      <c r="I8" s="678">
        <f>'在庫情報（雨衣）'!BQ8</f>
        <v>0</v>
      </c>
      <c r="J8" s="678">
        <f>'在庫情報（雨衣）'!BR8</f>
        <v>0</v>
      </c>
      <c r="K8" s="687">
        <f>'在庫情報（雨衣）'!BS8</f>
        <v>0</v>
      </c>
      <c r="L8" s="690"/>
      <c r="M8" s="691"/>
      <c r="N8" s="691"/>
      <c r="O8" s="691"/>
      <c r="P8" s="691"/>
      <c r="Q8" s="717"/>
      <c r="R8" s="718"/>
      <c r="S8" s="721" t="s">
        <v>54</v>
      </c>
      <c r="T8" s="722" t="s">
        <v>55</v>
      </c>
      <c r="U8" s="722" t="s">
        <v>56</v>
      </c>
      <c r="V8" s="715" t="s">
        <v>57</v>
      </c>
      <c r="W8" s="715" t="s">
        <v>58</v>
      </c>
      <c r="X8" s="725"/>
    </row>
    <row r="9" ht="30" customHeight="1" spans="2:24">
      <c r="B9" s="537"/>
      <c r="C9" s="537"/>
      <c r="D9" s="539" t="s">
        <v>59</v>
      </c>
      <c r="E9" s="540" t="s">
        <v>60</v>
      </c>
      <c r="F9" s="683">
        <f>'在庫情報（雨衣）'!BN9</f>
        <v>0</v>
      </c>
      <c r="G9" s="678">
        <f>'在庫情報（雨衣）'!BO9</f>
        <v>0</v>
      </c>
      <c r="H9" s="678">
        <f>'在庫情報（雨衣）'!BP9</f>
        <v>0</v>
      </c>
      <c r="I9" s="678">
        <f>'在庫情報（雨衣）'!BQ9</f>
        <v>0</v>
      </c>
      <c r="J9" s="678">
        <f>'在庫情報（雨衣）'!BR9</f>
        <v>0</v>
      </c>
      <c r="K9" s="687">
        <f>'在庫情報（雨衣）'!BS9</f>
        <v>0</v>
      </c>
      <c r="L9" s="690"/>
      <c r="M9" s="691"/>
      <c r="N9" s="691"/>
      <c r="O9" s="691"/>
      <c r="P9" s="691"/>
      <c r="Q9" s="717"/>
      <c r="R9" s="718"/>
      <c r="S9" s="721" t="s">
        <v>61</v>
      </c>
      <c r="T9" s="722" t="s">
        <v>62</v>
      </c>
      <c r="U9" s="722" t="s">
        <v>63</v>
      </c>
      <c r="V9" s="715" t="s">
        <v>64</v>
      </c>
      <c r="W9" s="715" t="s">
        <v>65</v>
      </c>
      <c r="X9" s="725"/>
    </row>
    <row r="10" ht="30" customHeight="1" spans="2:24">
      <c r="B10" s="551"/>
      <c r="C10" s="551"/>
      <c r="D10" s="539" t="s">
        <v>66</v>
      </c>
      <c r="E10" s="540" t="s">
        <v>67</v>
      </c>
      <c r="F10" s="680">
        <f>'在庫情報（雨衣）'!BN10</f>
        <v>0</v>
      </c>
      <c r="G10" s="681">
        <f>'在庫情報（雨衣）'!BO10</f>
        <v>0</v>
      </c>
      <c r="H10" s="681">
        <f>'在庫情報（雨衣）'!BP10</f>
        <v>0</v>
      </c>
      <c r="I10" s="681">
        <f>'在庫情報（雨衣）'!BQ10</f>
        <v>0</v>
      </c>
      <c r="J10" s="681">
        <f>'在庫情報（雨衣）'!BR10</f>
        <v>0</v>
      </c>
      <c r="K10" s="692">
        <f>'在庫情報（雨衣）'!BS10</f>
        <v>0</v>
      </c>
      <c r="L10" s="693"/>
      <c r="M10" s="694"/>
      <c r="N10" s="694"/>
      <c r="O10" s="694"/>
      <c r="P10" s="694"/>
      <c r="Q10" s="720"/>
      <c r="R10" s="718"/>
      <c r="S10" s="721" t="s">
        <v>68</v>
      </c>
      <c r="T10" s="722" t="s">
        <v>69</v>
      </c>
      <c r="U10" s="722" t="s">
        <v>70</v>
      </c>
      <c r="V10" s="715" t="s">
        <v>71</v>
      </c>
      <c r="W10" s="715" t="s">
        <v>72</v>
      </c>
      <c r="X10" s="726"/>
    </row>
    <row r="11" ht="60" customHeight="1" spans="2:24">
      <c r="B11" s="548" t="s">
        <v>73</v>
      </c>
      <c r="C11" s="548"/>
      <c r="D11" s="539" t="s">
        <v>23</v>
      </c>
      <c r="E11" s="540" t="s">
        <v>24</v>
      </c>
      <c r="F11" s="682">
        <f>'在庫情報（雨衣）'!BN11</f>
        <v>0</v>
      </c>
      <c r="G11" s="676">
        <f>'在庫情報（雨衣）'!BO11</f>
        <v>0</v>
      </c>
      <c r="H11" s="676">
        <f>'在庫情報（雨衣）'!BP11</f>
        <v>0</v>
      </c>
      <c r="I11" s="676">
        <f>'在庫情報（雨衣）'!BQ11</f>
        <v>0</v>
      </c>
      <c r="J11" s="676">
        <f>'在庫情報（雨衣）'!BR11</f>
        <v>0</v>
      </c>
      <c r="K11" s="696">
        <f>'在庫情報（雨衣）'!BS11</f>
        <v>0</v>
      </c>
      <c r="L11" s="688">
        <v>36</v>
      </c>
      <c r="M11" s="689">
        <v>36</v>
      </c>
      <c r="N11" s="689">
        <v>36</v>
      </c>
      <c r="O11" s="689">
        <v>36</v>
      </c>
      <c r="P11" s="689">
        <v>36</v>
      </c>
      <c r="Q11" s="727">
        <v>36</v>
      </c>
      <c r="R11" s="718">
        <f>SUM(F11:F12)*L11+SUM(G11:G12)*M11+SUM(H11:H12)*N11+SUM(I11:I12)*O11+SUM(J11:J12)*P11+SUM(K11:K12)*Q11</f>
        <v>0</v>
      </c>
      <c r="S11" s="721" t="s">
        <v>74</v>
      </c>
      <c r="T11" s="722" t="s">
        <v>75</v>
      </c>
      <c r="U11" s="722" t="s">
        <v>76</v>
      </c>
      <c r="V11" s="715" t="s">
        <v>77</v>
      </c>
      <c r="W11" s="715" t="s">
        <v>78</v>
      </c>
      <c r="X11" s="728" t="s">
        <v>79</v>
      </c>
    </row>
    <row r="12" ht="60" customHeight="1" spans="2:24">
      <c r="B12" s="537"/>
      <c r="C12" s="537"/>
      <c r="D12" s="539" t="s">
        <v>37</v>
      </c>
      <c r="E12" s="540" t="s">
        <v>38</v>
      </c>
      <c r="F12" s="684">
        <f>'在庫情報（雨衣）'!BN12</f>
        <v>0</v>
      </c>
      <c r="G12" s="685">
        <f>'在庫情報（雨衣）'!BO12</f>
        <v>0</v>
      </c>
      <c r="H12" s="685">
        <f>'在庫情報（雨衣）'!BP12</f>
        <v>0</v>
      </c>
      <c r="I12" s="685">
        <f>'在庫情報（雨衣）'!BQ12</f>
        <v>0</v>
      </c>
      <c r="J12" s="685">
        <f>'在庫情報（雨衣）'!BR12</f>
        <v>0</v>
      </c>
      <c r="K12" s="697">
        <f>'在庫情報（雨衣）'!BS12</f>
        <v>0</v>
      </c>
      <c r="L12" s="693"/>
      <c r="M12" s="694"/>
      <c r="N12" s="694"/>
      <c r="O12" s="694"/>
      <c r="P12" s="694"/>
      <c r="Q12" s="729"/>
      <c r="R12" s="718"/>
      <c r="S12" s="721" t="s">
        <v>80</v>
      </c>
      <c r="T12" s="722" t="s">
        <v>81</v>
      </c>
      <c r="U12" s="722" t="s">
        <v>82</v>
      </c>
      <c r="V12" s="715" t="s">
        <v>83</v>
      </c>
      <c r="W12" s="715" t="s">
        <v>84</v>
      </c>
      <c r="X12" s="728" t="s">
        <v>85</v>
      </c>
    </row>
    <row r="13" ht="39.95" customHeight="1" spans="2:24">
      <c r="B13" s="548" t="s">
        <v>86</v>
      </c>
      <c r="C13" s="548"/>
      <c r="D13" s="539" t="s">
        <v>23</v>
      </c>
      <c r="E13" s="540" t="s">
        <v>24</v>
      </c>
      <c r="F13" s="682">
        <f>'在庫情報（雨衣）'!BN13</f>
        <v>0</v>
      </c>
      <c r="G13" s="676">
        <f>'在庫情報（雨衣）'!BO13</f>
        <v>0</v>
      </c>
      <c r="H13" s="676">
        <f>'在庫情報（雨衣）'!BP13</f>
        <v>0</v>
      </c>
      <c r="I13" s="698">
        <f>'在庫情報（雨衣）'!BQ13</f>
        <v>0</v>
      </c>
      <c r="J13" s="698">
        <f>'在庫情報（雨衣）'!BR13</f>
        <v>0</v>
      </c>
      <c r="K13" s="695">
        <f>'在庫情報（雨衣）'!BS13</f>
        <v>0</v>
      </c>
      <c r="L13" s="688">
        <v>20</v>
      </c>
      <c r="M13" s="689">
        <v>20</v>
      </c>
      <c r="N13" s="689">
        <v>20</v>
      </c>
      <c r="O13" s="699"/>
      <c r="P13" s="699"/>
      <c r="Q13" s="712"/>
      <c r="R13" s="718">
        <f>SUM(F13:F15)*L13+SUM(G13:G15)*M13+SUM(H13:H15)*N13+SUM(I13:I15)*O13+SUM(J13:J15)*P13+SUM(K13:K15)*Q13</f>
        <v>0</v>
      </c>
      <c r="S13" s="730" t="s">
        <v>87</v>
      </c>
      <c r="T13" s="731" t="s">
        <v>88</v>
      </c>
      <c r="U13" s="731" t="s">
        <v>89</v>
      </c>
      <c r="V13" s="732"/>
      <c r="W13" s="732"/>
      <c r="X13" s="724"/>
    </row>
    <row r="14" ht="39.95" customHeight="1" spans="2:24">
      <c r="B14" s="537"/>
      <c r="C14" s="537"/>
      <c r="D14" s="539" t="s">
        <v>30</v>
      </c>
      <c r="E14" s="540" t="s">
        <v>31</v>
      </c>
      <c r="F14" s="683">
        <f>'在庫情報（雨衣）'!BN14</f>
        <v>0</v>
      </c>
      <c r="G14" s="678">
        <f>'在庫情報（雨衣）'!BO14</f>
        <v>0</v>
      </c>
      <c r="H14" s="678">
        <f>'在庫情報（雨衣）'!BP14</f>
        <v>0</v>
      </c>
      <c r="I14" s="700">
        <f>'在庫情報（雨衣）'!BQ14</f>
        <v>0</v>
      </c>
      <c r="J14" s="700">
        <f>'在庫情報（雨衣）'!BR14</f>
        <v>0</v>
      </c>
      <c r="K14" s="687">
        <f>'在庫情報（雨衣）'!BS14</f>
        <v>0</v>
      </c>
      <c r="L14" s="690"/>
      <c r="M14" s="691"/>
      <c r="N14" s="691"/>
      <c r="O14" s="701"/>
      <c r="P14" s="701"/>
      <c r="Q14" s="717"/>
      <c r="R14" s="718"/>
      <c r="S14" s="730" t="s">
        <v>90</v>
      </c>
      <c r="T14" s="731" t="s">
        <v>91</v>
      </c>
      <c r="U14" s="731" t="s">
        <v>92</v>
      </c>
      <c r="V14" s="733"/>
      <c r="W14" s="733"/>
      <c r="X14" s="725"/>
    </row>
    <row r="15" ht="39.95" customHeight="1" spans="2:24">
      <c r="B15" s="551"/>
      <c r="C15" s="551"/>
      <c r="D15" s="539" t="s">
        <v>37</v>
      </c>
      <c r="E15" s="540" t="s">
        <v>38</v>
      </c>
      <c r="F15" s="680">
        <f>'在庫情報（雨衣）'!BN15</f>
        <v>0</v>
      </c>
      <c r="G15" s="681">
        <f>'在庫情報（雨衣）'!BO15</f>
        <v>0</v>
      </c>
      <c r="H15" s="681">
        <f>'在庫情報（雨衣）'!BP15</f>
        <v>0</v>
      </c>
      <c r="I15" s="702">
        <f>'在庫情報（雨衣）'!BQ15</f>
        <v>0</v>
      </c>
      <c r="J15" s="702">
        <f>'在庫情報（雨衣）'!BR15</f>
        <v>0</v>
      </c>
      <c r="K15" s="692">
        <f>'在庫情報（雨衣）'!BS15</f>
        <v>0</v>
      </c>
      <c r="L15" s="693"/>
      <c r="M15" s="694"/>
      <c r="N15" s="694"/>
      <c r="O15" s="703"/>
      <c r="P15" s="703"/>
      <c r="Q15" s="720"/>
      <c r="R15" s="718"/>
      <c r="S15" s="730" t="s">
        <v>93</v>
      </c>
      <c r="T15" s="731" t="s">
        <v>94</v>
      </c>
      <c r="U15" s="731" t="s">
        <v>95</v>
      </c>
      <c r="V15" s="734"/>
      <c r="W15" s="734"/>
      <c r="X15" s="726"/>
    </row>
    <row r="16" ht="39.95" customHeight="1" spans="2:24">
      <c r="B16" s="548" t="s">
        <v>96</v>
      </c>
      <c r="C16" s="548"/>
      <c r="D16" s="539" t="s">
        <v>23</v>
      </c>
      <c r="E16" s="540" t="s">
        <v>24</v>
      </c>
      <c r="F16" s="682">
        <f>'在庫情報（雨衣）'!BN16</f>
        <v>0</v>
      </c>
      <c r="G16" s="676">
        <f>'在庫情報（雨衣）'!BO16</f>
        <v>0</v>
      </c>
      <c r="H16" s="676">
        <f>'在庫情報（雨衣）'!BP16</f>
        <v>0</v>
      </c>
      <c r="I16" s="676">
        <f>'在庫情報（雨衣）'!BQ16</f>
        <v>0</v>
      </c>
      <c r="J16" s="676">
        <f>'在庫情報（雨衣）'!BR16</f>
        <v>0</v>
      </c>
      <c r="K16" s="695">
        <f>'在庫情報（雨衣）'!BS16</f>
        <v>0</v>
      </c>
      <c r="L16" s="688">
        <v>20</v>
      </c>
      <c r="M16" s="689">
        <v>20</v>
      </c>
      <c r="N16" s="689">
        <v>20</v>
      </c>
      <c r="O16" s="704">
        <v>26</v>
      </c>
      <c r="P16" s="704">
        <v>26</v>
      </c>
      <c r="Q16" s="712"/>
      <c r="R16" s="718">
        <f>SUM(F16:F18)*L16+SUM(G16:G18)*M16+SUM(H16:H18)*N16+SUM(I16:I18)*O16+SUM(J16:J18)*P16+SUM(K16:K18)*Q16</f>
        <v>0</v>
      </c>
      <c r="S16" s="721" t="s">
        <v>97</v>
      </c>
      <c r="T16" s="722" t="s">
        <v>98</v>
      </c>
      <c r="U16" s="722" t="s">
        <v>99</v>
      </c>
      <c r="V16" s="722" t="s">
        <v>100</v>
      </c>
      <c r="W16" s="722" t="s">
        <v>193</v>
      </c>
      <c r="X16" s="724"/>
    </row>
    <row r="17" ht="39.95" customHeight="1" spans="2:24">
      <c r="B17" s="537"/>
      <c r="C17" s="537"/>
      <c r="D17" s="539" t="s">
        <v>37</v>
      </c>
      <c r="E17" s="540" t="s">
        <v>38</v>
      </c>
      <c r="F17" s="683">
        <f>'在庫情報（雨衣）'!BN17</f>
        <v>0</v>
      </c>
      <c r="G17" s="678">
        <f>'在庫情報（雨衣）'!BO17</f>
        <v>0</v>
      </c>
      <c r="H17" s="678">
        <f>'在庫情報（雨衣）'!BP17</f>
        <v>0</v>
      </c>
      <c r="I17" s="678">
        <f>'在庫情報（雨衣）'!BQ17</f>
        <v>0</v>
      </c>
      <c r="J17" s="678">
        <f>'在庫情報（雨衣）'!BR17</f>
        <v>0</v>
      </c>
      <c r="K17" s="687">
        <f>'在庫情報（雨衣）'!BS17</f>
        <v>0</v>
      </c>
      <c r="L17" s="690"/>
      <c r="M17" s="691"/>
      <c r="N17" s="691"/>
      <c r="O17" s="705"/>
      <c r="P17" s="705"/>
      <c r="Q17" s="717"/>
      <c r="R17" s="718"/>
      <c r="S17" s="721" t="s">
        <v>102</v>
      </c>
      <c r="T17" s="722" t="s">
        <v>103</v>
      </c>
      <c r="U17" s="722" t="s">
        <v>104</v>
      </c>
      <c r="V17" s="722" t="s">
        <v>105</v>
      </c>
      <c r="W17" s="722" t="s">
        <v>106</v>
      </c>
      <c r="X17" s="725"/>
    </row>
    <row r="18" ht="39.95" customHeight="1" spans="2:24">
      <c r="B18" s="551"/>
      <c r="C18" s="551"/>
      <c r="D18" s="539" t="s">
        <v>30</v>
      </c>
      <c r="E18" s="540" t="s">
        <v>31</v>
      </c>
      <c r="F18" s="680">
        <f>'在庫情報（雨衣）'!BN18</f>
        <v>0</v>
      </c>
      <c r="G18" s="681">
        <f>'在庫情報（雨衣）'!BO18</f>
        <v>0</v>
      </c>
      <c r="H18" s="681">
        <f>'在庫情報（雨衣）'!BP18</f>
        <v>0</v>
      </c>
      <c r="I18" s="681">
        <f>'在庫情報（雨衣）'!BQ18</f>
        <v>0</v>
      </c>
      <c r="J18" s="681">
        <f>'在庫情報（雨衣）'!BR18</f>
        <v>0</v>
      </c>
      <c r="K18" s="692">
        <f>'在庫情報（雨衣）'!BS18</f>
        <v>0</v>
      </c>
      <c r="L18" s="693"/>
      <c r="M18" s="694"/>
      <c r="N18" s="694"/>
      <c r="O18" s="706"/>
      <c r="P18" s="706"/>
      <c r="Q18" s="720"/>
      <c r="R18" s="718"/>
      <c r="S18" s="721" t="s">
        <v>107</v>
      </c>
      <c r="T18" s="722" t="s">
        <v>108</v>
      </c>
      <c r="U18" s="722" t="s">
        <v>109</v>
      </c>
      <c r="V18" s="722" t="s">
        <v>110</v>
      </c>
      <c r="W18" s="722" t="s">
        <v>111</v>
      </c>
      <c r="X18" s="726"/>
    </row>
    <row r="19" ht="39.95" customHeight="1" spans="2:24">
      <c r="B19" s="548" t="s">
        <v>112</v>
      </c>
      <c r="C19" s="548"/>
      <c r="D19" s="539" t="s">
        <v>23</v>
      </c>
      <c r="E19" s="540" t="s">
        <v>24</v>
      </c>
      <c r="F19" s="682">
        <f>'在庫情報（雨衣）'!BN19</f>
        <v>0</v>
      </c>
      <c r="G19" s="676">
        <f>'在庫情報（雨衣）'!BO19</f>
        <v>0</v>
      </c>
      <c r="H19" s="676">
        <f>'在庫情報（雨衣）'!BP19</f>
        <v>0</v>
      </c>
      <c r="I19" s="676">
        <f>'在庫情報（雨衣）'!BQ19</f>
        <v>0</v>
      </c>
      <c r="J19" s="676">
        <f>'在庫情報（雨衣）'!BR19</f>
        <v>0</v>
      </c>
      <c r="K19" s="695">
        <f>'在庫情報（雨衣）'!BS19</f>
        <v>0</v>
      </c>
      <c r="L19" s="688">
        <v>38</v>
      </c>
      <c r="M19" s="689">
        <v>38</v>
      </c>
      <c r="N19" s="689">
        <v>38</v>
      </c>
      <c r="O19" s="689">
        <v>38</v>
      </c>
      <c r="P19" s="689">
        <v>38</v>
      </c>
      <c r="Q19" s="712"/>
      <c r="R19" s="718">
        <f>SUM(F19:F21)*L19+SUM(G19:G21)*M19+SUM(H19:H21)*N19+SUM(I19:I21)*O19+SUM(J19:J21)*P19+SUM(K19:K21)*Q19</f>
        <v>0</v>
      </c>
      <c r="S19" s="721" t="s">
        <v>113</v>
      </c>
      <c r="T19" s="722" t="s">
        <v>114</v>
      </c>
      <c r="U19" s="722" t="s">
        <v>115</v>
      </c>
      <c r="V19" s="722" t="s">
        <v>116</v>
      </c>
      <c r="W19" s="722" t="s">
        <v>117</v>
      </c>
      <c r="X19" s="724"/>
    </row>
    <row r="20" ht="39.95" customHeight="1" spans="2:24">
      <c r="B20" s="537"/>
      <c r="C20" s="537"/>
      <c r="D20" s="539" t="s">
        <v>30</v>
      </c>
      <c r="E20" s="540" t="s">
        <v>31</v>
      </c>
      <c r="F20" s="677">
        <f>'在庫情報（雨衣）'!BN20</f>
        <v>0</v>
      </c>
      <c r="G20" s="686">
        <f>'在庫情報（雨衣）'!BO20</f>
        <v>0</v>
      </c>
      <c r="H20" s="686">
        <f>'在庫情報（雨衣）'!BP20</f>
        <v>0</v>
      </c>
      <c r="I20" s="686">
        <f>'在庫情報（雨衣）'!BQ20</f>
        <v>0</v>
      </c>
      <c r="J20" s="686">
        <f>'在庫情報（雨衣）'!BR20</f>
        <v>0</v>
      </c>
      <c r="K20" s="687">
        <f>'在庫情報（雨衣）'!BS20</f>
        <v>0</v>
      </c>
      <c r="L20" s="690"/>
      <c r="M20" s="691"/>
      <c r="N20" s="691"/>
      <c r="O20" s="691"/>
      <c r="P20" s="691"/>
      <c r="Q20" s="717"/>
      <c r="R20" s="718"/>
      <c r="S20" s="721" t="s">
        <v>118</v>
      </c>
      <c r="T20" s="722" t="s">
        <v>119</v>
      </c>
      <c r="U20" s="722" t="s">
        <v>120</v>
      </c>
      <c r="V20" s="722" t="s">
        <v>121</v>
      </c>
      <c r="W20" s="722" t="s">
        <v>122</v>
      </c>
      <c r="X20" s="725"/>
    </row>
    <row r="21" ht="39.95" customHeight="1" spans="2:24">
      <c r="B21" s="551"/>
      <c r="C21" s="551"/>
      <c r="D21" s="539" t="s">
        <v>123</v>
      </c>
      <c r="E21" s="540" t="s">
        <v>124</v>
      </c>
      <c r="F21" s="684">
        <f>'在庫情報（雨衣）'!BN21</f>
        <v>0</v>
      </c>
      <c r="G21" s="685">
        <f>'在庫情報（雨衣）'!BO21</f>
        <v>0</v>
      </c>
      <c r="H21" s="685">
        <f>'在庫情報（雨衣）'!BP21</f>
        <v>0</v>
      </c>
      <c r="I21" s="685">
        <f>'在庫情報（雨衣）'!BQ21</f>
        <v>0</v>
      </c>
      <c r="J21" s="685">
        <f>'在庫情報（雨衣）'!BR21</f>
        <v>0</v>
      </c>
      <c r="K21" s="692">
        <f>'在庫情報（雨衣）'!BS21</f>
        <v>0</v>
      </c>
      <c r="L21" s="693"/>
      <c r="M21" s="694"/>
      <c r="N21" s="694"/>
      <c r="O21" s="694"/>
      <c r="P21" s="694"/>
      <c r="Q21" s="720"/>
      <c r="R21" s="718"/>
      <c r="S21" s="721" t="s">
        <v>125</v>
      </c>
      <c r="T21" s="722" t="s">
        <v>126</v>
      </c>
      <c r="U21" s="722" t="s">
        <v>127</v>
      </c>
      <c r="V21" s="722" t="s">
        <v>128</v>
      </c>
      <c r="W21" s="722" t="s">
        <v>129</v>
      </c>
      <c r="X21" s="726"/>
    </row>
    <row r="22" ht="60" customHeight="1" spans="2:24">
      <c r="B22" s="548" t="s">
        <v>130</v>
      </c>
      <c r="C22" s="548"/>
      <c r="D22" s="539" t="s">
        <v>131</v>
      </c>
      <c r="E22" s="540" t="s">
        <v>132</v>
      </c>
      <c r="F22" s="682">
        <f>'在庫情報（雨衣）'!BN22</f>
        <v>0</v>
      </c>
      <c r="G22" s="676">
        <f>'在庫情報（雨衣）'!BO22</f>
        <v>0</v>
      </c>
      <c r="H22" s="676">
        <f>'在庫情報（雨衣）'!BP22</f>
        <v>0</v>
      </c>
      <c r="I22" s="676">
        <f>'在庫情報（雨衣）'!BQ22</f>
        <v>0</v>
      </c>
      <c r="J22" s="676">
        <f>'在庫情報（雨衣）'!BR22</f>
        <v>0</v>
      </c>
      <c r="K22" s="695">
        <f>'在庫情報（雨衣）'!BS22</f>
        <v>0</v>
      </c>
      <c r="L22" s="688">
        <v>25</v>
      </c>
      <c r="M22" s="689">
        <v>25</v>
      </c>
      <c r="N22" s="689">
        <v>25</v>
      </c>
      <c r="O22" s="689">
        <v>25</v>
      </c>
      <c r="P22" s="689">
        <v>25</v>
      </c>
      <c r="Q22" s="712"/>
      <c r="R22" s="718">
        <f>SUM(F22:F23)*L22+SUM(G22:G23)*M22+SUM(H22:H23)*N22+SUM(I22:I23)*O22+SUM(J22:J23)*P22+SUM(K22:K23)*Q22</f>
        <v>0</v>
      </c>
      <c r="S22" s="721" t="s">
        <v>133</v>
      </c>
      <c r="T22" s="722" t="s">
        <v>134</v>
      </c>
      <c r="U22" s="722" t="s">
        <v>135</v>
      </c>
      <c r="V22" s="722" t="s">
        <v>136</v>
      </c>
      <c r="W22" s="722" t="s">
        <v>137</v>
      </c>
      <c r="X22" s="724"/>
    </row>
    <row r="23" ht="60" customHeight="1" spans="2:24">
      <c r="B23" s="551"/>
      <c r="C23" s="551"/>
      <c r="D23" s="539" t="s">
        <v>138</v>
      </c>
      <c r="E23" s="540" t="s">
        <v>139</v>
      </c>
      <c r="F23" s="680">
        <f>'在庫情報（雨衣）'!BN23</f>
        <v>0</v>
      </c>
      <c r="G23" s="681">
        <f>'在庫情報（雨衣）'!BO23</f>
        <v>0</v>
      </c>
      <c r="H23" s="681">
        <f>'在庫情報（雨衣）'!BP23</f>
        <v>0</v>
      </c>
      <c r="I23" s="681">
        <f>'在庫情報（雨衣）'!BQ23</f>
        <v>0</v>
      </c>
      <c r="J23" s="681">
        <f>'在庫情報（雨衣）'!BR23</f>
        <v>0</v>
      </c>
      <c r="K23" s="692">
        <f>'在庫情報（雨衣）'!BS23</f>
        <v>0</v>
      </c>
      <c r="L23" s="693"/>
      <c r="M23" s="694"/>
      <c r="N23" s="694"/>
      <c r="O23" s="694"/>
      <c r="P23" s="694"/>
      <c r="Q23" s="720"/>
      <c r="R23" s="718"/>
      <c r="S23" s="721" t="s">
        <v>140</v>
      </c>
      <c r="T23" s="722" t="s">
        <v>141</v>
      </c>
      <c r="U23" s="722" t="s">
        <v>142</v>
      </c>
      <c r="V23" s="722" t="s">
        <v>143</v>
      </c>
      <c r="W23" s="722" t="s">
        <v>144</v>
      </c>
      <c r="X23" s="726"/>
    </row>
    <row r="24" ht="30" customHeight="1" spans="2:24">
      <c r="B24" s="548" t="s">
        <v>145</v>
      </c>
      <c r="C24" s="548"/>
      <c r="D24" s="539" t="s">
        <v>146</v>
      </c>
      <c r="E24" s="540" t="s">
        <v>147</v>
      </c>
      <c r="F24" s="682">
        <f>'在庫情報（雨衣）'!BN24</f>
        <v>0</v>
      </c>
      <c r="G24" s="676">
        <f>'在庫情報（雨衣）'!BO24</f>
        <v>0</v>
      </c>
      <c r="H24" s="676">
        <f>'在庫情報（雨衣）'!BP24</f>
        <v>0</v>
      </c>
      <c r="I24" s="676">
        <f>'在庫情報（雨衣）'!BQ24</f>
        <v>0</v>
      </c>
      <c r="J24" s="676">
        <f>'在庫情報（雨衣）'!BR24</f>
        <v>0</v>
      </c>
      <c r="K24" s="696">
        <f>'在庫情報（雨衣）'!BS24</f>
        <v>0</v>
      </c>
      <c r="L24" s="688">
        <v>36</v>
      </c>
      <c r="M24" s="689">
        <v>36</v>
      </c>
      <c r="N24" s="689">
        <v>36</v>
      </c>
      <c r="O24" s="689">
        <v>36</v>
      </c>
      <c r="P24" s="689">
        <v>36</v>
      </c>
      <c r="Q24" s="727">
        <v>36</v>
      </c>
      <c r="R24" s="718">
        <f>SUM(F24:F27)*L24+SUM(G24:G27)*M24+SUM(H24:H27)*N24+SUM(I24:I27)*O24+SUM(J24:J27)*P24+SUM(K24:K27)*Q24</f>
        <v>0</v>
      </c>
      <c r="S24" s="721" t="s">
        <v>148</v>
      </c>
      <c r="T24" s="722" t="s">
        <v>149</v>
      </c>
      <c r="U24" s="722" t="s">
        <v>150</v>
      </c>
      <c r="V24" s="722" t="s">
        <v>151</v>
      </c>
      <c r="W24" s="722" t="s">
        <v>152</v>
      </c>
      <c r="X24" s="728" t="s">
        <v>153</v>
      </c>
    </row>
    <row r="25" ht="30" customHeight="1" spans="2:24">
      <c r="B25" s="537"/>
      <c r="C25" s="537"/>
      <c r="D25" s="539" t="s">
        <v>23</v>
      </c>
      <c r="E25" s="540" t="s">
        <v>24</v>
      </c>
      <c r="F25" s="677">
        <f>'在庫情報（雨衣）'!BN25</f>
        <v>0</v>
      </c>
      <c r="G25" s="686">
        <f>'在庫情報（雨衣）'!BO25</f>
        <v>0</v>
      </c>
      <c r="H25" s="686">
        <f>'在庫情報（雨衣）'!BP25</f>
        <v>0</v>
      </c>
      <c r="I25" s="686">
        <f>'在庫情報（雨衣）'!BQ25</f>
        <v>0</v>
      </c>
      <c r="J25" s="686">
        <f>'在庫情報（雨衣）'!BR25</f>
        <v>0</v>
      </c>
      <c r="K25" s="707">
        <f>'在庫情報（雨衣）'!BS25</f>
        <v>0</v>
      </c>
      <c r="L25" s="690"/>
      <c r="M25" s="691"/>
      <c r="N25" s="691"/>
      <c r="O25" s="691"/>
      <c r="P25" s="691"/>
      <c r="Q25" s="735"/>
      <c r="R25" s="718"/>
      <c r="S25" s="721" t="s">
        <v>154</v>
      </c>
      <c r="T25" s="722" t="s">
        <v>155</v>
      </c>
      <c r="U25" s="722" t="s">
        <v>156</v>
      </c>
      <c r="V25" s="722" t="s">
        <v>157</v>
      </c>
      <c r="W25" s="722" t="s">
        <v>158</v>
      </c>
      <c r="X25" s="728" t="s">
        <v>159</v>
      </c>
    </row>
    <row r="26" ht="30" customHeight="1" spans="2:24">
      <c r="B26" s="537"/>
      <c r="C26" s="537"/>
      <c r="D26" s="539" t="s">
        <v>30</v>
      </c>
      <c r="E26" s="540" t="s">
        <v>31</v>
      </c>
      <c r="F26" s="677">
        <f>'在庫情報（雨衣）'!BN26</f>
        <v>0</v>
      </c>
      <c r="G26" s="686">
        <f>'在庫情報（雨衣）'!BO26</f>
        <v>0</v>
      </c>
      <c r="H26" s="686">
        <f>'在庫情報（雨衣）'!BP26</f>
        <v>0</v>
      </c>
      <c r="I26" s="686">
        <f>'在庫情報（雨衣）'!BQ26</f>
        <v>0</v>
      </c>
      <c r="J26" s="686">
        <f>'在庫情報（雨衣）'!BR26</f>
        <v>0</v>
      </c>
      <c r="K26" s="707">
        <f>'在庫情報（雨衣）'!BS26</f>
        <v>0</v>
      </c>
      <c r="L26" s="690"/>
      <c r="M26" s="691"/>
      <c r="N26" s="691"/>
      <c r="O26" s="691"/>
      <c r="P26" s="691"/>
      <c r="Q26" s="735"/>
      <c r="R26" s="718"/>
      <c r="S26" s="721" t="s">
        <v>160</v>
      </c>
      <c r="T26" s="722" t="s">
        <v>161</v>
      </c>
      <c r="U26" s="722" t="s">
        <v>162</v>
      </c>
      <c r="V26" s="722" t="s">
        <v>163</v>
      </c>
      <c r="W26" s="722" t="s">
        <v>164</v>
      </c>
      <c r="X26" s="728" t="s">
        <v>165</v>
      </c>
    </row>
    <row r="27" ht="30" customHeight="1" spans="2:24">
      <c r="B27" s="551"/>
      <c r="C27" s="551"/>
      <c r="D27" s="539" t="s">
        <v>123</v>
      </c>
      <c r="E27" s="540" t="s">
        <v>124</v>
      </c>
      <c r="F27" s="684">
        <f>'在庫情報（雨衣）'!BN27</f>
        <v>0</v>
      </c>
      <c r="G27" s="685">
        <f>'在庫情報（雨衣）'!BO27</f>
        <v>0</v>
      </c>
      <c r="H27" s="685">
        <f>'在庫情報（雨衣）'!BP27</f>
        <v>0</v>
      </c>
      <c r="I27" s="685">
        <f>'在庫情報（雨衣）'!BQ27</f>
        <v>0</v>
      </c>
      <c r="J27" s="685">
        <f>'在庫情報（雨衣）'!BR27</f>
        <v>0</v>
      </c>
      <c r="K27" s="697">
        <f>'在庫情報（雨衣）'!BS27</f>
        <v>0</v>
      </c>
      <c r="L27" s="693"/>
      <c r="M27" s="694"/>
      <c r="N27" s="694"/>
      <c r="O27" s="694"/>
      <c r="P27" s="694"/>
      <c r="Q27" s="729"/>
      <c r="R27" s="718"/>
      <c r="S27" s="721" t="s">
        <v>166</v>
      </c>
      <c r="T27" s="722" t="s">
        <v>167</v>
      </c>
      <c r="U27" s="722" t="s">
        <v>168</v>
      </c>
      <c r="V27" s="722" t="s">
        <v>169</v>
      </c>
      <c r="W27" s="722" t="s">
        <v>170</v>
      </c>
      <c r="X27" s="728" t="s">
        <v>171</v>
      </c>
    </row>
    <row r="28" ht="140.1" customHeight="1" spans="2:24">
      <c r="B28" s="533" t="s">
        <v>172</v>
      </c>
      <c r="C28" s="533"/>
      <c r="D28" s="539" t="s">
        <v>173</v>
      </c>
      <c r="E28" s="540" t="s">
        <v>173</v>
      </c>
      <c r="F28" s="682">
        <f>'在庫情報（雨衣）'!BN28</f>
        <v>0</v>
      </c>
      <c r="G28" s="676">
        <f>'在庫情報（雨衣）'!BO28</f>
        <v>0</v>
      </c>
      <c r="H28" s="676">
        <f>'在庫情報（雨衣）'!BP28</f>
        <v>0</v>
      </c>
      <c r="I28" s="676">
        <f>'在庫情報（雨衣）'!BQ28</f>
        <v>0</v>
      </c>
      <c r="J28" s="708">
        <f>'在庫情報（雨衣）'!BR28</f>
        <v>0</v>
      </c>
      <c r="K28" s="709">
        <f>'在庫情報（雨衣）'!BS28</f>
        <v>0</v>
      </c>
      <c r="L28" s="710">
        <v>28</v>
      </c>
      <c r="M28" s="711">
        <v>28</v>
      </c>
      <c r="N28" s="711">
        <v>28</v>
      </c>
      <c r="O28" s="711">
        <v>28</v>
      </c>
      <c r="P28" s="708"/>
      <c r="Q28" s="709"/>
      <c r="R28" s="718">
        <f>SUM(F28)*L28+SUM(G28)*M28+SUM(H28)*N28+SUM(I28)*O28+SUM(J28)*P28+SUM(K28)*Q28</f>
        <v>0</v>
      </c>
      <c r="S28" s="736" t="s">
        <v>174</v>
      </c>
      <c r="T28" s="737" t="s">
        <v>175</v>
      </c>
      <c r="U28" s="737" t="s">
        <v>176</v>
      </c>
      <c r="V28" s="737" t="s">
        <v>177</v>
      </c>
      <c r="W28" s="738"/>
      <c r="X28" s="610"/>
    </row>
    <row r="29" ht="60" customHeight="1" spans="2:24">
      <c r="B29" s="548" t="s">
        <v>178</v>
      </c>
      <c r="C29" s="548"/>
      <c r="D29" s="539" t="s">
        <v>23</v>
      </c>
      <c r="E29" s="540" t="s">
        <v>24</v>
      </c>
      <c r="F29" s="682">
        <f>'在庫情報（雨衣）'!BN29</f>
        <v>0</v>
      </c>
      <c r="G29" s="676">
        <f>'在庫情報（雨衣）'!BO29</f>
        <v>0</v>
      </c>
      <c r="H29" s="676">
        <f>'在庫情報（雨衣）'!BP29</f>
        <v>0</v>
      </c>
      <c r="I29" s="676">
        <f>'在庫情報（雨衣）'!BQ29</f>
        <v>0</v>
      </c>
      <c r="J29" s="676">
        <f>'在庫情報（雨衣）'!BR29</f>
        <v>0</v>
      </c>
      <c r="K29" s="695">
        <f>'在庫情報（雨衣）'!BS29</f>
        <v>0</v>
      </c>
      <c r="L29" s="688">
        <v>35</v>
      </c>
      <c r="M29" s="689">
        <v>35</v>
      </c>
      <c r="N29" s="689">
        <v>35</v>
      </c>
      <c r="O29" s="689">
        <v>35</v>
      </c>
      <c r="P29" s="689">
        <v>35</v>
      </c>
      <c r="Q29" s="712"/>
      <c r="R29" s="718">
        <f>SUM(F29:F30)*L29+SUM(G29:G30)*M29+SUM(H29:H30)*N29+SUM(I29:I30)*O29+SUM(J29:J30)*P29+SUM(K29:K30)*Q29</f>
        <v>0</v>
      </c>
      <c r="S29" s="721" t="s">
        <v>179</v>
      </c>
      <c r="T29" s="722" t="s">
        <v>180</v>
      </c>
      <c r="U29" s="722" t="s">
        <v>181</v>
      </c>
      <c r="V29" s="722" t="s">
        <v>182</v>
      </c>
      <c r="W29" s="722" t="s">
        <v>183</v>
      </c>
      <c r="X29" s="724"/>
    </row>
    <row r="30" ht="60" customHeight="1" spans="2:24">
      <c r="B30" s="551"/>
      <c r="C30" s="551"/>
      <c r="D30" s="539" t="s">
        <v>30</v>
      </c>
      <c r="E30" s="540" t="s">
        <v>31</v>
      </c>
      <c r="F30" s="684">
        <f>'在庫情報（雨衣）'!BN30</f>
        <v>0</v>
      </c>
      <c r="G30" s="685">
        <f>'在庫情報（雨衣）'!BO30</f>
        <v>0</v>
      </c>
      <c r="H30" s="685">
        <f>'在庫情報（雨衣）'!BP30</f>
        <v>0</v>
      </c>
      <c r="I30" s="685">
        <f>'在庫情報（雨衣）'!BQ30</f>
        <v>0</v>
      </c>
      <c r="J30" s="685">
        <f>'在庫情報（雨衣）'!BR30</f>
        <v>0</v>
      </c>
      <c r="K30" s="692">
        <f>'在庫情報（雨衣）'!BS30</f>
        <v>0</v>
      </c>
      <c r="L30" s="693"/>
      <c r="M30" s="694"/>
      <c r="N30" s="694"/>
      <c r="O30" s="694"/>
      <c r="P30" s="694"/>
      <c r="Q30" s="720"/>
      <c r="R30" s="718"/>
      <c r="S30" s="721" t="s">
        <v>184</v>
      </c>
      <c r="T30" s="722" t="s">
        <v>185</v>
      </c>
      <c r="U30" s="722" t="s">
        <v>186</v>
      </c>
      <c r="V30" s="722" t="s">
        <v>187</v>
      </c>
      <c r="W30" s="722" t="s">
        <v>188</v>
      </c>
      <c r="X30" s="726"/>
    </row>
    <row r="31" s="451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17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518"/>
      <c r="BI1" s="518"/>
      <c r="BJ1" s="518"/>
    </row>
    <row r="2" ht="60" customHeight="1" spans="6:83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8" t="s">
        <v>1</v>
      </c>
      <c r="S2" s="640"/>
      <c r="T2" s="640"/>
      <c r="U2" s="640"/>
      <c r="V2" s="640"/>
      <c r="W2" s="641"/>
      <c r="X2" s="499" t="s">
        <v>2</v>
      </c>
      <c r="Y2" s="651"/>
      <c r="Z2" s="651"/>
      <c r="AA2" s="651"/>
      <c r="AB2" s="651"/>
      <c r="AC2" s="652"/>
      <c r="AD2" s="500" t="s">
        <v>3</v>
      </c>
      <c r="AE2" s="653"/>
      <c r="AF2" s="653"/>
      <c r="AG2" s="653"/>
      <c r="AH2" s="653"/>
      <c r="AI2" s="654"/>
      <c r="AJ2" s="500" t="s">
        <v>4</v>
      </c>
      <c r="AK2" s="653"/>
      <c r="AL2" s="653"/>
      <c r="AM2" s="653"/>
      <c r="AN2" s="653"/>
      <c r="AO2" s="654"/>
      <c r="AP2" s="500" t="s">
        <v>5</v>
      </c>
      <c r="AQ2" s="655"/>
      <c r="AR2" s="655"/>
      <c r="AS2" s="655"/>
      <c r="AT2" s="655"/>
      <c r="AU2" s="656"/>
      <c r="AV2" s="500" t="s">
        <v>6</v>
      </c>
      <c r="AW2" s="655"/>
      <c r="AX2" s="655"/>
      <c r="AY2" s="655"/>
      <c r="AZ2" s="655"/>
      <c r="BA2" s="656"/>
      <c r="BB2" s="500" t="s">
        <v>7</v>
      </c>
      <c r="BC2" s="653"/>
      <c r="BD2" s="653"/>
      <c r="BE2" s="653"/>
      <c r="BF2" s="653"/>
      <c r="BG2" s="654"/>
      <c r="BH2" s="497" t="s">
        <v>8</v>
      </c>
      <c r="BI2" s="588"/>
      <c r="BJ2" s="588"/>
      <c r="BK2" s="588"/>
      <c r="BL2" s="588"/>
      <c r="BM2" s="602"/>
      <c r="BN2" s="497" t="s">
        <v>9</v>
      </c>
      <c r="BO2" s="588"/>
      <c r="BP2" s="588"/>
      <c r="BQ2" s="588"/>
      <c r="BR2" s="588"/>
      <c r="BS2" s="602"/>
      <c r="BT2" s="497" t="s">
        <v>10</v>
      </c>
      <c r="BU2" s="588"/>
      <c r="BV2" s="588"/>
      <c r="BW2" s="588"/>
      <c r="BX2" s="588"/>
      <c r="BY2" s="602"/>
      <c r="BZ2" s="500" t="s">
        <v>11</v>
      </c>
      <c r="CA2" s="653"/>
      <c r="CB2" s="653"/>
      <c r="CC2" s="653"/>
      <c r="CD2" s="653"/>
      <c r="CE2" s="654"/>
    </row>
    <row r="3" s="618" customFormat="1" ht="24" spans="2:83">
      <c r="B3" s="619" t="s">
        <v>12</v>
      </c>
      <c r="C3" s="619" t="s">
        <v>13</v>
      </c>
      <c r="D3" s="619" t="s">
        <v>14</v>
      </c>
      <c r="E3" s="620" t="s">
        <v>15</v>
      </c>
      <c r="F3" s="619" t="s">
        <v>16</v>
      </c>
      <c r="G3" s="619" t="s">
        <v>17</v>
      </c>
      <c r="H3" s="619" t="s">
        <v>18</v>
      </c>
      <c r="I3" s="619" t="s">
        <v>19</v>
      </c>
      <c r="J3" s="619" t="s">
        <v>20</v>
      </c>
      <c r="K3" s="620" t="s">
        <v>21</v>
      </c>
      <c r="L3" s="628" t="s">
        <v>16</v>
      </c>
      <c r="M3" s="629" t="s">
        <v>17</v>
      </c>
      <c r="N3" s="629" t="s">
        <v>18</v>
      </c>
      <c r="O3" s="629" t="s">
        <v>19</v>
      </c>
      <c r="P3" s="629" t="s">
        <v>20</v>
      </c>
      <c r="Q3" s="642" t="s">
        <v>21</v>
      </c>
      <c r="R3" s="643" t="s">
        <v>16</v>
      </c>
      <c r="S3" s="644" t="s">
        <v>17</v>
      </c>
      <c r="T3" s="644" t="s">
        <v>18</v>
      </c>
      <c r="U3" s="644" t="s">
        <v>19</v>
      </c>
      <c r="V3" s="644" t="s">
        <v>20</v>
      </c>
      <c r="W3" s="642" t="s">
        <v>21</v>
      </c>
      <c r="X3" s="643" t="s">
        <v>16</v>
      </c>
      <c r="Y3" s="644" t="s">
        <v>17</v>
      </c>
      <c r="Z3" s="644" t="s">
        <v>18</v>
      </c>
      <c r="AA3" s="644" t="s">
        <v>19</v>
      </c>
      <c r="AB3" s="644" t="s">
        <v>20</v>
      </c>
      <c r="AC3" s="642" t="s">
        <v>21</v>
      </c>
      <c r="AD3" s="628" t="s">
        <v>16</v>
      </c>
      <c r="AE3" s="629" t="s">
        <v>17</v>
      </c>
      <c r="AF3" s="629" t="s">
        <v>18</v>
      </c>
      <c r="AG3" s="629" t="s">
        <v>19</v>
      </c>
      <c r="AH3" s="629" t="s">
        <v>20</v>
      </c>
      <c r="AI3" s="642" t="s">
        <v>21</v>
      </c>
      <c r="AJ3" s="628" t="s">
        <v>16</v>
      </c>
      <c r="AK3" s="629" t="s">
        <v>17</v>
      </c>
      <c r="AL3" s="629" t="s">
        <v>18</v>
      </c>
      <c r="AM3" s="629" t="s">
        <v>19</v>
      </c>
      <c r="AN3" s="629" t="s">
        <v>20</v>
      </c>
      <c r="AO3" s="642" t="s">
        <v>21</v>
      </c>
      <c r="AP3" s="643" t="s">
        <v>16</v>
      </c>
      <c r="AQ3" s="644" t="s">
        <v>17</v>
      </c>
      <c r="AR3" s="644" t="s">
        <v>18</v>
      </c>
      <c r="AS3" s="644" t="s">
        <v>19</v>
      </c>
      <c r="AT3" s="644" t="s">
        <v>20</v>
      </c>
      <c r="AU3" s="642" t="s">
        <v>21</v>
      </c>
      <c r="AV3" s="643" t="s">
        <v>16</v>
      </c>
      <c r="AW3" s="644" t="s">
        <v>17</v>
      </c>
      <c r="AX3" s="644" t="s">
        <v>18</v>
      </c>
      <c r="AY3" s="644" t="s">
        <v>19</v>
      </c>
      <c r="AZ3" s="644" t="s">
        <v>20</v>
      </c>
      <c r="BA3" s="642" t="s">
        <v>21</v>
      </c>
      <c r="BB3" s="643" t="s">
        <v>16</v>
      </c>
      <c r="BC3" s="644" t="s">
        <v>17</v>
      </c>
      <c r="BD3" s="644" t="s">
        <v>18</v>
      </c>
      <c r="BE3" s="644" t="s">
        <v>19</v>
      </c>
      <c r="BF3" s="644" t="s">
        <v>20</v>
      </c>
      <c r="BG3" s="642" t="s">
        <v>21</v>
      </c>
      <c r="BH3" s="628" t="s">
        <v>16</v>
      </c>
      <c r="BI3" s="629" t="s">
        <v>17</v>
      </c>
      <c r="BJ3" s="629" t="s">
        <v>18</v>
      </c>
      <c r="BK3" s="629" t="s">
        <v>19</v>
      </c>
      <c r="BL3" s="629" t="s">
        <v>20</v>
      </c>
      <c r="BM3" s="642" t="s">
        <v>21</v>
      </c>
      <c r="BN3" s="628" t="s">
        <v>16</v>
      </c>
      <c r="BO3" s="629" t="s">
        <v>17</v>
      </c>
      <c r="BP3" s="629" t="s">
        <v>18</v>
      </c>
      <c r="BQ3" s="629" t="s">
        <v>19</v>
      </c>
      <c r="BR3" s="629" t="s">
        <v>20</v>
      </c>
      <c r="BS3" s="642" t="s">
        <v>21</v>
      </c>
      <c r="BT3" s="628" t="s">
        <v>16</v>
      </c>
      <c r="BU3" s="629" t="s">
        <v>17</v>
      </c>
      <c r="BV3" s="629" t="s">
        <v>18</v>
      </c>
      <c r="BW3" s="629" t="s">
        <v>19</v>
      </c>
      <c r="BX3" s="629" t="s">
        <v>20</v>
      </c>
      <c r="BY3" s="642" t="s">
        <v>21</v>
      </c>
      <c r="BZ3" s="643" t="s">
        <v>16</v>
      </c>
      <c r="CA3" s="644" t="s">
        <v>17</v>
      </c>
      <c r="CB3" s="644" t="s">
        <v>18</v>
      </c>
      <c r="CC3" s="644" t="s">
        <v>19</v>
      </c>
      <c r="CD3" s="644" t="s">
        <v>20</v>
      </c>
      <c r="CE3" s="642" t="s">
        <v>21</v>
      </c>
    </row>
    <row r="4" ht="99.95" customHeight="1" spans="2:83">
      <c r="B4" s="537" t="s">
        <v>194</v>
      </c>
      <c r="C4" s="544"/>
      <c r="D4" s="589" t="s">
        <v>195</v>
      </c>
      <c r="E4" s="621" t="s">
        <v>196</v>
      </c>
      <c r="F4" s="622" t="s">
        <v>197</v>
      </c>
      <c r="G4" s="623" t="s">
        <v>198</v>
      </c>
      <c r="H4" s="623" t="s">
        <v>199</v>
      </c>
      <c r="I4" s="623" t="s">
        <v>200</v>
      </c>
      <c r="J4" s="623" t="s">
        <v>201</v>
      </c>
      <c r="K4" s="630"/>
      <c r="L4" s="631"/>
      <c r="M4" s="632"/>
      <c r="N4" s="632"/>
      <c r="O4" s="632"/>
      <c r="P4" s="632"/>
      <c r="Q4" s="645"/>
      <c r="R4" s="502"/>
      <c r="S4" s="479"/>
      <c r="T4" s="479"/>
      <c r="U4" s="479"/>
      <c r="V4" s="479"/>
      <c r="W4" s="646"/>
      <c r="X4" s="502"/>
      <c r="Y4" s="479"/>
      <c r="Z4" s="479"/>
      <c r="AA4" s="479"/>
      <c r="AB4" s="479"/>
      <c r="AC4" s="646"/>
      <c r="AD4" s="631"/>
      <c r="AE4" s="632"/>
      <c r="AF4" s="632"/>
      <c r="AG4" s="632"/>
      <c r="AH4" s="632"/>
      <c r="AI4" s="645"/>
      <c r="AJ4" s="631"/>
      <c r="AK4" s="632"/>
      <c r="AL4" s="632"/>
      <c r="AM4" s="632"/>
      <c r="AN4" s="632"/>
      <c r="AO4" s="645"/>
      <c r="AP4" s="503"/>
      <c r="AQ4" s="657"/>
      <c r="AR4" s="657"/>
      <c r="AS4" s="657"/>
      <c r="AT4" s="657"/>
      <c r="AU4" s="646"/>
      <c r="AV4" s="503"/>
      <c r="AW4" s="657"/>
      <c r="AX4" s="657"/>
      <c r="AY4" s="657"/>
      <c r="AZ4" s="657"/>
      <c r="BA4" s="646"/>
      <c r="BB4" s="503"/>
      <c r="BC4" s="657"/>
      <c r="BD4" s="657"/>
      <c r="BE4" s="657"/>
      <c r="BF4" s="657"/>
      <c r="BG4" s="646"/>
      <c r="BH4" s="660">
        <f>L4+R4+X4</f>
        <v>0</v>
      </c>
      <c r="BI4" s="661">
        <f t="shared" ref="BI4:BL11" si="0">M4+S4+Y4</f>
        <v>0</v>
      </c>
      <c r="BJ4" s="661">
        <f t="shared" si="0"/>
        <v>0</v>
      </c>
      <c r="BK4" s="661">
        <f t="shared" si="0"/>
        <v>0</v>
      </c>
      <c r="BL4" s="661">
        <f t="shared" si="0"/>
        <v>0</v>
      </c>
      <c r="BM4" s="646"/>
      <c r="BN4" s="502"/>
      <c r="BO4" s="479"/>
      <c r="BP4" s="479"/>
      <c r="BQ4" s="479"/>
      <c r="BR4" s="479"/>
      <c r="BS4" s="646"/>
      <c r="BT4" s="660">
        <f t="shared" ref="BT4:BX11" si="1">BH4+BN4</f>
        <v>0</v>
      </c>
      <c r="BU4" s="661">
        <f t="shared" si="1"/>
        <v>0</v>
      </c>
      <c r="BV4" s="661">
        <f t="shared" si="1"/>
        <v>0</v>
      </c>
      <c r="BW4" s="661">
        <f t="shared" si="1"/>
        <v>0</v>
      </c>
      <c r="BX4" s="661">
        <f t="shared" si="1"/>
        <v>0</v>
      </c>
      <c r="BY4" s="646"/>
      <c r="BZ4" s="666" t="str">
        <f t="shared" ref="BZ4:CE11" si="2">IF(BB4&lt;&gt;0,BT4/BB4*7,"-")</f>
        <v>-</v>
      </c>
      <c r="CA4" s="667" t="str">
        <f t="shared" si="2"/>
        <v>-</v>
      </c>
      <c r="CB4" s="667" t="str">
        <f t="shared" si="2"/>
        <v>-</v>
      </c>
      <c r="CC4" s="667" t="str">
        <f t="shared" si="2"/>
        <v>-</v>
      </c>
      <c r="CD4" s="667" t="str">
        <f t="shared" si="2"/>
        <v>-</v>
      </c>
      <c r="CE4" s="672" t="str">
        <f t="shared" si="2"/>
        <v>-</v>
      </c>
    </row>
    <row r="5" ht="99.95" customHeight="1" spans="2:83">
      <c r="B5" s="460"/>
      <c r="C5" s="544"/>
      <c r="D5" s="592" t="s">
        <v>202</v>
      </c>
      <c r="E5" s="621" t="s">
        <v>203</v>
      </c>
      <c r="F5" s="624" t="s">
        <v>204</v>
      </c>
      <c r="G5" s="624" t="s">
        <v>205</v>
      </c>
      <c r="H5" s="624" t="s">
        <v>206</v>
      </c>
      <c r="I5" s="624" t="s">
        <v>207</v>
      </c>
      <c r="J5" s="624" t="s">
        <v>208</v>
      </c>
      <c r="K5" s="465"/>
      <c r="L5" s="633"/>
      <c r="M5" s="634"/>
      <c r="N5" s="634"/>
      <c r="O5" s="634"/>
      <c r="P5" s="634"/>
      <c r="Q5" s="647"/>
      <c r="R5" s="505"/>
      <c r="S5" s="482"/>
      <c r="T5" s="482"/>
      <c r="U5" s="482"/>
      <c r="V5" s="482"/>
      <c r="W5" s="648"/>
      <c r="X5" s="505"/>
      <c r="Y5" s="482"/>
      <c r="Z5" s="482"/>
      <c r="AA5" s="482"/>
      <c r="AB5" s="482"/>
      <c r="AC5" s="648"/>
      <c r="AD5" s="633"/>
      <c r="AE5" s="634"/>
      <c r="AF5" s="634"/>
      <c r="AG5" s="634"/>
      <c r="AH5" s="634"/>
      <c r="AI5" s="647"/>
      <c r="AJ5" s="633"/>
      <c r="AK5" s="634"/>
      <c r="AL5" s="634"/>
      <c r="AM5" s="634"/>
      <c r="AN5" s="634"/>
      <c r="AO5" s="647"/>
      <c r="AP5" s="506"/>
      <c r="AQ5" s="658"/>
      <c r="AR5" s="658"/>
      <c r="AS5" s="658"/>
      <c r="AT5" s="658"/>
      <c r="AU5" s="648"/>
      <c r="AV5" s="506"/>
      <c r="AW5" s="658"/>
      <c r="AX5" s="658"/>
      <c r="AY5" s="658"/>
      <c r="AZ5" s="658"/>
      <c r="BA5" s="648"/>
      <c r="BB5" s="506"/>
      <c r="BC5" s="658"/>
      <c r="BD5" s="658"/>
      <c r="BE5" s="658"/>
      <c r="BF5" s="658"/>
      <c r="BG5" s="648"/>
      <c r="BH5" s="662">
        <f t="shared" ref="BH5:BH11" si="3">L5+R5+X5</f>
        <v>0</v>
      </c>
      <c r="BI5" s="663">
        <f t="shared" si="0"/>
        <v>0</v>
      </c>
      <c r="BJ5" s="663">
        <f t="shared" si="0"/>
        <v>0</v>
      </c>
      <c r="BK5" s="663">
        <f t="shared" si="0"/>
        <v>0</v>
      </c>
      <c r="BL5" s="663">
        <f t="shared" si="0"/>
        <v>0</v>
      </c>
      <c r="BM5" s="648"/>
      <c r="BN5" s="505"/>
      <c r="BO5" s="482"/>
      <c r="BP5" s="482"/>
      <c r="BQ5" s="482"/>
      <c r="BR5" s="482"/>
      <c r="BS5" s="648"/>
      <c r="BT5" s="662">
        <f t="shared" si="1"/>
        <v>0</v>
      </c>
      <c r="BU5" s="663">
        <f t="shared" si="1"/>
        <v>0</v>
      </c>
      <c r="BV5" s="663">
        <f t="shared" si="1"/>
        <v>0</v>
      </c>
      <c r="BW5" s="663">
        <f t="shared" si="1"/>
        <v>0</v>
      </c>
      <c r="BX5" s="663">
        <f t="shared" si="1"/>
        <v>0</v>
      </c>
      <c r="BY5" s="648"/>
      <c r="BZ5" s="668" t="str">
        <f t="shared" si="2"/>
        <v>-</v>
      </c>
      <c r="CA5" s="669" t="str">
        <f t="shared" si="2"/>
        <v>-</v>
      </c>
      <c r="CB5" s="669" t="str">
        <f t="shared" si="2"/>
        <v>-</v>
      </c>
      <c r="CC5" s="669" t="str">
        <f t="shared" si="2"/>
        <v>-</v>
      </c>
      <c r="CD5" s="669" t="str">
        <f t="shared" si="2"/>
        <v>-</v>
      </c>
      <c r="CE5" s="673" t="str">
        <f t="shared" si="2"/>
        <v>-</v>
      </c>
    </row>
    <row r="6" ht="99.95" customHeight="1" spans="2:83">
      <c r="B6" s="460"/>
      <c r="C6" s="544"/>
      <c r="D6" s="592" t="s">
        <v>209</v>
      </c>
      <c r="E6" s="625" t="s">
        <v>210</v>
      </c>
      <c r="F6" s="624" t="s">
        <v>211</v>
      </c>
      <c r="G6" s="624" t="s">
        <v>212</v>
      </c>
      <c r="H6" s="624" t="s">
        <v>213</v>
      </c>
      <c r="I6" s="624" t="s">
        <v>214</v>
      </c>
      <c r="J6" s="624" t="s">
        <v>215</v>
      </c>
      <c r="K6" s="465"/>
      <c r="L6" s="633"/>
      <c r="M6" s="634"/>
      <c r="N6" s="634"/>
      <c r="O6" s="634"/>
      <c r="P6" s="634"/>
      <c r="Q6" s="647"/>
      <c r="R6" s="505"/>
      <c r="S6" s="482"/>
      <c r="T6" s="482"/>
      <c r="U6" s="482"/>
      <c r="V6" s="482"/>
      <c r="W6" s="648"/>
      <c r="X6" s="505"/>
      <c r="Y6" s="482"/>
      <c r="Z6" s="482"/>
      <c r="AA6" s="482"/>
      <c r="AB6" s="482"/>
      <c r="AC6" s="648"/>
      <c r="AD6" s="633"/>
      <c r="AE6" s="634"/>
      <c r="AF6" s="634"/>
      <c r="AG6" s="634"/>
      <c r="AH6" s="634"/>
      <c r="AI6" s="647"/>
      <c r="AJ6" s="633"/>
      <c r="AK6" s="634"/>
      <c r="AL6" s="634"/>
      <c r="AM6" s="634"/>
      <c r="AN6" s="634"/>
      <c r="AO6" s="647"/>
      <c r="AP6" s="506"/>
      <c r="AQ6" s="658"/>
      <c r="AR6" s="658"/>
      <c r="AS6" s="658"/>
      <c r="AT6" s="658"/>
      <c r="AU6" s="648"/>
      <c r="AV6" s="506"/>
      <c r="AW6" s="658"/>
      <c r="AX6" s="658"/>
      <c r="AY6" s="658"/>
      <c r="AZ6" s="658"/>
      <c r="BA6" s="648"/>
      <c r="BB6" s="506"/>
      <c r="BC6" s="658"/>
      <c r="BD6" s="658"/>
      <c r="BE6" s="658"/>
      <c r="BF6" s="658"/>
      <c r="BG6" s="648"/>
      <c r="BH6" s="662">
        <f t="shared" si="3"/>
        <v>0</v>
      </c>
      <c r="BI6" s="663">
        <f t="shared" si="0"/>
        <v>0</v>
      </c>
      <c r="BJ6" s="663">
        <f t="shared" si="0"/>
        <v>0</v>
      </c>
      <c r="BK6" s="663">
        <f t="shared" si="0"/>
        <v>0</v>
      </c>
      <c r="BL6" s="663">
        <f t="shared" si="0"/>
        <v>0</v>
      </c>
      <c r="BM6" s="648"/>
      <c r="BN6" s="505"/>
      <c r="BO6" s="482"/>
      <c r="BP6" s="482"/>
      <c r="BQ6" s="482"/>
      <c r="BR6" s="482"/>
      <c r="BS6" s="648"/>
      <c r="BT6" s="662">
        <f t="shared" si="1"/>
        <v>0</v>
      </c>
      <c r="BU6" s="663">
        <f t="shared" si="1"/>
        <v>0</v>
      </c>
      <c r="BV6" s="663">
        <f t="shared" si="1"/>
        <v>0</v>
      </c>
      <c r="BW6" s="663">
        <f t="shared" si="1"/>
        <v>0</v>
      </c>
      <c r="BX6" s="663">
        <f t="shared" si="1"/>
        <v>0</v>
      </c>
      <c r="BY6" s="648"/>
      <c r="BZ6" s="668" t="str">
        <f t="shared" si="2"/>
        <v>-</v>
      </c>
      <c r="CA6" s="669" t="str">
        <f t="shared" si="2"/>
        <v>-</v>
      </c>
      <c r="CB6" s="669" t="str">
        <f t="shared" si="2"/>
        <v>-</v>
      </c>
      <c r="CC6" s="669" t="str">
        <f t="shared" si="2"/>
        <v>-</v>
      </c>
      <c r="CD6" s="669" t="str">
        <f t="shared" si="2"/>
        <v>-</v>
      </c>
      <c r="CE6" s="673" t="str">
        <f t="shared" si="2"/>
        <v>-</v>
      </c>
    </row>
    <row r="7" ht="99.95" customHeight="1" spans="2:83">
      <c r="B7" s="594"/>
      <c r="C7" s="544"/>
      <c r="D7" s="595" t="s">
        <v>216</v>
      </c>
      <c r="E7" s="596" t="s">
        <v>216</v>
      </c>
      <c r="F7" s="626" t="s">
        <v>217</v>
      </c>
      <c r="G7" s="626" t="s">
        <v>218</v>
      </c>
      <c r="H7" s="626" t="s">
        <v>219</v>
      </c>
      <c r="I7" s="626" t="s">
        <v>220</v>
      </c>
      <c r="J7" s="626" t="s">
        <v>221</v>
      </c>
      <c r="K7" s="635"/>
      <c r="L7" s="636"/>
      <c r="M7" s="637"/>
      <c r="N7" s="637"/>
      <c r="O7" s="637"/>
      <c r="P7" s="637"/>
      <c r="Q7" s="649"/>
      <c r="R7" s="516"/>
      <c r="S7" s="494"/>
      <c r="T7" s="494"/>
      <c r="U7" s="494"/>
      <c r="V7" s="494"/>
      <c r="W7" s="650"/>
      <c r="X7" s="516"/>
      <c r="Y7" s="494"/>
      <c r="Z7" s="494"/>
      <c r="AA7" s="494"/>
      <c r="AB7" s="494"/>
      <c r="AC7" s="650"/>
      <c r="AD7" s="636"/>
      <c r="AE7" s="637"/>
      <c r="AF7" s="637"/>
      <c r="AG7" s="637"/>
      <c r="AH7" s="637"/>
      <c r="AI7" s="649"/>
      <c r="AJ7" s="636"/>
      <c r="AK7" s="637"/>
      <c r="AL7" s="637"/>
      <c r="AM7" s="637"/>
      <c r="AN7" s="637"/>
      <c r="AO7" s="649"/>
      <c r="AP7" s="517"/>
      <c r="AQ7" s="659"/>
      <c r="AR7" s="659"/>
      <c r="AS7" s="659"/>
      <c r="AT7" s="659"/>
      <c r="AU7" s="650"/>
      <c r="AV7" s="517"/>
      <c r="AW7" s="659"/>
      <c r="AX7" s="659"/>
      <c r="AY7" s="659"/>
      <c r="AZ7" s="659"/>
      <c r="BA7" s="650"/>
      <c r="BB7" s="517"/>
      <c r="BC7" s="659"/>
      <c r="BD7" s="659"/>
      <c r="BE7" s="659"/>
      <c r="BF7" s="659"/>
      <c r="BG7" s="650"/>
      <c r="BH7" s="664">
        <f t="shared" si="3"/>
        <v>0</v>
      </c>
      <c r="BI7" s="665">
        <f t="shared" si="0"/>
        <v>0</v>
      </c>
      <c r="BJ7" s="665">
        <f t="shared" si="0"/>
        <v>0</v>
      </c>
      <c r="BK7" s="665">
        <f t="shared" si="0"/>
        <v>0</v>
      </c>
      <c r="BL7" s="665">
        <f t="shared" si="0"/>
        <v>0</v>
      </c>
      <c r="BM7" s="650"/>
      <c r="BN7" s="516"/>
      <c r="BO7" s="494"/>
      <c r="BP7" s="494"/>
      <c r="BQ7" s="494"/>
      <c r="BR7" s="494"/>
      <c r="BS7" s="650"/>
      <c r="BT7" s="664">
        <f t="shared" si="1"/>
        <v>0</v>
      </c>
      <c r="BU7" s="665">
        <f t="shared" si="1"/>
        <v>0</v>
      </c>
      <c r="BV7" s="665">
        <f t="shared" si="1"/>
        <v>0</v>
      </c>
      <c r="BW7" s="665">
        <f t="shared" si="1"/>
        <v>0</v>
      </c>
      <c r="BX7" s="665">
        <f t="shared" si="1"/>
        <v>0</v>
      </c>
      <c r="BY7" s="650"/>
      <c r="BZ7" s="670" t="str">
        <f t="shared" si="2"/>
        <v>-</v>
      </c>
      <c r="CA7" s="671" t="str">
        <f t="shared" si="2"/>
        <v>-</v>
      </c>
      <c r="CB7" s="671" t="str">
        <f t="shared" si="2"/>
        <v>-</v>
      </c>
      <c r="CC7" s="671" t="str">
        <f t="shared" si="2"/>
        <v>-</v>
      </c>
      <c r="CD7" s="671" t="str">
        <f t="shared" si="2"/>
        <v>-</v>
      </c>
      <c r="CE7" s="674" t="str">
        <f t="shared" si="2"/>
        <v>-</v>
      </c>
    </row>
    <row r="8" ht="99.95" customHeight="1" spans="2:83">
      <c r="B8" s="537" t="s">
        <v>222</v>
      </c>
      <c r="C8" s="544"/>
      <c r="D8" s="592" t="s">
        <v>223</v>
      </c>
      <c r="E8" s="621" t="s">
        <v>224</v>
      </c>
      <c r="F8" s="623" t="s">
        <v>225</v>
      </c>
      <c r="G8" s="623" t="s">
        <v>226</v>
      </c>
      <c r="H8" s="623" t="s">
        <v>227</v>
      </c>
      <c r="I8" s="623" t="s">
        <v>228</v>
      </c>
      <c r="J8" s="623" t="s">
        <v>229</v>
      </c>
      <c r="K8" s="638"/>
      <c r="L8" s="631"/>
      <c r="M8" s="632"/>
      <c r="N8" s="632"/>
      <c r="O8" s="632"/>
      <c r="P8" s="632"/>
      <c r="Q8" s="645"/>
      <c r="R8" s="502"/>
      <c r="S8" s="479"/>
      <c r="T8" s="479"/>
      <c r="U8" s="479"/>
      <c r="V8" s="479"/>
      <c r="W8" s="646"/>
      <c r="X8" s="502"/>
      <c r="Y8" s="479"/>
      <c r="Z8" s="479"/>
      <c r="AA8" s="479"/>
      <c r="AB8" s="479"/>
      <c r="AC8" s="646"/>
      <c r="AD8" s="631"/>
      <c r="AE8" s="632"/>
      <c r="AF8" s="632"/>
      <c r="AG8" s="632"/>
      <c r="AH8" s="632"/>
      <c r="AI8" s="645"/>
      <c r="AJ8" s="631"/>
      <c r="AK8" s="632"/>
      <c r="AL8" s="632"/>
      <c r="AM8" s="632"/>
      <c r="AN8" s="632"/>
      <c r="AO8" s="645"/>
      <c r="AP8" s="503"/>
      <c r="AQ8" s="657"/>
      <c r="AR8" s="657"/>
      <c r="AS8" s="657"/>
      <c r="AT8" s="657"/>
      <c r="AU8" s="646"/>
      <c r="AV8" s="503"/>
      <c r="AW8" s="657"/>
      <c r="AX8" s="657"/>
      <c r="AY8" s="657"/>
      <c r="AZ8" s="657"/>
      <c r="BA8" s="646"/>
      <c r="BB8" s="503"/>
      <c r="BC8" s="657"/>
      <c r="BD8" s="657"/>
      <c r="BE8" s="657"/>
      <c r="BF8" s="657"/>
      <c r="BG8" s="646"/>
      <c r="BH8" s="660">
        <f t="shared" si="3"/>
        <v>0</v>
      </c>
      <c r="BI8" s="661">
        <f t="shared" si="0"/>
        <v>0</v>
      </c>
      <c r="BJ8" s="661">
        <f t="shared" si="0"/>
        <v>0</v>
      </c>
      <c r="BK8" s="661">
        <f t="shared" si="0"/>
        <v>0</v>
      </c>
      <c r="BL8" s="661">
        <f t="shared" si="0"/>
        <v>0</v>
      </c>
      <c r="BM8" s="646"/>
      <c r="BN8" s="502"/>
      <c r="BO8" s="479"/>
      <c r="BP8" s="479"/>
      <c r="BQ8" s="479"/>
      <c r="BR8" s="479"/>
      <c r="BS8" s="646"/>
      <c r="BT8" s="660">
        <f t="shared" si="1"/>
        <v>0</v>
      </c>
      <c r="BU8" s="661">
        <f t="shared" si="1"/>
        <v>0</v>
      </c>
      <c r="BV8" s="661">
        <f t="shared" si="1"/>
        <v>0</v>
      </c>
      <c r="BW8" s="661">
        <f t="shared" si="1"/>
        <v>0</v>
      </c>
      <c r="BX8" s="661">
        <f t="shared" si="1"/>
        <v>0</v>
      </c>
      <c r="BY8" s="646"/>
      <c r="BZ8" s="666" t="str">
        <f t="shared" si="2"/>
        <v>-</v>
      </c>
      <c r="CA8" s="667" t="str">
        <f t="shared" si="2"/>
        <v>-</v>
      </c>
      <c r="CB8" s="667" t="str">
        <f t="shared" si="2"/>
        <v>-</v>
      </c>
      <c r="CC8" s="667" t="str">
        <f t="shared" si="2"/>
        <v>-</v>
      </c>
      <c r="CD8" s="667" t="str">
        <f t="shared" si="2"/>
        <v>-</v>
      </c>
      <c r="CE8" s="672" t="str">
        <f t="shared" si="2"/>
        <v>-</v>
      </c>
    </row>
    <row r="9" ht="99.95" customHeight="1" spans="2:83">
      <c r="B9" s="597"/>
      <c r="C9" s="544"/>
      <c r="D9" s="592" t="s">
        <v>230</v>
      </c>
      <c r="E9" s="621" t="s">
        <v>231</v>
      </c>
      <c r="F9" s="624" t="s">
        <v>232</v>
      </c>
      <c r="G9" s="624" t="s">
        <v>233</v>
      </c>
      <c r="H9" s="624" t="s">
        <v>234</v>
      </c>
      <c r="I9" s="624" t="s">
        <v>235</v>
      </c>
      <c r="J9" s="624" t="s">
        <v>236</v>
      </c>
      <c r="K9" s="465"/>
      <c r="L9" s="633"/>
      <c r="M9" s="634"/>
      <c r="N9" s="634"/>
      <c r="O9" s="634"/>
      <c r="P9" s="634"/>
      <c r="Q9" s="647"/>
      <c r="R9" s="505"/>
      <c r="S9" s="482"/>
      <c r="T9" s="482"/>
      <c r="U9" s="482"/>
      <c r="V9" s="482"/>
      <c r="W9" s="648"/>
      <c r="X9" s="505"/>
      <c r="Y9" s="482"/>
      <c r="Z9" s="482"/>
      <c r="AA9" s="482"/>
      <c r="AB9" s="482"/>
      <c r="AC9" s="648"/>
      <c r="AD9" s="633"/>
      <c r="AE9" s="634"/>
      <c r="AF9" s="634"/>
      <c r="AG9" s="634"/>
      <c r="AH9" s="634"/>
      <c r="AI9" s="647"/>
      <c r="AJ9" s="633"/>
      <c r="AK9" s="634"/>
      <c r="AL9" s="634"/>
      <c r="AM9" s="634"/>
      <c r="AN9" s="634"/>
      <c r="AO9" s="647"/>
      <c r="AP9" s="506"/>
      <c r="AQ9" s="658"/>
      <c r="AR9" s="658"/>
      <c r="AS9" s="658"/>
      <c r="AT9" s="658"/>
      <c r="AU9" s="648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662">
        <f t="shared" si="3"/>
        <v>0</v>
      </c>
      <c r="BI9" s="663">
        <f t="shared" si="0"/>
        <v>0</v>
      </c>
      <c r="BJ9" s="663">
        <f t="shared" si="0"/>
        <v>0</v>
      </c>
      <c r="BK9" s="663">
        <f t="shared" si="0"/>
        <v>0</v>
      </c>
      <c r="BL9" s="663">
        <f t="shared" si="0"/>
        <v>0</v>
      </c>
      <c r="BM9" s="648"/>
      <c r="BN9" s="505"/>
      <c r="BO9" s="482"/>
      <c r="BP9" s="482"/>
      <c r="BQ9" s="482"/>
      <c r="BR9" s="482"/>
      <c r="BS9" s="648"/>
      <c r="BT9" s="662">
        <f t="shared" si="1"/>
        <v>0</v>
      </c>
      <c r="BU9" s="663">
        <f t="shared" si="1"/>
        <v>0</v>
      </c>
      <c r="BV9" s="663">
        <f t="shared" si="1"/>
        <v>0</v>
      </c>
      <c r="BW9" s="663">
        <f t="shared" si="1"/>
        <v>0</v>
      </c>
      <c r="BX9" s="663">
        <f t="shared" si="1"/>
        <v>0</v>
      </c>
      <c r="BY9" s="648"/>
      <c r="BZ9" s="668" t="str">
        <f t="shared" si="2"/>
        <v>-</v>
      </c>
      <c r="CA9" s="669" t="str">
        <f t="shared" si="2"/>
        <v>-</v>
      </c>
      <c r="CB9" s="669" t="str">
        <f t="shared" si="2"/>
        <v>-</v>
      </c>
      <c r="CC9" s="669" t="str">
        <f t="shared" si="2"/>
        <v>-</v>
      </c>
      <c r="CD9" s="669" t="str">
        <f t="shared" si="2"/>
        <v>-</v>
      </c>
      <c r="CE9" s="673" t="str">
        <f t="shared" si="2"/>
        <v>-</v>
      </c>
    </row>
    <row r="10" ht="99.95" customHeight="1" spans="2:83">
      <c r="B10" s="597"/>
      <c r="C10" s="544"/>
      <c r="D10" s="592" t="s">
        <v>237</v>
      </c>
      <c r="E10" s="621" t="s">
        <v>238</v>
      </c>
      <c r="F10" s="624" t="s">
        <v>239</v>
      </c>
      <c r="G10" s="624" t="s">
        <v>240</v>
      </c>
      <c r="H10" s="624" t="s">
        <v>241</v>
      </c>
      <c r="I10" s="624" t="s">
        <v>242</v>
      </c>
      <c r="J10" s="624" t="s">
        <v>243</v>
      </c>
      <c r="K10" s="465"/>
      <c r="L10" s="633"/>
      <c r="M10" s="634"/>
      <c r="N10" s="634"/>
      <c r="O10" s="634"/>
      <c r="P10" s="634"/>
      <c r="Q10" s="647"/>
      <c r="R10" s="505"/>
      <c r="S10" s="482"/>
      <c r="T10" s="482"/>
      <c r="U10" s="482"/>
      <c r="V10" s="482"/>
      <c r="W10" s="648"/>
      <c r="X10" s="505"/>
      <c r="Y10" s="482"/>
      <c r="Z10" s="482"/>
      <c r="AA10" s="482"/>
      <c r="AB10" s="482"/>
      <c r="AC10" s="648"/>
      <c r="AD10" s="633"/>
      <c r="AE10" s="634"/>
      <c r="AF10" s="634"/>
      <c r="AG10" s="634"/>
      <c r="AH10" s="634"/>
      <c r="AI10" s="647"/>
      <c r="AJ10" s="633"/>
      <c r="AK10" s="634"/>
      <c r="AL10" s="634"/>
      <c r="AM10" s="634"/>
      <c r="AN10" s="634"/>
      <c r="AO10" s="647"/>
      <c r="AP10" s="506"/>
      <c r="AQ10" s="658"/>
      <c r="AR10" s="658"/>
      <c r="AS10" s="658"/>
      <c r="AT10" s="658"/>
      <c r="AU10" s="648"/>
      <c r="AV10" s="506"/>
      <c r="AW10" s="658"/>
      <c r="AX10" s="658"/>
      <c r="AY10" s="658"/>
      <c r="AZ10" s="658"/>
      <c r="BA10" s="648"/>
      <c r="BB10" s="506"/>
      <c r="BC10" s="658"/>
      <c r="BD10" s="658"/>
      <c r="BE10" s="658"/>
      <c r="BF10" s="658"/>
      <c r="BG10" s="648"/>
      <c r="BH10" s="662">
        <f t="shared" si="3"/>
        <v>0</v>
      </c>
      <c r="BI10" s="663">
        <f t="shared" si="0"/>
        <v>0</v>
      </c>
      <c r="BJ10" s="663">
        <f t="shared" si="0"/>
        <v>0</v>
      </c>
      <c r="BK10" s="663">
        <f t="shared" si="0"/>
        <v>0</v>
      </c>
      <c r="BL10" s="663">
        <f t="shared" si="0"/>
        <v>0</v>
      </c>
      <c r="BM10" s="648"/>
      <c r="BN10" s="505"/>
      <c r="BO10" s="482"/>
      <c r="BP10" s="482"/>
      <c r="BQ10" s="482"/>
      <c r="BR10" s="482"/>
      <c r="BS10" s="648"/>
      <c r="BT10" s="662">
        <f t="shared" si="1"/>
        <v>0</v>
      </c>
      <c r="BU10" s="663">
        <f t="shared" si="1"/>
        <v>0</v>
      </c>
      <c r="BV10" s="663">
        <f t="shared" si="1"/>
        <v>0</v>
      </c>
      <c r="BW10" s="663">
        <f t="shared" si="1"/>
        <v>0</v>
      </c>
      <c r="BX10" s="663">
        <f t="shared" si="1"/>
        <v>0</v>
      </c>
      <c r="BY10" s="648"/>
      <c r="BZ10" s="668" t="str">
        <f t="shared" si="2"/>
        <v>-</v>
      </c>
      <c r="CA10" s="669" t="str">
        <f t="shared" si="2"/>
        <v>-</v>
      </c>
      <c r="CB10" s="669" t="str">
        <f t="shared" si="2"/>
        <v>-</v>
      </c>
      <c r="CC10" s="669" t="str">
        <f t="shared" si="2"/>
        <v>-</v>
      </c>
      <c r="CD10" s="669" t="str">
        <f t="shared" si="2"/>
        <v>-</v>
      </c>
      <c r="CE10" s="673" t="str">
        <f t="shared" si="2"/>
        <v>-</v>
      </c>
    </row>
    <row r="11" ht="99.95" customHeight="1" spans="2:83">
      <c r="B11" s="598"/>
      <c r="C11" s="544"/>
      <c r="D11" s="592" t="s">
        <v>244</v>
      </c>
      <c r="E11" s="627" t="s">
        <v>245</v>
      </c>
      <c r="F11" s="626" t="s">
        <v>246</v>
      </c>
      <c r="G11" s="626" t="s">
        <v>247</v>
      </c>
      <c r="H11" s="626" t="s">
        <v>248</v>
      </c>
      <c r="I11" s="626" t="s">
        <v>249</v>
      </c>
      <c r="J11" s="626" t="s">
        <v>250</v>
      </c>
      <c r="K11" s="639"/>
      <c r="L11" s="636"/>
      <c r="M11" s="637"/>
      <c r="N11" s="637"/>
      <c r="O11" s="637"/>
      <c r="P11" s="637"/>
      <c r="Q11" s="649"/>
      <c r="R11" s="516"/>
      <c r="S11" s="494"/>
      <c r="T11" s="494"/>
      <c r="U11" s="494"/>
      <c r="V11" s="494"/>
      <c r="W11" s="650"/>
      <c r="X11" s="516"/>
      <c r="Y11" s="494"/>
      <c r="Z11" s="494"/>
      <c r="AA11" s="494"/>
      <c r="AB11" s="494"/>
      <c r="AC11" s="650"/>
      <c r="AD11" s="636"/>
      <c r="AE11" s="637"/>
      <c r="AF11" s="637"/>
      <c r="AG11" s="637"/>
      <c r="AH11" s="637"/>
      <c r="AI11" s="649"/>
      <c r="AJ11" s="636"/>
      <c r="AK11" s="637"/>
      <c r="AL11" s="637"/>
      <c r="AM11" s="637"/>
      <c r="AN11" s="637"/>
      <c r="AO11" s="649"/>
      <c r="AP11" s="517"/>
      <c r="AQ11" s="659"/>
      <c r="AR11" s="659"/>
      <c r="AS11" s="659"/>
      <c r="AT11" s="659"/>
      <c r="AU11" s="650"/>
      <c r="AV11" s="517"/>
      <c r="AW11" s="659"/>
      <c r="AX11" s="659"/>
      <c r="AY11" s="659"/>
      <c r="AZ11" s="659"/>
      <c r="BA11" s="650"/>
      <c r="BB11" s="517"/>
      <c r="BC11" s="659"/>
      <c r="BD11" s="659"/>
      <c r="BE11" s="659"/>
      <c r="BF11" s="659"/>
      <c r="BG11" s="650"/>
      <c r="BH11" s="664">
        <f t="shared" si="3"/>
        <v>0</v>
      </c>
      <c r="BI11" s="665">
        <f t="shared" si="0"/>
        <v>0</v>
      </c>
      <c r="BJ11" s="665">
        <f t="shared" si="0"/>
        <v>0</v>
      </c>
      <c r="BK11" s="665">
        <f t="shared" si="0"/>
        <v>0</v>
      </c>
      <c r="BL11" s="665">
        <f t="shared" si="0"/>
        <v>0</v>
      </c>
      <c r="BM11" s="650"/>
      <c r="BN11" s="516"/>
      <c r="BO11" s="494"/>
      <c r="BP11" s="494"/>
      <c r="BQ11" s="494"/>
      <c r="BR11" s="494"/>
      <c r="BS11" s="650"/>
      <c r="BT11" s="664">
        <f t="shared" si="1"/>
        <v>0</v>
      </c>
      <c r="BU11" s="665">
        <f t="shared" si="1"/>
        <v>0</v>
      </c>
      <c r="BV11" s="665">
        <f t="shared" si="1"/>
        <v>0</v>
      </c>
      <c r="BW11" s="665">
        <f t="shared" si="1"/>
        <v>0</v>
      </c>
      <c r="BX11" s="665">
        <f t="shared" si="1"/>
        <v>0</v>
      </c>
      <c r="BY11" s="650"/>
      <c r="BZ11" s="670" t="str">
        <f t="shared" si="2"/>
        <v>-</v>
      </c>
      <c r="CA11" s="671" t="str">
        <f t="shared" si="2"/>
        <v>-</v>
      </c>
      <c r="CB11" s="671" t="str">
        <f t="shared" si="2"/>
        <v>-</v>
      </c>
      <c r="CC11" s="671" t="str">
        <f t="shared" si="2"/>
        <v>-</v>
      </c>
      <c r="CD11" s="671" t="str">
        <f t="shared" si="2"/>
        <v>-</v>
      </c>
      <c r="CE11" s="674" t="str">
        <f t="shared" si="2"/>
        <v>-</v>
      </c>
    </row>
    <row r="12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1">
      <formula>L4/BB4*7&lt;20</formula>
    </cfRule>
    <cfRule type="expression" dxfId="1" priority="4">
      <formula>L4/BB4*7&lt;20</formula>
    </cfRule>
  </conditionalFormatting>
  <conditionalFormatting sqref="R4:W11">
    <cfRule type="expression" dxfId="2" priority="3">
      <formula>OR(R4=0,R4="0")</formula>
    </cfRule>
  </conditionalFormatting>
  <conditionalFormatting sqref="X4:AC11">
    <cfRule type="expression" dxfId="2" priority="2">
      <formula>OR(X4=0,X4="0")</formula>
    </cfRule>
  </conditionalFormatting>
  <conditionalFormatting sqref="BB4:BG11">
    <cfRule type="expression" dxfId="3" priority="7">
      <formula>BB4&gt;1</formula>
    </cfRule>
    <cfRule type="expression" dxfId="4" priority="8">
      <formula>BB4&gt;0.5</formula>
    </cfRule>
    <cfRule type="expression" dxfId="5" priority="9">
      <formula>BB4&gt;0</formula>
    </cfRule>
  </conditionalFormatting>
  <conditionalFormatting sqref="BH4:BM11">
    <cfRule type="expression" dxfId="6" priority="5">
      <formula>AND(BH4&lt;&gt;"",BH4/BB4&lt;4)</formula>
    </cfRule>
    <cfRule type="expression" dxfId="7" priority="6">
      <formula>AND(BH4&lt;&gt;"",BH4=0)</formula>
    </cfRule>
  </conditionalFormatting>
  <conditionalFormatting sqref="BT4:BY11">
    <cfRule type="expression" dxfId="6" priority="13">
      <formula>AND(BT4&lt;&gt;"",BT4/BB4&lt;4)</formula>
    </cfRule>
    <cfRule type="expression" dxfId="7" priority="14">
      <formula>AND(BT4&lt;&gt;"",BT4=0)</formula>
    </cfRule>
  </conditionalFormatting>
  <conditionalFormatting sqref="BZ4:CE11">
    <cfRule type="expression" dxfId="8" priority="10">
      <formula>BZ4&lt;20</formula>
    </cfRule>
    <cfRule type="expression" dxfId="9" priority="11">
      <formula>BZ4&lt;50</formula>
    </cfRule>
    <cfRule type="expression" dxfId="10" priority="12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19" width="23.375" style="451" customWidth="1"/>
    <col min="20" max="20" width="24" style="451" customWidth="1"/>
    <col min="21" max="21" width="23.375" style="451" customWidth="1"/>
    <col min="22" max="22" width="24" style="451" customWidth="1"/>
    <col min="23" max="23" width="23" style="451" customWidth="1"/>
    <col min="24" max="24" width="21.375" style="451" customWidth="1"/>
    <col min="25" max="25" width="9" style="451"/>
  </cols>
  <sheetData>
    <row r="2" ht="26.25" spans="6:24">
      <c r="F2" s="497" t="s">
        <v>189</v>
      </c>
      <c r="G2" s="588"/>
      <c r="H2" s="588"/>
      <c r="I2" s="588"/>
      <c r="J2" s="588"/>
      <c r="K2" s="602"/>
      <c r="L2" s="497" t="s">
        <v>190</v>
      </c>
      <c r="M2" s="588"/>
      <c r="N2" s="588"/>
      <c r="O2" s="588"/>
      <c r="P2" s="588"/>
      <c r="Q2" s="602"/>
      <c r="R2" s="552" t="s">
        <v>191</v>
      </c>
      <c r="S2" s="497" t="s">
        <v>192</v>
      </c>
      <c r="T2" s="588"/>
      <c r="U2" s="588"/>
      <c r="V2" s="588"/>
      <c r="W2" s="588"/>
      <c r="X2" s="606"/>
    </row>
    <row r="3" s="451" customFormat="1" ht="26.25" spans="2:24">
      <c r="B3" s="533" t="s">
        <v>12</v>
      </c>
      <c r="C3" s="533" t="s">
        <v>13</v>
      </c>
      <c r="D3" s="533" t="s">
        <v>14</v>
      </c>
      <c r="E3" s="534" t="s">
        <v>15</v>
      </c>
      <c r="F3" s="536" t="s">
        <v>16</v>
      </c>
      <c r="G3" s="533" t="s">
        <v>17</v>
      </c>
      <c r="H3" s="533" t="s">
        <v>18</v>
      </c>
      <c r="I3" s="533" t="s">
        <v>19</v>
      </c>
      <c r="J3" s="533" t="s">
        <v>20</v>
      </c>
      <c r="K3" s="603" t="s">
        <v>21</v>
      </c>
      <c r="L3" s="536" t="s">
        <v>16</v>
      </c>
      <c r="M3" s="533" t="s">
        <v>17</v>
      </c>
      <c r="N3" s="533" t="s">
        <v>18</v>
      </c>
      <c r="O3" s="533" t="s">
        <v>19</v>
      </c>
      <c r="P3" s="533" t="s">
        <v>20</v>
      </c>
      <c r="Q3" s="603" t="s">
        <v>21</v>
      </c>
      <c r="R3" s="553"/>
      <c r="S3" s="536" t="s">
        <v>16</v>
      </c>
      <c r="T3" s="533" t="s">
        <v>17</v>
      </c>
      <c r="U3" s="533" t="s">
        <v>18</v>
      </c>
      <c r="V3" s="533" t="s">
        <v>19</v>
      </c>
      <c r="W3" s="533" t="s">
        <v>20</v>
      </c>
      <c r="X3" s="603" t="s">
        <v>21</v>
      </c>
    </row>
    <row r="4" s="451" customFormat="1" ht="99.95" customHeight="1" spans="2:24">
      <c r="B4" s="537" t="s">
        <v>194</v>
      </c>
      <c r="C4" s="544"/>
      <c r="D4" s="589" t="s">
        <v>195</v>
      </c>
      <c r="E4" s="590" t="s">
        <v>196</v>
      </c>
      <c r="F4" s="591">
        <f>'在庫情報（居家服）'!BN4</f>
        <v>0</v>
      </c>
      <c r="G4" s="539">
        <f>'在庫情報（居家服）'!BO4</f>
        <v>0</v>
      </c>
      <c r="H4" s="539">
        <f>'在庫情報（居家服）'!BP4</f>
        <v>0</v>
      </c>
      <c r="I4" s="539">
        <f>'在庫情報（居家服）'!BQ4</f>
        <v>0</v>
      </c>
      <c r="J4" s="539">
        <f>'在庫情報（居家服）'!BR4</f>
        <v>0</v>
      </c>
      <c r="K4" s="604">
        <f>'在庫情報（居家服）'!BS4</f>
        <v>0</v>
      </c>
      <c r="L4" s="591">
        <v>36</v>
      </c>
      <c r="M4" s="539">
        <v>36</v>
      </c>
      <c r="N4" s="539">
        <v>36</v>
      </c>
      <c r="O4" s="539">
        <v>36</v>
      </c>
      <c r="P4" s="539">
        <v>36</v>
      </c>
      <c r="Q4" s="604"/>
      <c r="R4" s="607">
        <f t="shared" ref="R4:R11" si="0">L4*F4+M4*G4+N4*H4+O4*I4+P4*J4</f>
        <v>0</v>
      </c>
      <c r="S4" s="608" t="s">
        <v>197</v>
      </c>
      <c r="T4" s="609" t="s">
        <v>198</v>
      </c>
      <c r="U4" s="609" t="s">
        <v>199</v>
      </c>
      <c r="V4" s="609" t="s">
        <v>200</v>
      </c>
      <c r="W4" s="609" t="s">
        <v>201</v>
      </c>
      <c r="X4" s="610"/>
    </row>
    <row r="5" s="451" customFormat="1" ht="99.95" customHeight="1" spans="2:24">
      <c r="B5" s="460"/>
      <c r="C5" s="544"/>
      <c r="D5" s="592" t="s">
        <v>202</v>
      </c>
      <c r="E5" s="590" t="s">
        <v>203</v>
      </c>
      <c r="F5" s="591">
        <f>'在庫情報（居家服）'!BN5</f>
        <v>0</v>
      </c>
      <c r="G5" s="539">
        <f>'在庫情報（居家服）'!BO5</f>
        <v>0</v>
      </c>
      <c r="H5" s="539">
        <f>'在庫情報（居家服）'!BP5</f>
        <v>0</v>
      </c>
      <c r="I5" s="539">
        <f>'在庫情報（居家服）'!BQ5</f>
        <v>0</v>
      </c>
      <c r="J5" s="539">
        <f>'在庫情報（居家服）'!BR5</f>
        <v>0</v>
      </c>
      <c r="K5" s="604">
        <f>'在庫情報（居家服）'!BS5</f>
        <v>0</v>
      </c>
      <c r="L5" s="591">
        <v>36</v>
      </c>
      <c r="M5" s="539">
        <v>36</v>
      </c>
      <c r="N5" s="539">
        <v>36</v>
      </c>
      <c r="O5" s="539">
        <v>36</v>
      </c>
      <c r="P5" s="539">
        <v>36</v>
      </c>
      <c r="Q5" s="604"/>
      <c r="R5" s="607">
        <f t="shared" si="0"/>
        <v>0</v>
      </c>
      <c r="S5" s="611" t="s">
        <v>204</v>
      </c>
      <c r="T5" s="609" t="s">
        <v>205</v>
      </c>
      <c r="U5" s="609" t="s">
        <v>206</v>
      </c>
      <c r="V5" s="609" t="s">
        <v>207</v>
      </c>
      <c r="W5" s="609" t="s">
        <v>208</v>
      </c>
      <c r="X5" s="612"/>
    </row>
    <row r="6" s="451" customFormat="1" ht="99.95" customHeight="1" spans="2:24">
      <c r="B6" s="460"/>
      <c r="C6" s="544"/>
      <c r="D6" s="592" t="s">
        <v>209</v>
      </c>
      <c r="E6" s="593" t="s">
        <v>210</v>
      </c>
      <c r="F6" s="591">
        <f>'在庫情報（居家服）'!BN6</f>
        <v>0</v>
      </c>
      <c r="G6" s="539">
        <f>'在庫情報（居家服）'!BO6</f>
        <v>0</v>
      </c>
      <c r="H6" s="539">
        <f>'在庫情報（居家服）'!BP6</f>
        <v>0</v>
      </c>
      <c r="I6" s="539">
        <f>'在庫情報（居家服）'!BQ6</f>
        <v>0</v>
      </c>
      <c r="J6" s="539">
        <f>'在庫情報（居家服）'!BR6</f>
        <v>0</v>
      </c>
      <c r="K6" s="604">
        <f>'在庫情報（居家服）'!BS6</f>
        <v>0</v>
      </c>
      <c r="L6" s="591">
        <v>36</v>
      </c>
      <c r="M6" s="539">
        <v>36</v>
      </c>
      <c r="N6" s="539">
        <v>36</v>
      </c>
      <c r="O6" s="539">
        <v>36</v>
      </c>
      <c r="P6" s="539">
        <v>36</v>
      </c>
      <c r="Q6" s="604"/>
      <c r="R6" s="607">
        <f t="shared" si="0"/>
        <v>0</v>
      </c>
      <c r="S6" s="611" t="s">
        <v>211</v>
      </c>
      <c r="T6" s="609" t="s">
        <v>212</v>
      </c>
      <c r="U6" s="609" t="s">
        <v>213</v>
      </c>
      <c r="V6" s="609" t="s">
        <v>214</v>
      </c>
      <c r="W6" s="609" t="s">
        <v>215</v>
      </c>
      <c r="X6" s="612"/>
    </row>
    <row r="7" s="451" customFormat="1" ht="99.95" customHeight="1" spans="2:24">
      <c r="B7" s="594"/>
      <c r="C7" s="544"/>
      <c r="D7" s="595" t="s">
        <v>216</v>
      </c>
      <c r="E7" s="596" t="s">
        <v>216</v>
      </c>
      <c r="F7" s="591">
        <f>'在庫情報（居家服）'!BN7</f>
        <v>0</v>
      </c>
      <c r="G7" s="539">
        <f>'在庫情報（居家服）'!BO7</f>
        <v>0</v>
      </c>
      <c r="H7" s="539">
        <f>'在庫情報（居家服）'!BP7</f>
        <v>0</v>
      </c>
      <c r="I7" s="539">
        <f>'在庫情報（居家服）'!BQ7</f>
        <v>0</v>
      </c>
      <c r="J7" s="539">
        <f>'在庫情報（居家服）'!BR7</f>
        <v>0</v>
      </c>
      <c r="K7" s="604">
        <f>'在庫情報（居家服）'!BS7</f>
        <v>0</v>
      </c>
      <c r="L7" s="591">
        <v>36</v>
      </c>
      <c r="M7" s="539">
        <v>36</v>
      </c>
      <c r="N7" s="539">
        <v>36</v>
      </c>
      <c r="O7" s="539">
        <v>36</v>
      </c>
      <c r="P7" s="539">
        <v>36</v>
      </c>
      <c r="Q7" s="604"/>
      <c r="R7" s="607">
        <f t="shared" si="0"/>
        <v>0</v>
      </c>
      <c r="S7" s="611" t="s">
        <v>217</v>
      </c>
      <c r="T7" s="609" t="s">
        <v>218</v>
      </c>
      <c r="U7" s="609" t="s">
        <v>219</v>
      </c>
      <c r="V7" s="609" t="s">
        <v>220</v>
      </c>
      <c r="W7" s="609" t="s">
        <v>221</v>
      </c>
      <c r="X7" s="612"/>
    </row>
    <row r="8" s="451" customFormat="1" ht="99.95" customHeight="1" spans="2:24">
      <c r="B8" s="537" t="s">
        <v>222</v>
      </c>
      <c r="C8" s="544"/>
      <c r="D8" s="592" t="s">
        <v>223</v>
      </c>
      <c r="E8" s="590" t="s">
        <v>224</v>
      </c>
      <c r="F8" s="591">
        <f>'在庫情報（居家服）'!BN8</f>
        <v>0</v>
      </c>
      <c r="G8" s="539">
        <f>'在庫情報（居家服）'!BO8</f>
        <v>0</v>
      </c>
      <c r="H8" s="539">
        <f>'在庫情報（居家服）'!BP8</f>
        <v>0</v>
      </c>
      <c r="I8" s="539">
        <f>'在庫情報（居家服）'!BQ8</f>
        <v>0</v>
      </c>
      <c r="J8" s="539">
        <f>'在庫情報（居家服）'!BR8</f>
        <v>0</v>
      </c>
      <c r="K8" s="604">
        <f>'在庫情報（居家服）'!BS8</f>
        <v>0</v>
      </c>
      <c r="L8" s="591">
        <v>48</v>
      </c>
      <c r="M8" s="539">
        <v>48</v>
      </c>
      <c r="N8" s="539">
        <v>48</v>
      </c>
      <c r="O8" s="539">
        <v>48</v>
      </c>
      <c r="P8" s="539">
        <v>48</v>
      </c>
      <c r="Q8" s="604"/>
      <c r="R8" s="607">
        <f t="shared" si="0"/>
        <v>0</v>
      </c>
      <c r="S8" s="611" t="s">
        <v>225</v>
      </c>
      <c r="T8" s="609" t="s">
        <v>226</v>
      </c>
      <c r="U8" s="609" t="s">
        <v>227</v>
      </c>
      <c r="V8" s="609" t="s">
        <v>228</v>
      </c>
      <c r="W8" s="609" t="s">
        <v>229</v>
      </c>
      <c r="X8" s="612"/>
    </row>
    <row r="9" s="451" customFormat="1" ht="99.95" customHeight="1" spans="2:24">
      <c r="B9" s="597"/>
      <c r="C9" s="544"/>
      <c r="D9" s="592" t="s">
        <v>230</v>
      </c>
      <c r="E9" s="590" t="s">
        <v>231</v>
      </c>
      <c r="F9" s="591">
        <f>'在庫情報（居家服）'!BN9</f>
        <v>0</v>
      </c>
      <c r="G9" s="539">
        <f>'在庫情報（居家服）'!BO9</f>
        <v>0</v>
      </c>
      <c r="H9" s="539">
        <f>'在庫情報（居家服）'!BP9</f>
        <v>0</v>
      </c>
      <c r="I9" s="539">
        <f>'在庫情報（居家服）'!BQ9</f>
        <v>0</v>
      </c>
      <c r="J9" s="539">
        <f>'在庫情報（居家服）'!BR9</f>
        <v>0</v>
      </c>
      <c r="K9" s="604">
        <f>'在庫情報（居家服）'!BS9</f>
        <v>0</v>
      </c>
      <c r="L9" s="591">
        <v>48</v>
      </c>
      <c r="M9" s="539">
        <v>48</v>
      </c>
      <c r="N9" s="539">
        <v>48</v>
      </c>
      <c r="O9" s="539">
        <v>48</v>
      </c>
      <c r="P9" s="539">
        <v>48</v>
      </c>
      <c r="Q9" s="604"/>
      <c r="R9" s="607">
        <f t="shared" si="0"/>
        <v>0</v>
      </c>
      <c r="S9" s="611" t="s">
        <v>232</v>
      </c>
      <c r="T9" s="609" t="s">
        <v>233</v>
      </c>
      <c r="U9" s="609" t="s">
        <v>234</v>
      </c>
      <c r="V9" s="609" t="s">
        <v>235</v>
      </c>
      <c r="W9" s="609" t="s">
        <v>236</v>
      </c>
      <c r="X9" s="612"/>
    </row>
    <row r="10" s="451" customFormat="1" ht="99.95" customHeight="1" spans="2:24">
      <c r="B10" s="597"/>
      <c r="C10" s="544"/>
      <c r="D10" s="592" t="s">
        <v>237</v>
      </c>
      <c r="E10" s="590" t="s">
        <v>238</v>
      </c>
      <c r="F10" s="591">
        <f>'在庫情報（居家服）'!BN10</f>
        <v>0</v>
      </c>
      <c r="G10" s="539">
        <f>'在庫情報（居家服）'!BO10</f>
        <v>0</v>
      </c>
      <c r="H10" s="539">
        <f>'在庫情報（居家服）'!BP10</f>
        <v>0</v>
      </c>
      <c r="I10" s="539">
        <f>'在庫情報（居家服）'!BQ10</f>
        <v>0</v>
      </c>
      <c r="J10" s="539">
        <f>'在庫情報（居家服）'!BR10</f>
        <v>0</v>
      </c>
      <c r="K10" s="604">
        <f>'在庫情報（居家服）'!BS10</f>
        <v>0</v>
      </c>
      <c r="L10" s="591">
        <v>48</v>
      </c>
      <c r="M10" s="539">
        <v>48</v>
      </c>
      <c r="N10" s="539">
        <v>48</v>
      </c>
      <c r="O10" s="539">
        <v>48</v>
      </c>
      <c r="P10" s="539">
        <v>48</v>
      </c>
      <c r="Q10" s="604"/>
      <c r="R10" s="607">
        <f t="shared" si="0"/>
        <v>0</v>
      </c>
      <c r="S10" s="611" t="s">
        <v>239</v>
      </c>
      <c r="T10" s="609" t="s">
        <v>240</v>
      </c>
      <c r="U10" s="609" t="s">
        <v>241</v>
      </c>
      <c r="V10" s="609" t="s">
        <v>242</v>
      </c>
      <c r="W10" s="609" t="s">
        <v>243</v>
      </c>
      <c r="X10" s="612"/>
    </row>
    <row r="11" s="451" customFormat="1" ht="99.95" customHeight="1" spans="2:24">
      <c r="B11" s="598"/>
      <c r="C11" s="544"/>
      <c r="D11" s="592" t="s">
        <v>244</v>
      </c>
      <c r="E11" s="599" t="s">
        <v>245</v>
      </c>
      <c r="F11" s="600">
        <f>'在庫情報（居家服）'!BN11</f>
        <v>0</v>
      </c>
      <c r="G11" s="601">
        <f>'在庫情報（居家服）'!BO11</f>
        <v>0</v>
      </c>
      <c r="H11" s="601">
        <f>'在庫情報（居家服）'!BP11</f>
        <v>0</v>
      </c>
      <c r="I11" s="601">
        <f>'在庫情報（居家服）'!BQ11</f>
        <v>0</v>
      </c>
      <c r="J11" s="601">
        <f>'在庫情報（居家服）'!BR11</f>
        <v>0</v>
      </c>
      <c r="K11" s="605">
        <f>'在庫情報（居家服）'!BS11</f>
        <v>0</v>
      </c>
      <c r="L11" s="600">
        <v>48</v>
      </c>
      <c r="M11" s="601">
        <v>48</v>
      </c>
      <c r="N11" s="601">
        <v>48</v>
      </c>
      <c r="O11" s="601">
        <v>48</v>
      </c>
      <c r="P11" s="601">
        <v>48</v>
      </c>
      <c r="Q11" s="605"/>
      <c r="R11" s="613">
        <f t="shared" si="0"/>
        <v>0</v>
      </c>
      <c r="S11" s="614" t="s">
        <v>246</v>
      </c>
      <c r="T11" s="615" t="s">
        <v>247</v>
      </c>
      <c r="U11" s="615" t="s">
        <v>248</v>
      </c>
      <c r="V11" s="615" t="s">
        <v>249</v>
      </c>
      <c r="W11" s="615" t="s">
        <v>250</v>
      </c>
      <c r="X11" s="616"/>
    </row>
    <row r="12" s="451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617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5" width="20.625" style="451" customWidth="1"/>
    <col min="6" max="6" width="20.625" style="451" hidden="1" customWidth="1"/>
    <col min="7" max="8" width="25" style="451" customWidth="1"/>
    <col min="9" max="9" width="22.875" style="451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518"/>
    </row>
    <row r="3" ht="60" customHeight="1" spans="3:18">
      <c r="C3" s="497" t="s">
        <v>13</v>
      </c>
      <c r="D3" s="497" t="s">
        <v>251</v>
      </c>
      <c r="E3" s="497" t="s">
        <v>251</v>
      </c>
      <c r="F3" s="497" t="s">
        <v>192</v>
      </c>
      <c r="G3" s="497" t="s">
        <v>0</v>
      </c>
      <c r="H3" s="498" t="s">
        <v>1</v>
      </c>
      <c r="I3" s="499" t="s">
        <v>2</v>
      </c>
      <c r="J3" s="500" t="s">
        <v>3</v>
      </c>
      <c r="K3" s="500" t="s">
        <v>4</v>
      </c>
      <c r="L3" s="500" t="s">
        <v>5</v>
      </c>
      <c r="M3" s="500" t="s">
        <v>6</v>
      </c>
      <c r="N3" s="500" t="s">
        <v>7</v>
      </c>
      <c r="O3" s="497" t="s">
        <v>8</v>
      </c>
      <c r="P3" s="497" t="s">
        <v>9</v>
      </c>
      <c r="Q3" s="497" t="s">
        <v>10</v>
      </c>
      <c r="R3" s="519" t="s">
        <v>11</v>
      </c>
    </row>
    <row r="4" s="531" customFormat="1" ht="99.95" customHeight="1" spans="2:19">
      <c r="B4" s="454" t="s">
        <v>252</v>
      </c>
      <c r="C4" s="558"/>
      <c r="D4" s="457" t="s">
        <v>253</v>
      </c>
      <c r="E4" s="457" t="s">
        <v>254</v>
      </c>
      <c r="F4" s="458" t="s">
        <v>255</v>
      </c>
      <c r="G4" s="501"/>
      <c r="H4" s="502"/>
      <c r="I4" s="502"/>
      <c r="J4" s="501"/>
      <c r="K4" s="501"/>
      <c r="L4" s="503"/>
      <c r="M4" s="503"/>
      <c r="N4" s="503"/>
      <c r="O4" s="520">
        <f>G4+H4+I4</f>
        <v>0</v>
      </c>
      <c r="P4" s="502"/>
      <c r="Q4" s="520">
        <f t="shared" ref="Q4:Q14" si="0">O4+P4</f>
        <v>0</v>
      </c>
      <c r="R4" s="521" t="str">
        <f t="shared" ref="R4:R14" si="1">IF(N4&lt;&gt;0,Q4/N4*7,"-")</f>
        <v>-</v>
      </c>
      <c r="S4"/>
    </row>
    <row r="5" ht="99.95" customHeight="1" spans="2:18">
      <c r="B5" s="559"/>
      <c r="C5" s="560"/>
      <c r="D5" s="561" t="s">
        <v>256</v>
      </c>
      <c r="E5" s="561" t="s">
        <v>257</v>
      </c>
      <c r="F5" s="562" t="s">
        <v>258</v>
      </c>
      <c r="G5" s="563"/>
      <c r="H5" s="564"/>
      <c r="I5" s="564"/>
      <c r="J5" s="563"/>
      <c r="K5" s="563"/>
      <c r="L5" s="579"/>
      <c r="M5" s="579"/>
      <c r="N5" s="579"/>
      <c r="O5" s="580">
        <f t="shared" ref="O5:O14" si="2">G5+H5+I5</f>
        <v>0</v>
      </c>
      <c r="P5" s="564"/>
      <c r="Q5" s="580">
        <f t="shared" si="0"/>
        <v>0</v>
      </c>
      <c r="R5" s="585" t="str">
        <f t="shared" si="1"/>
        <v>-</v>
      </c>
    </row>
    <row r="6" ht="99.95" customHeight="1" spans="2:18">
      <c r="B6" s="536" t="s">
        <v>259</v>
      </c>
      <c r="C6" s="546"/>
      <c r="D6" s="469" t="s">
        <v>260</v>
      </c>
      <c r="E6" s="469" t="s">
        <v>261</v>
      </c>
      <c r="F6" s="565" t="s">
        <v>262</v>
      </c>
      <c r="G6" s="566"/>
      <c r="H6" s="567"/>
      <c r="I6" s="567"/>
      <c r="J6" s="566"/>
      <c r="K6" s="566"/>
      <c r="L6" s="581"/>
      <c r="M6" s="581"/>
      <c r="N6" s="581"/>
      <c r="O6" s="582">
        <f t="shared" si="2"/>
        <v>0</v>
      </c>
      <c r="P6" s="567"/>
      <c r="Q6" s="582">
        <f t="shared" si="0"/>
        <v>0</v>
      </c>
      <c r="R6" s="586" t="str">
        <f t="shared" si="1"/>
        <v>-</v>
      </c>
    </row>
    <row r="7" ht="99.95" customHeight="1" spans="2:18">
      <c r="B7" s="568" t="s">
        <v>263</v>
      </c>
      <c r="C7" s="569"/>
      <c r="D7" s="470" t="s">
        <v>264</v>
      </c>
      <c r="E7" s="470" t="s">
        <v>147</v>
      </c>
      <c r="F7" s="471" t="s">
        <v>265</v>
      </c>
      <c r="G7" s="512"/>
      <c r="H7" s="513"/>
      <c r="I7" s="513"/>
      <c r="J7" s="512"/>
      <c r="K7" s="512"/>
      <c r="L7" s="514"/>
      <c r="M7" s="514"/>
      <c r="N7" s="514"/>
      <c r="O7" s="529">
        <f t="shared" si="2"/>
        <v>0</v>
      </c>
      <c r="P7" s="513"/>
      <c r="Q7" s="529">
        <f t="shared" si="0"/>
        <v>0</v>
      </c>
      <c r="R7" s="530" t="str">
        <f t="shared" si="1"/>
        <v>-</v>
      </c>
    </row>
    <row r="8" ht="99.95" customHeight="1" spans="2:18">
      <c r="B8" s="559"/>
      <c r="C8" s="570"/>
      <c r="D8" s="462" t="s">
        <v>256</v>
      </c>
      <c r="E8" s="462" t="s">
        <v>24</v>
      </c>
      <c r="F8" s="463" t="s">
        <v>266</v>
      </c>
      <c r="G8" s="504"/>
      <c r="H8" s="505"/>
      <c r="I8" s="505"/>
      <c r="J8" s="504"/>
      <c r="K8" s="504"/>
      <c r="L8" s="506"/>
      <c r="M8" s="506"/>
      <c r="N8" s="506"/>
      <c r="O8" s="522">
        <f t="shared" si="2"/>
        <v>0</v>
      </c>
      <c r="P8" s="505"/>
      <c r="Q8" s="522">
        <f t="shared" si="0"/>
        <v>0</v>
      </c>
      <c r="R8" s="523" t="str">
        <f t="shared" si="1"/>
        <v>-</v>
      </c>
    </row>
    <row r="9" ht="99.95" customHeight="1" spans="2:18">
      <c r="B9" s="559"/>
      <c r="C9" s="570"/>
      <c r="D9" s="462" t="s">
        <v>267</v>
      </c>
      <c r="E9" s="462" t="s">
        <v>124</v>
      </c>
      <c r="F9" s="463" t="s">
        <v>268</v>
      </c>
      <c r="G9" s="504"/>
      <c r="H9" s="505"/>
      <c r="I9" s="505"/>
      <c r="J9" s="504"/>
      <c r="K9" s="504"/>
      <c r="L9" s="506"/>
      <c r="M9" s="506"/>
      <c r="N9" s="506"/>
      <c r="O9" s="522">
        <f t="shared" si="2"/>
        <v>0</v>
      </c>
      <c r="P9" s="505"/>
      <c r="Q9" s="522">
        <f t="shared" si="0"/>
        <v>0</v>
      </c>
      <c r="R9" s="523" t="str">
        <f t="shared" si="1"/>
        <v>-</v>
      </c>
    </row>
    <row r="10" ht="99.95" customHeight="1" spans="2:18">
      <c r="B10" s="559"/>
      <c r="C10" s="560"/>
      <c r="D10" s="561" t="s">
        <v>253</v>
      </c>
      <c r="E10" s="561" t="s">
        <v>31</v>
      </c>
      <c r="F10" s="562" t="s">
        <v>269</v>
      </c>
      <c r="G10" s="563"/>
      <c r="H10" s="564"/>
      <c r="I10" s="564"/>
      <c r="J10" s="563"/>
      <c r="K10" s="563"/>
      <c r="L10" s="579"/>
      <c r="M10" s="579"/>
      <c r="N10" s="579"/>
      <c r="O10" s="580">
        <f t="shared" si="2"/>
        <v>0</v>
      </c>
      <c r="P10" s="564"/>
      <c r="Q10" s="580">
        <f t="shared" si="0"/>
        <v>0</v>
      </c>
      <c r="R10" s="585" t="str">
        <f t="shared" si="1"/>
        <v>-</v>
      </c>
    </row>
    <row r="11" ht="99.95" customHeight="1" spans="2:18">
      <c r="B11" s="568" t="s">
        <v>270</v>
      </c>
      <c r="C11" s="468"/>
      <c r="D11" s="469" t="s">
        <v>271</v>
      </c>
      <c r="E11" s="469" t="s">
        <v>38</v>
      </c>
      <c r="F11" s="571" t="s">
        <v>272</v>
      </c>
      <c r="G11" s="572"/>
      <c r="H11" s="573"/>
      <c r="I11" s="573"/>
      <c r="J11" s="572"/>
      <c r="K11" s="572"/>
      <c r="L11" s="583"/>
      <c r="M11" s="583"/>
      <c r="N11" s="583"/>
      <c r="O11" s="584">
        <f t="shared" si="2"/>
        <v>0</v>
      </c>
      <c r="P11" s="573"/>
      <c r="Q11" s="584">
        <f t="shared" si="0"/>
        <v>0</v>
      </c>
      <c r="R11" s="587" t="str">
        <f t="shared" si="1"/>
        <v>-</v>
      </c>
    </row>
    <row r="12" ht="99.95" customHeight="1" spans="2:18">
      <c r="B12" s="574"/>
      <c r="C12" s="560"/>
      <c r="D12" s="561" t="s">
        <v>273</v>
      </c>
      <c r="E12" s="575" t="s">
        <v>274</v>
      </c>
      <c r="F12" s="562" t="s">
        <v>275</v>
      </c>
      <c r="G12" s="563"/>
      <c r="H12" s="564"/>
      <c r="I12" s="564"/>
      <c r="J12" s="563"/>
      <c r="K12" s="563"/>
      <c r="L12" s="579"/>
      <c r="M12" s="579"/>
      <c r="N12" s="579"/>
      <c r="O12" s="580">
        <f t="shared" ref="O12" si="3">G12+H12+I12</f>
        <v>0</v>
      </c>
      <c r="P12" s="564"/>
      <c r="Q12" s="580">
        <f t="shared" ref="Q12" si="4">O12+P12</f>
        <v>0</v>
      </c>
      <c r="R12" s="585" t="str">
        <f t="shared" si="1"/>
        <v>-</v>
      </c>
    </row>
    <row r="13" ht="60" customHeight="1" spans="2:18">
      <c r="B13" s="568" t="s">
        <v>276</v>
      </c>
      <c r="C13" s="548"/>
      <c r="D13" s="470" t="s">
        <v>277</v>
      </c>
      <c r="E13" s="576" t="s">
        <v>278</v>
      </c>
      <c r="F13" s="471" t="s">
        <v>279</v>
      </c>
      <c r="G13" s="512"/>
      <c r="H13" s="513"/>
      <c r="I13" s="513"/>
      <c r="J13" s="512"/>
      <c r="K13" s="512"/>
      <c r="L13" s="514"/>
      <c r="M13" s="514"/>
      <c r="N13" s="514"/>
      <c r="O13" s="529">
        <f t="shared" si="2"/>
        <v>0</v>
      </c>
      <c r="P13" s="513"/>
      <c r="Q13" s="529">
        <f t="shared" si="0"/>
        <v>0</v>
      </c>
      <c r="R13" s="530" t="str">
        <f t="shared" si="1"/>
        <v>-</v>
      </c>
    </row>
    <row r="14" ht="60" customHeight="1" spans="2:18">
      <c r="B14" s="472"/>
      <c r="C14" s="577"/>
      <c r="D14" s="475" t="s">
        <v>280</v>
      </c>
      <c r="E14" s="578" t="s">
        <v>281</v>
      </c>
      <c r="F14" s="476" t="s">
        <v>282</v>
      </c>
      <c r="G14" s="515"/>
      <c r="H14" s="516"/>
      <c r="I14" s="516"/>
      <c r="J14" s="515"/>
      <c r="K14" s="515"/>
      <c r="L14" s="517"/>
      <c r="M14" s="517"/>
      <c r="N14" s="517"/>
      <c r="O14" s="525">
        <f t="shared" si="2"/>
        <v>0</v>
      </c>
      <c r="P14" s="516"/>
      <c r="Q14" s="525">
        <f t="shared" si="0"/>
        <v>0</v>
      </c>
      <c r="R14" s="526" t="str">
        <f t="shared" si="1"/>
        <v>-</v>
      </c>
    </row>
  </sheetData>
  <conditionalFormatting sqref="G4:G14">
    <cfRule type="expression" dxfId="0" priority="1">
      <formula>L4/N4*7&lt;20</formula>
    </cfRule>
    <cfRule type="expression" dxfId="1" priority="3">
      <formula>L4/N4*7&lt;50</formula>
    </cfRule>
  </conditionalFormatting>
  <conditionalFormatting sqref="N4:N14">
    <cfRule type="expression" dxfId="3" priority="11">
      <formula>N4&gt;1</formula>
    </cfRule>
    <cfRule type="expression" dxfId="4" priority="12">
      <formula>N4&gt;0.5</formula>
    </cfRule>
    <cfRule type="expression" dxfId="5" priority="13">
      <formula>N4&gt;0</formula>
    </cfRule>
  </conditionalFormatting>
  <conditionalFormatting sqref="O4:O14">
    <cfRule type="expression" dxfId="6" priority="9">
      <formula>AND(O4&lt;&gt;"",O4/N4&lt;4)</formula>
    </cfRule>
    <cfRule type="expression" dxfId="7" priority="10">
      <formula>AND(O4&lt;&gt;"",O4=0)</formula>
    </cfRule>
  </conditionalFormatting>
  <conditionalFormatting sqref="Q4:Q14">
    <cfRule type="expression" dxfId="6" priority="7">
      <formula>AND(Q4&lt;&gt;"",Q4/N4&lt;4)</formula>
    </cfRule>
    <cfRule type="expression" dxfId="7" priority="8">
      <formula>AND(Q4&lt;&gt;"",Q4=0)</formula>
    </cfRule>
  </conditionalFormatting>
  <conditionalFormatting sqref="R4:R14">
    <cfRule type="expression" dxfId="8" priority="4">
      <formula>R4&lt;20</formula>
    </cfRule>
    <cfRule type="expression" dxfId="9" priority="5">
      <formula>R4&lt;50</formula>
    </cfRule>
    <cfRule type="expression" dxfId="10" priority="6">
      <formula>R4&lt;100</formula>
    </cfRule>
  </conditionalFormatting>
  <conditionalFormatting sqref="H4:I14">
    <cfRule type="expression" dxfId="2" priority="2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51" customWidth="1"/>
    <col min="5" max="5" width="18" style="451" customWidth="1"/>
    <col min="6" max="6" width="20.375" style="451" customWidth="1"/>
    <col min="7" max="7" width="20.75" customWidth="1"/>
    <col min="8" max="8" width="29" style="451" customWidth="1"/>
    <col min="9" max="9" width="25.625" customWidth="1"/>
  </cols>
  <sheetData>
    <row r="2" ht="26.25" spans="6:9">
      <c r="F2" s="532" t="s">
        <v>192</v>
      </c>
      <c r="G2" s="497" t="s">
        <v>189</v>
      </c>
      <c r="H2" s="497" t="s">
        <v>190</v>
      </c>
      <c r="I2" s="552" t="s">
        <v>191</v>
      </c>
    </row>
    <row r="3" s="451" customFormat="1" ht="26.25" spans="2:9">
      <c r="B3" s="533" t="s">
        <v>12</v>
      </c>
      <c r="C3" s="533" t="s">
        <v>13</v>
      </c>
      <c r="D3" s="533" t="s">
        <v>14</v>
      </c>
      <c r="E3" s="534" t="s">
        <v>15</v>
      </c>
      <c r="F3" s="535"/>
      <c r="G3" s="536"/>
      <c r="H3" s="536"/>
      <c r="I3" s="553"/>
    </row>
    <row r="4" s="531" customFormat="1" ht="99.95" customHeight="1" spans="2:10">
      <c r="B4" s="537" t="s">
        <v>252</v>
      </c>
      <c r="C4" s="538"/>
      <c r="D4" s="539" t="s">
        <v>253</v>
      </c>
      <c r="E4" s="540" t="s">
        <v>254</v>
      </c>
      <c r="F4" s="541" t="s">
        <v>255</v>
      </c>
      <c r="G4" s="542">
        <f>'在庫情報（雨伞等）'!P4</f>
        <v>0</v>
      </c>
      <c r="H4" s="543">
        <v>20</v>
      </c>
      <c r="I4" s="554">
        <f t="shared" ref="I4:I14" si="0">H4*G4</f>
        <v>0</v>
      </c>
      <c r="J4" s="555"/>
    </row>
    <row r="5" ht="99.95" customHeight="1" spans="2:10">
      <c r="B5" s="460"/>
      <c r="C5" s="544"/>
      <c r="D5" s="539" t="s">
        <v>256</v>
      </c>
      <c r="E5" s="540" t="s">
        <v>257</v>
      </c>
      <c r="F5" s="545" t="s">
        <v>258</v>
      </c>
      <c r="G5" s="542">
        <f>'在庫情報（雨伞等）'!P5</f>
        <v>0</v>
      </c>
      <c r="H5" s="543">
        <v>20</v>
      </c>
      <c r="I5" s="554">
        <f t="shared" si="0"/>
        <v>0</v>
      </c>
      <c r="J5" s="555"/>
    </row>
    <row r="6" ht="99.95" customHeight="1" spans="2:10">
      <c r="B6" s="533" t="s">
        <v>259</v>
      </c>
      <c r="C6" s="546"/>
      <c r="D6" s="469" t="s">
        <v>260</v>
      </c>
      <c r="E6" s="547" t="s">
        <v>261</v>
      </c>
      <c r="F6" s="541" t="s">
        <v>262</v>
      </c>
      <c r="G6" s="542">
        <f>'在庫情報（雨伞等）'!P6</f>
        <v>0</v>
      </c>
      <c r="H6" s="543">
        <v>24</v>
      </c>
      <c r="I6" s="554">
        <f t="shared" si="0"/>
        <v>0</v>
      </c>
      <c r="J6" s="555"/>
    </row>
    <row r="7" ht="99.95" customHeight="1" spans="2:10">
      <c r="B7" s="548" t="s">
        <v>263</v>
      </c>
      <c r="C7" s="544"/>
      <c r="D7" s="539" t="s">
        <v>264</v>
      </c>
      <c r="E7" s="540" t="s">
        <v>147</v>
      </c>
      <c r="F7" s="545" t="s">
        <v>265</v>
      </c>
      <c r="G7" s="542">
        <f>'在庫情報（雨伞等）'!P7</f>
        <v>0</v>
      </c>
      <c r="H7" s="543">
        <v>23</v>
      </c>
      <c r="I7" s="554">
        <f t="shared" si="0"/>
        <v>0</v>
      </c>
      <c r="J7" s="555"/>
    </row>
    <row r="8" ht="99.95" customHeight="1" spans="2:10">
      <c r="B8" s="460"/>
      <c r="C8" s="544"/>
      <c r="D8" s="539" t="s">
        <v>256</v>
      </c>
      <c r="E8" s="540" t="s">
        <v>24</v>
      </c>
      <c r="F8" s="545" t="s">
        <v>266</v>
      </c>
      <c r="G8" s="542">
        <f>'在庫情報（雨伞等）'!P8</f>
        <v>0</v>
      </c>
      <c r="H8" s="543">
        <v>23</v>
      </c>
      <c r="I8" s="554">
        <f t="shared" si="0"/>
        <v>0</v>
      </c>
      <c r="J8" s="555"/>
    </row>
    <row r="9" ht="99.95" customHeight="1" spans="2:10">
      <c r="B9" s="460"/>
      <c r="C9" s="544"/>
      <c r="D9" s="539" t="s">
        <v>267</v>
      </c>
      <c r="E9" s="540" t="s">
        <v>124</v>
      </c>
      <c r="F9" s="545" t="s">
        <v>268</v>
      </c>
      <c r="G9" s="542">
        <f>'在庫情報（雨伞等）'!P9</f>
        <v>0</v>
      </c>
      <c r="H9" s="543">
        <v>23</v>
      </c>
      <c r="I9" s="554">
        <f t="shared" si="0"/>
        <v>0</v>
      </c>
      <c r="J9" s="555"/>
    </row>
    <row r="10" ht="99.95" customHeight="1" spans="2:10">
      <c r="B10" s="460"/>
      <c r="C10" s="468"/>
      <c r="D10" s="469" t="s">
        <v>253</v>
      </c>
      <c r="E10" s="547" t="s">
        <v>31</v>
      </c>
      <c r="F10" s="541" t="s">
        <v>269</v>
      </c>
      <c r="G10" s="542">
        <f>'在庫情報（雨伞等）'!P10</f>
        <v>0</v>
      </c>
      <c r="H10" s="543">
        <v>23</v>
      </c>
      <c r="I10" s="554">
        <f t="shared" si="0"/>
        <v>0</v>
      </c>
      <c r="J10" s="555"/>
    </row>
    <row r="11" ht="99.95" customHeight="1" spans="2:10">
      <c r="B11" s="548" t="s">
        <v>270</v>
      </c>
      <c r="C11" s="468"/>
      <c r="D11" s="469" t="s">
        <v>271</v>
      </c>
      <c r="E11" s="547" t="s">
        <v>38</v>
      </c>
      <c r="F11" s="541" t="s">
        <v>272</v>
      </c>
      <c r="G11" s="549">
        <f>'在庫情報（雨伞等）'!P11</f>
        <v>0</v>
      </c>
      <c r="H11" s="550">
        <v>24</v>
      </c>
      <c r="I11" s="556">
        <f t="shared" si="0"/>
        <v>0</v>
      </c>
      <c r="J11" s="555"/>
    </row>
    <row r="12" ht="99.95" customHeight="1" spans="2:10">
      <c r="B12" s="551"/>
      <c r="C12" s="468"/>
      <c r="D12" s="469" t="s">
        <v>273</v>
      </c>
      <c r="E12" s="547" t="s">
        <v>274</v>
      </c>
      <c r="F12" s="541" t="s">
        <v>275</v>
      </c>
      <c r="G12" s="549">
        <f>'在庫情報（雨伞等）'!P12</f>
        <v>0</v>
      </c>
      <c r="H12" s="550">
        <v>25</v>
      </c>
      <c r="I12" s="556">
        <f t="shared" ref="I12" si="1">H12*G12</f>
        <v>0</v>
      </c>
      <c r="J12" s="555"/>
    </row>
    <row r="13" ht="99.95" customHeight="1" spans="2:10">
      <c r="B13" s="548" t="s">
        <v>276</v>
      </c>
      <c r="C13" s="548"/>
      <c r="D13" s="539" t="s">
        <v>277</v>
      </c>
      <c r="E13" s="540" t="s">
        <v>278</v>
      </c>
      <c r="F13" s="541" t="s">
        <v>279</v>
      </c>
      <c r="G13" s="549">
        <f>'在庫情報（雨伞等）'!P13</f>
        <v>0</v>
      </c>
      <c r="H13" s="550">
        <v>33</v>
      </c>
      <c r="I13" s="556">
        <f t="shared" si="0"/>
        <v>0</v>
      </c>
      <c r="J13" s="555"/>
    </row>
    <row r="14" ht="99.95" customHeight="1" spans="2:10">
      <c r="B14" s="551"/>
      <c r="C14" s="551"/>
      <c r="D14" s="539" t="s">
        <v>280</v>
      </c>
      <c r="E14" s="540" t="s">
        <v>281</v>
      </c>
      <c r="F14" s="545" t="s">
        <v>282</v>
      </c>
      <c r="G14" s="542">
        <f>'在庫情報（雨伞等）'!P14</f>
        <v>0</v>
      </c>
      <c r="H14" s="543">
        <v>33</v>
      </c>
      <c r="I14" s="554">
        <f t="shared" si="0"/>
        <v>0</v>
      </c>
      <c r="J14" s="555"/>
    </row>
    <row r="15" ht="115.5" customHeight="1" spans="9:9">
      <c r="I15" s="557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hidden="1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518"/>
    </row>
    <row r="2" ht="60" customHeight="1" spans="3:20">
      <c r="C2" s="497" t="s">
        <v>13</v>
      </c>
      <c r="D2" s="497" t="s">
        <v>251</v>
      </c>
      <c r="E2" s="497" t="s">
        <v>251</v>
      </c>
      <c r="F2" s="497" t="s">
        <v>283</v>
      </c>
      <c r="G2" s="497" t="s">
        <v>284</v>
      </c>
      <c r="H2" s="497" t="s">
        <v>192</v>
      </c>
      <c r="I2" s="497" t="s">
        <v>0</v>
      </c>
      <c r="J2" s="498" t="s">
        <v>1</v>
      </c>
      <c r="K2" s="499" t="s">
        <v>2</v>
      </c>
      <c r="L2" s="500" t="s">
        <v>3</v>
      </c>
      <c r="M2" s="500" t="s">
        <v>4</v>
      </c>
      <c r="N2" s="500" t="s">
        <v>5</v>
      </c>
      <c r="O2" s="500" t="s">
        <v>6</v>
      </c>
      <c r="P2" s="500" t="s">
        <v>7</v>
      </c>
      <c r="Q2" s="497" t="s">
        <v>8</v>
      </c>
      <c r="R2" s="497" t="s">
        <v>9</v>
      </c>
      <c r="S2" s="497" t="s">
        <v>10</v>
      </c>
      <c r="T2" s="519" t="s">
        <v>11</v>
      </c>
    </row>
    <row r="3" spans="2:20">
      <c r="B3" s="454" t="s">
        <v>285</v>
      </c>
      <c r="C3" s="455"/>
      <c r="D3" s="456" t="s">
        <v>256</v>
      </c>
      <c r="E3" s="456" t="s">
        <v>24</v>
      </c>
      <c r="F3" s="457">
        <v>23</v>
      </c>
      <c r="G3" s="457" t="s">
        <v>286</v>
      </c>
      <c r="H3" s="458"/>
      <c r="I3" s="501"/>
      <c r="J3" s="502"/>
      <c r="K3" s="502"/>
      <c r="L3" s="501"/>
      <c r="M3" s="501"/>
      <c r="N3" s="503"/>
      <c r="O3" s="503"/>
      <c r="P3" s="503"/>
      <c r="Q3" s="520">
        <f t="shared" ref="Q3:Q66" si="0">I3+J3</f>
        <v>0</v>
      </c>
      <c r="R3" s="502"/>
      <c r="S3" s="520">
        <f t="shared" ref="S3:S66" si="1">Q3+R3</f>
        <v>0</v>
      </c>
      <c r="T3" s="521" t="str">
        <f t="shared" ref="T3:T66" si="2">IF(P3&lt;&gt;0,S3/P3*7,"-")</f>
        <v>-</v>
      </c>
    </row>
    <row r="4" spans="2:20">
      <c r="B4" s="459"/>
      <c r="C4" s="460"/>
      <c r="D4" s="461"/>
      <c r="E4" s="461"/>
      <c r="F4" s="462">
        <v>24</v>
      </c>
      <c r="G4" s="462" t="s">
        <v>287</v>
      </c>
      <c r="H4" s="463"/>
      <c r="I4" s="504"/>
      <c r="J4" s="505"/>
      <c r="K4" s="505"/>
      <c r="L4" s="504"/>
      <c r="M4" s="504"/>
      <c r="N4" s="506"/>
      <c r="O4" s="506"/>
      <c r="P4" s="506"/>
      <c r="Q4" s="522">
        <f t="shared" si="0"/>
        <v>0</v>
      </c>
      <c r="R4" s="505"/>
      <c r="S4" s="522">
        <f t="shared" si="1"/>
        <v>0</v>
      </c>
      <c r="T4" s="523" t="str">
        <f t="shared" si="2"/>
        <v>-</v>
      </c>
    </row>
    <row r="5" spans="2:20">
      <c r="B5" s="459"/>
      <c r="C5" s="460"/>
      <c r="D5" s="461"/>
      <c r="E5" s="461"/>
      <c r="F5" s="464">
        <v>25</v>
      </c>
      <c r="G5" s="464" t="s">
        <v>288</v>
      </c>
      <c r="H5" s="465"/>
      <c r="I5" s="507"/>
      <c r="J5" s="508"/>
      <c r="K5" s="508"/>
      <c r="L5" s="507"/>
      <c r="M5" s="507"/>
      <c r="N5" s="508"/>
      <c r="O5" s="508"/>
      <c r="P5" s="508"/>
      <c r="Q5" s="508">
        <f t="shared" si="0"/>
        <v>0</v>
      </c>
      <c r="R5" s="508"/>
      <c r="S5" s="508">
        <f t="shared" si="1"/>
        <v>0</v>
      </c>
      <c r="T5" s="524" t="str">
        <f t="shared" si="2"/>
        <v>-</v>
      </c>
    </row>
    <row r="6" spans="2:20">
      <c r="B6" s="459"/>
      <c r="C6" s="460"/>
      <c r="D6" s="461"/>
      <c r="E6" s="461"/>
      <c r="F6" s="462">
        <v>26</v>
      </c>
      <c r="G6" s="462" t="s">
        <v>289</v>
      </c>
      <c r="H6" s="463"/>
      <c r="I6" s="504"/>
      <c r="J6" s="505"/>
      <c r="K6" s="505"/>
      <c r="L6" s="504"/>
      <c r="M6" s="504"/>
      <c r="N6" s="506"/>
      <c r="O6" s="506"/>
      <c r="P6" s="506"/>
      <c r="Q6" s="522">
        <f t="shared" si="0"/>
        <v>0</v>
      </c>
      <c r="R6" s="505"/>
      <c r="S6" s="522">
        <f t="shared" si="1"/>
        <v>0</v>
      </c>
      <c r="T6" s="523" t="str">
        <f t="shared" si="2"/>
        <v>-</v>
      </c>
    </row>
    <row r="7" spans="2:20">
      <c r="B7" s="459"/>
      <c r="C7" s="460"/>
      <c r="D7" s="461"/>
      <c r="E7" s="461"/>
      <c r="F7" s="464">
        <v>27</v>
      </c>
      <c r="G7" s="464" t="s">
        <v>290</v>
      </c>
      <c r="H7" s="465"/>
      <c r="I7" s="507"/>
      <c r="J7" s="508"/>
      <c r="K7" s="508"/>
      <c r="L7" s="507"/>
      <c r="M7" s="507"/>
      <c r="N7" s="508"/>
      <c r="O7" s="508"/>
      <c r="P7" s="508"/>
      <c r="Q7" s="508">
        <f t="shared" si="0"/>
        <v>0</v>
      </c>
      <c r="R7" s="508"/>
      <c r="S7" s="508">
        <f t="shared" si="1"/>
        <v>0</v>
      </c>
      <c r="T7" s="524" t="str">
        <f t="shared" si="2"/>
        <v>-</v>
      </c>
    </row>
    <row r="8" spans="2:20">
      <c r="B8" s="459"/>
      <c r="C8" s="460"/>
      <c r="D8" s="461"/>
      <c r="E8" s="461"/>
      <c r="F8" s="462">
        <v>28</v>
      </c>
      <c r="G8" s="462" t="s">
        <v>291</v>
      </c>
      <c r="H8" s="463"/>
      <c r="I8" s="504"/>
      <c r="J8" s="505"/>
      <c r="K8" s="505"/>
      <c r="L8" s="504"/>
      <c r="M8" s="504"/>
      <c r="N8" s="506"/>
      <c r="O8" s="506"/>
      <c r="P8" s="506"/>
      <c r="Q8" s="522">
        <f t="shared" si="0"/>
        <v>0</v>
      </c>
      <c r="R8" s="505"/>
      <c r="S8" s="522">
        <f t="shared" si="1"/>
        <v>0</v>
      </c>
      <c r="T8" s="523" t="str">
        <f t="shared" si="2"/>
        <v>-</v>
      </c>
    </row>
    <row r="9" spans="2:20">
      <c r="B9" s="459"/>
      <c r="C9" s="460"/>
      <c r="D9" s="461"/>
      <c r="E9" s="461"/>
      <c r="F9" s="462">
        <v>29</v>
      </c>
      <c r="G9" s="462" t="s">
        <v>292</v>
      </c>
      <c r="H9" s="463"/>
      <c r="I9" s="504"/>
      <c r="J9" s="505"/>
      <c r="K9" s="505"/>
      <c r="L9" s="504"/>
      <c r="M9" s="504"/>
      <c r="N9" s="506"/>
      <c r="O9" s="506"/>
      <c r="P9" s="506"/>
      <c r="Q9" s="522">
        <f t="shared" si="0"/>
        <v>0</v>
      </c>
      <c r="R9" s="505"/>
      <c r="S9" s="522">
        <f t="shared" si="1"/>
        <v>0</v>
      </c>
      <c r="T9" s="523" t="str">
        <f t="shared" si="2"/>
        <v>-</v>
      </c>
    </row>
    <row r="10" spans="2:20">
      <c r="B10" s="459"/>
      <c r="C10" s="460"/>
      <c r="D10" s="461"/>
      <c r="E10" s="461"/>
      <c r="F10" s="464">
        <v>30</v>
      </c>
      <c r="G10" s="464" t="s">
        <v>293</v>
      </c>
      <c r="H10" s="465"/>
      <c r="I10" s="507"/>
      <c r="J10" s="508"/>
      <c r="K10" s="508"/>
      <c r="L10" s="507"/>
      <c r="M10" s="507"/>
      <c r="N10" s="508"/>
      <c r="O10" s="508"/>
      <c r="P10" s="508"/>
      <c r="Q10" s="508">
        <f t="shared" si="0"/>
        <v>0</v>
      </c>
      <c r="R10" s="508"/>
      <c r="S10" s="508">
        <f t="shared" si="1"/>
        <v>0</v>
      </c>
      <c r="T10" s="524" t="str">
        <f t="shared" si="2"/>
        <v>-</v>
      </c>
    </row>
    <row r="11" spans="2:20">
      <c r="B11" s="459"/>
      <c r="C11" s="460"/>
      <c r="D11" s="461"/>
      <c r="E11" s="461"/>
      <c r="F11" s="462">
        <v>31</v>
      </c>
      <c r="G11" s="462" t="s">
        <v>294</v>
      </c>
      <c r="H11" s="463"/>
      <c r="I11" s="504"/>
      <c r="J11" s="505"/>
      <c r="K11" s="505"/>
      <c r="L11" s="504"/>
      <c r="M11" s="504"/>
      <c r="N11" s="506"/>
      <c r="O11" s="506"/>
      <c r="P11" s="506"/>
      <c r="Q11" s="522">
        <f t="shared" si="0"/>
        <v>0</v>
      </c>
      <c r="R11" s="505"/>
      <c r="S11" s="522">
        <f t="shared" si="1"/>
        <v>0</v>
      </c>
      <c r="T11" s="523" t="str">
        <f t="shared" si="2"/>
        <v>-</v>
      </c>
    </row>
    <row r="12" ht="26.25" spans="2:20">
      <c r="B12" s="459"/>
      <c r="C12" s="460"/>
      <c r="D12" s="461"/>
      <c r="E12" s="461"/>
      <c r="F12" s="466">
        <v>32</v>
      </c>
      <c r="G12" s="466" t="s">
        <v>295</v>
      </c>
      <c r="H12" s="467"/>
      <c r="I12" s="509"/>
      <c r="J12" s="510"/>
      <c r="K12" s="510"/>
      <c r="L12" s="509"/>
      <c r="M12" s="509"/>
      <c r="N12" s="511"/>
      <c r="O12" s="511"/>
      <c r="P12" s="511"/>
      <c r="Q12" s="525">
        <f t="shared" si="0"/>
        <v>0</v>
      </c>
      <c r="R12" s="516"/>
      <c r="S12" s="525">
        <f t="shared" si="1"/>
        <v>0</v>
      </c>
      <c r="T12" s="526" t="str">
        <f t="shared" si="2"/>
        <v>-</v>
      </c>
    </row>
    <row r="13" spans="2:20">
      <c r="B13" s="459"/>
      <c r="C13" s="468"/>
      <c r="D13" s="469" t="s">
        <v>253</v>
      </c>
      <c r="E13" s="469" t="s">
        <v>31</v>
      </c>
      <c r="F13" s="470">
        <v>23</v>
      </c>
      <c r="G13" s="470" t="s">
        <v>286</v>
      </c>
      <c r="H13" s="471"/>
      <c r="I13" s="512"/>
      <c r="J13" s="513"/>
      <c r="K13" s="513"/>
      <c r="L13" s="512"/>
      <c r="M13" s="512"/>
      <c r="N13" s="514"/>
      <c r="O13" s="514"/>
      <c r="P13" s="514"/>
      <c r="Q13" s="520">
        <f t="shared" si="0"/>
        <v>0</v>
      </c>
      <c r="R13" s="502"/>
      <c r="S13" s="520">
        <f t="shared" si="1"/>
        <v>0</v>
      </c>
      <c r="T13" s="521" t="str">
        <f t="shared" si="2"/>
        <v>-</v>
      </c>
    </row>
    <row r="14" spans="2:20">
      <c r="B14" s="459"/>
      <c r="C14" s="460"/>
      <c r="D14" s="461"/>
      <c r="E14" s="461"/>
      <c r="F14" s="462">
        <v>24</v>
      </c>
      <c r="G14" s="462" t="s">
        <v>287</v>
      </c>
      <c r="H14" s="463"/>
      <c r="I14" s="504"/>
      <c r="J14" s="505"/>
      <c r="K14" s="505"/>
      <c r="L14" s="504"/>
      <c r="M14" s="504"/>
      <c r="N14" s="506"/>
      <c r="O14" s="506"/>
      <c r="P14" s="506"/>
      <c r="Q14" s="522">
        <f t="shared" si="0"/>
        <v>0</v>
      </c>
      <c r="R14" s="505"/>
      <c r="S14" s="522">
        <f t="shared" si="1"/>
        <v>0</v>
      </c>
      <c r="T14" s="523" t="str">
        <f t="shared" si="2"/>
        <v>-</v>
      </c>
    </row>
    <row r="15" spans="2:20">
      <c r="B15" s="459"/>
      <c r="C15" s="460"/>
      <c r="D15" s="461"/>
      <c r="E15" s="461"/>
      <c r="F15" s="464">
        <v>25</v>
      </c>
      <c r="G15" s="464" t="s">
        <v>288</v>
      </c>
      <c r="H15" s="465"/>
      <c r="I15" s="507"/>
      <c r="J15" s="508"/>
      <c r="K15" s="508"/>
      <c r="L15" s="507"/>
      <c r="M15" s="507"/>
      <c r="N15" s="508"/>
      <c r="O15" s="508"/>
      <c r="P15" s="508"/>
      <c r="Q15" s="508">
        <f t="shared" si="0"/>
        <v>0</v>
      </c>
      <c r="R15" s="508"/>
      <c r="S15" s="508">
        <f t="shared" si="1"/>
        <v>0</v>
      </c>
      <c r="T15" s="524" t="str">
        <f t="shared" si="2"/>
        <v>-</v>
      </c>
    </row>
    <row r="16" spans="2:20">
      <c r="B16" s="459"/>
      <c r="C16" s="460"/>
      <c r="D16" s="461"/>
      <c r="E16" s="461"/>
      <c r="F16" s="462">
        <v>26</v>
      </c>
      <c r="G16" s="462" t="s">
        <v>289</v>
      </c>
      <c r="H16" s="463"/>
      <c r="I16" s="504"/>
      <c r="J16" s="505"/>
      <c r="K16" s="505"/>
      <c r="L16" s="504"/>
      <c r="M16" s="504"/>
      <c r="N16" s="506"/>
      <c r="O16" s="506"/>
      <c r="P16" s="506"/>
      <c r="Q16" s="522">
        <f t="shared" si="0"/>
        <v>0</v>
      </c>
      <c r="R16" s="505"/>
      <c r="S16" s="522">
        <f t="shared" si="1"/>
        <v>0</v>
      </c>
      <c r="T16" s="523" t="str">
        <f t="shared" si="2"/>
        <v>-</v>
      </c>
    </row>
    <row r="17" spans="2:20">
      <c r="B17" s="459"/>
      <c r="C17" s="460"/>
      <c r="D17" s="461"/>
      <c r="E17" s="461"/>
      <c r="F17" s="464">
        <v>27</v>
      </c>
      <c r="G17" s="464" t="s">
        <v>290</v>
      </c>
      <c r="H17" s="465"/>
      <c r="I17" s="507"/>
      <c r="J17" s="508"/>
      <c r="K17" s="508"/>
      <c r="L17" s="507"/>
      <c r="M17" s="507"/>
      <c r="N17" s="508"/>
      <c r="O17" s="508"/>
      <c r="P17" s="508"/>
      <c r="Q17" s="508">
        <f t="shared" si="0"/>
        <v>0</v>
      </c>
      <c r="R17" s="508"/>
      <c r="S17" s="508">
        <f t="shared" si="1"/>
        <v>0</v>
      </c>
      <c r="T17" s="524" t="str">
        <f t="shared" si="2"/>
        <v>-</v>
      </c>
    </row>
    <row r="18" spans="2:20">
      <c r="B18" s="459"/>
      <c r="C18" s="460"/>
      <c r="D18" s="461"/>
      <c r="E18" s="461"/>
      <c r="F18" s="462">
        <v>28</v>
      </c>
      <c r="G18" s="462" t="s">
        <v>291</v>
      </c>
      <c r="H18" s="463"/>
      <c r="I18" s="504"/>
      <c r="J18" s="505"/>
      <c r="K18" s="505"/>
      <c r="L18" s="504"/>
      <c r="M18" s="504"/>
      <c r="N18" s="506"/>
      <c r="O18" s="506"/>
      <c r="P18" s="506"/>
      <c r="Q18" s="522">
        <f t="shared" si="0"/>
        <v>0</v>
      </c>
      <c r="R18" s="505"/>
      <c r="S18" s="522">
        <f t="shared" si="1"/>
        <v>0</v>
      </c>
      <c r="T18" s="523" t="str">
        <f t="shared" si="2"/>
        <v>-</v>
      </c>
    </row>
    <row r="19" spans="2:20">
      <c r="B19" s="459"/>
      <c r="C19" s="460"/>
      <c r="D19" s="461"/>
      <c r="E19" s="461"/>
      <c r="F19" s="462">
        <v>29</v>
      </c>
      <c r="G19" s="462" t="s">
        <v>292</v>
      </c>
      <c r="H19" s="463"/>
      <c r="I19" s="504"/>
      <c r="J19" s="505"/>
      <c r="K19" s="505"/>
      <c r="L19" s="504"/>
      <c r="M19" s="504"/>
      <c r="N19" s="506"/>
      <c r="O19" s="506"/>
      <c r="P19" s="506"/>
      <c r="Q19" s="522">
        <f t="shared" si="0"/>
        <v>0</v>
      </c>
      <c r="R19" s="505"/>
      <c r="S19" s="522">
        <f t="shared" si="1"/>
        <v>0</v>
      </c>
      <c r="T19" s="523" t="str">
        <f t="shared" si="2"/>
        <v>-</v>
      </c>
    </row>
    <row r="20" spans="2:20">
      <c r="B20" s="459"/>
      <c r="C20" s="460"/>
      <c r="D20" s="461"/>
      <c r="E20" s="461"/>
      <c r="F20" s="464">
        <v>30</v>
      </c>
      <c r="G20" s="464" t="s">
        <v>293</v>
      </c>
      <c r="H20" s="465"/>
      <c r="I20" s="507"/>
      <c r="J20" s="508"/>
      <c r="K20" s="508"/>
      <c r="L20" s="507"/>
      <c r="M20" s="507"/>
      <c r="N20" s="508"/>
      <c r="O20" s="508"/>
      <c r="P20" s="508"/>
      <c r="Q20" s="508">
        <f t="shared" si="0"/>
        <v>0</v>
      </c>
      <c r="R20" s="508"/>
      <c r="S20" s="508">
        <f t="shared" si="1"/>
        <v>0</v>
      </c>
      <c r="T20" s="524" t="str">
        <f t="shared" si="2"/>
        <v>-</v>
      </c>
    </row>
    <row r="21" spans="2:20">
      <c r="B21" s="459"/>
      <c r="C21" s="460"/>
      <c r="D21" s="461"/>
      <c r="E21" s="461"/>
      <c r="F21" s="462">
        <v>31</v>
      </c>
      <c r="G21" s="462" t="s">
        <v>294</v>
      </c>
      <c r="H21" s="463"/>
      <c r="I21" s="504"/>
      <c r="J21" s="505"/>
      <c r="K21" s="505"/>
      <c r="L21" s="504"/>
      <c r="M21" s="504"/>
      <c r="N21" s="506"/>
      <c r="O21" s="506"/>
      <c r="P21" s="506"/>
      <c r="Q21" s="522">
        <f t="shared" si="0"/>
        <v>0</v>
      </c>
      <c r="R21" s="505"/>
      <c r="S21" s="522">
        <f t="shared" si="1"/>
        <v>0</v>
      </c>
      <c r="T21" s="523" t="str">
        <f t="shared" si="2"/>
        <v>-</v>
      </c>
    </row>
    <row r="22" ht="26.25" spans="2:20">
      <c r="B22" s="472"/>
      <c r="C22" s="473"/>
      <c r="D22" s="474"/>
      <c r="E22" s="474"/>
      <c r="F22" s="475">
        <v>32</v>
      </c>
      <c r="G22" s="475" t="s">
        <v>295</v>
      </c>
      <c r="H22" s="476"/>
      <c r="I22" s="515"/>
      <c r="J22" s="516"/>
      <c r="K22" s="516"/>
      <c r="L22" s="515"/>
      <c r="M22" s="515"/>
      <c r="N22" s="517"/>
      <c r="O22" s="517"/>
      <c r="P22" s="517"/>
      <c r="Q22" s="525">
        <f t="shared" si="0"/>
        <v>0</v>
      </c>
      <c r="R22" s="516"/>
      <c r="S22" s="525">
        <f t="shared" si="1"/>
        <v>0</v>
      </c>
      <c r="T22" s="526" t="str">
        <f t="shared" si="2"/>
        <v>-</v>
      </c>
    </row>
    <row r="23" spans="2:20">
      <c r="B23" s="454" t="s">
        <v>296</v>
      </c>
      <c r="C23" s="455"/>
      <c r="D23" s="456" t="s">
        <v>52</v>
      </c>
      <c r="E23" s="456"/>
      <c r="F23" s="457">
        <v>23</v>
      </c>
      <c r="G23" s="457" t="s">
        <v>286</v>
      </c>
      <c r="H23" s="458"/>
      <c r="I23" s="501"/>
      <c r="J23" s="502"/>
      <c r="K23" s="502"/>
      <c r="L23" s="501"/>
      <c r="M23" s="501"/>
      <c r="N23" s="503"/>
      <c r="O23" s="503"/>
      <c r="P23" s="503"/>
      <c r="Q23" s="520">
        <f t="shared" si="0"/>
        <v>0</v>
      </c>
      <c r="R23" s="502"/>
      <c r="S23" s="520">
        <f t="shared" si="1"/>
        <v>0</v>
      </c>
      <c r="T23" s="521" t="str">
        <f t="shared" si="2"/>
        <v>-</v>
      </c>
    </row>
    <row r="24" spans="2:20">
      <c r="B24" s="459"/>
      <c r="C24" s="460"/>
      <c r="D24" s="461"/>
      <c r="E24" s="461"/>
      <c r="F24" s="462">
        <v>24</v>
      </c>
      <c r="G24" s="462" t="s">
        <v>287</v>
      </c>
      <c r="H24" s="463"/>
      <c r="I24" s="504"/>
      <c r="J24" s="505"/>
      <c r="K24" s="505"/>
      <c r="L24" s="504"/>
      <c r="M24" s="504"/>
      <c r="N24" s="506"/>
      <c r="O24" s="506"/>
      <c r="P24" s="506"/>
      <c r="Q24" s="522">
        <f t="shared" si="0"/>
        <v>0</v>
      </c>
      <c r="R24" s="505"/>
      <c r="S24" s="522">
        <f t="shared" si="1"/>
        <v>0</v>
      </c>
      <c r="T24" s="523" t="str">
        <f t="shared" si="2"/>
        <v>-</v>
      </c>
    </row>
    <row r="25" spans="2:20">
      <c r="B25" s="459"/>
      <c r="C25" s="460"/>
      <c r="D25" s="461"/>
      <c r="E25" s="461"/>
      <c r="F25" s="464">
        <v>25</v>
      </c>
      <c r="G25" s="464" t="s">
        <v>288</v>
      </c>
      <c r="H25" s="465"/>
      <c r="I25" s="507"/>
      <c r="J25" s="508"/>
      <c r="K25" s="508"/>
      <c r="L25" s="507"/>
      <c r="M25" s="507"/>
      <c r="N25" s="508"/>
      <c r="O25" s="508"/>
      <c r="P25" s="508"/>
      <c r="Q25" s="508">
        <f t="shared" si="0"/>
        <v>0</v>
      </c>
      <c r="R25" s="508"/>
      <c r="S25" s="508">
        <f t="shared" si="1"/>
        <v>0</v>
      </c>
      <c r="T25" s="524" t="str">
        <f t="shared" si="2"/>
        <v>-</v>
      </c>
    </row>
    <row r="26" spans="2:20">
      <c r="B26" s="459"/>
      <c r="C26" s="460"/>
      <c r="D26" s="461"/>
      <c r="E26" s="461"/>
      <c r="F26" s="462">
        <v>26</v>
      </c>
      <c r="G26" s="462" t="s">
        <v>289</v>
      </c>
      <c r="H26" s="463"/>
      <c r="I26" s="504"/>
      <c r="J26" s="505"/>
      <c r="K26" s="505"/>
      <c r="L26" s="504"/>
      <c r="M26" s="504"/>
      <c r="N26" s="506"/>
      <c r="O26" s="506"/>
      <c r="P26" s="506"/>
      <c r="Q26" s="522">
        <f t="shared" si="0"/>
        <v>0</v>
      </c>
      <c r="R26" s="505"/>
      <c r="S26" s="522">
        <f t="shared" si="1"/>
        <v>0</v>
      </c>
      <c r="T26" s="523" t="str">
        <f t="shared" si="2"/>
        <v>-</v>
      </c>
    </row>
    <row r="27" spans="2:20">
      <c r="B27" s="459"/>
      <c r="C27" s="460"/>
      <c r="D27" s="461"/>
      <c r="E27" s="461"/>
      <c r="F27" s="464">
        <v>27</v>
      </c>
      <c r="G27" s="464" t="s">
        <v>290</v>
      </c>
      <c r="H27" s="465"/>
      <c r="I27" s="507"/>
      <c r="J27" s="508"/>
      <c r="K27" s="508"/>
      <c r="L27" s="507"/>
      <c r="M27" s="507"/>
      <c r="N27" s="508"/>
      <c r="O27" s="508"/>
      <c r="P27" s="508"/>
      <c r="Q27" s="508">
        <f t="shared" si="0"/>
        <v>0</v>
      </c>
      <c r="R27" s="508"/>
      <c r="S27" s="508">
        <f t="shared" si="1"/>
        <v>0</v>
      </c>
      <c r="T27" s="524" t="str">
        <f t="shared" si="2"/>
        <v>-</v>
      </c>
    </row>
    <row r="28" spans="2:20">
      <c r="B28" s="459"/>
      <c r="C28" s="460"/>
      <c r="D28" s="461"/>
      <c r="E28" s="461"/>
      <c r="F28" s="462">
        <v>28</v>
      </c>
      <c r="G28" s="462" t="s">
        <v>291</v>
      </c>
      <c r="H28" s="463"/>
      <c r="I28" s="504"/>
      <c r="J28" s="505"/>
      <c r="K28" s="505"/>
      <c r="L28" s="504"/>
      <c r="M28" s="504"/>
      <c r="N28" s="506"/>
      <c r="O28" s="506"/>
      <c r="P28" s="506"/>
      <c r="Q28" s="522">
        <f t="shared" si="0"/>
        <v>0</v>
      </c>
      <c r="R28" s="505"/>
      <c r="S28" s="522">
        <f t="shared" si="1"/>
        <v>0</v>
      </c>
      <c r="T28" s="523" t="str">
        <f t="shared" si="2"/>
        <v>-</v>
      </c>
    </row>
    <row r="29" spans="2:20">
      <c r="B29" s="459"/>
      <c r="C29" s="460"/>
      <c r="D29" s="461"/>
      <c r="E29" s="461"/>
      <c r="F29" s="462">
        <v>29</v>
      </c>
      <c r="G29" s="462" t="s">
        <v>292</v>
      </c>
      <c r="H29" s="463"/>
      <c r="I29" s="504"/>
      <c r="J29" s="505"/>
      <c r="K29" s="505"/>
      <c r="L29" s="504"/>
      <c r="M29" s="504"/>
      <c r="N29" s="506"/>
      <c r="O29" s="506"/>
      <c r="P29" s="506"/>
      <c r="Q29" s="522">
        <f t="shared" si="0"/>
        <v>0</v>
      </c>
      <c r="R29" s="505"/>
      <c r="S29" s="522">
        <f t="shared" si="1"/>
        <v>0</v>
      </c>
      <c r="T29" s="523" t="str">
        <f t="shared" si="2"/>
        <v>-</v>
      </c>
    </row>
    <row r="30" spans="2:20">
      <c r="B30" s="459"/>
      <c r="C30" s="460"/>
      <c r="D30" s="461"/>
      <c r="E30" s="461"/>
      <c r="F30" s="464">
        <v>30</v>
      </c>
      <c r="G30" s="464" t="s">
        <v>293</v>
      </c>
      <c r="H30" s="465"/>
      <c r="I30" s="507"/>
      <c r="J30" s="508"/>
      <c r="K30" s="508"/>
      <c r="L30" s="507"/>
      <c r="M30" s="507"/>
      <c r="N30" s="508"/>
      <c r="O30" s="508"/>
      <c r="P30" s="508"/>
      <c r="Q30" s="508">
        <f t="shared" si="0"/>
        <v>0</v>
      </c>
      <c r="R30" s="508"/>
      <c r="S30" s="508">
        <f t="shared" si="1"/>
        <v>0</v>
      </c>
      <c r="T30" s="524" t="str">
        <f t="shared" si="2"/>
        <v>-</v>
      </c>
    </row>
    <row r="31" spans="2:20">
      <c r="B31" s="459"/>
      <c r="C31" s="460"/>
      <c r="D31" s="461"/>
      <c r="E31" s="461"/>
      <c r="F31" s="462">
        <v>31</v>
      </c>
      <c r="G31" s="462" t="s">
        <v>294</v>
      </c>
      <c r="H31" s="463"/>
      <c r="I31" s="504"/>
      <c r="J31" s="505"/>
      <c r="K31" s="505"/>
      <c r="L31" s="504"/>
      <c r="M31" s="504"/>
      <c r="N31" s="506"/>
      <c r="O31" s="506"/>
      <c r="P31" s="506"/>
      <c r="Q31" s="522">
        <f t="shared" si="0"/>
        <v>0</v>
      </c>
      <c r="R31" s="505"/>
      <c r="S31" s="522">
        <f t="shared" si="1"/>
        <v>0</v>
      </c>
      <c r="T31" s="523" t="str">
        <f t="shared" si="2"/>
        <v>-</v>
      </c>
    </row>
    <row r="32" spans="2:20">
      <c r="B32" s="459"/>
      <c r="C32" s="460"/>
      <c r="D32" s="461"/>
      <c r="E32" s="461"/>
      <c r="F32" s="466">
        <v>32</v>
      </c>
      <c r="G32" s="466" t="s">
        <v>295</v>
      </c>
      <c r="H32" s="467"/>
      <c r="I32" s="509"/>
      <c r="J32" s="510"/>
      <c r="K32" s="510"/>
      <c r="L32" s="509"/>
      <c r="M32" s="509"/>
      <c r="N32" s="511"/>
      <c r="O32" s="511"/>
      <c r="P32" s="511"/>
      <c r="Q32" s="527">
        <f t="shared" si="0"/>
        <v>0</v>
      </c>
      <c r="R32" s="510"/>
      <c r="S32" s="527">
        <f t="shared" si="1"/>
        <v>0</v>
      </c>
      <c r="T32" s="528" t="str">
        <f t="shared" si="2"/>
        <v>-</v>
      </c>
    </row>
    <row r="33" spans="2:20">
      <c r="B33" s="459"/>
      <c r="C33" s="468"/>
      <c r="D33" s="469" t="s">
        <v>59</v>
      </c>
      <c r="E33" s="469"/>
      <c r="F33" s="470">
        <v>23</v>
      </c>
      <c r="G33" s="470" t="s">
        <v>286</v>
      </c>
      <c r="H33" s="471"/>
      <c r="I33" s="512"/>
      <c r="J33" s="513"/>
      <c r="K33" s="513"/>
      <c r="L33" s="512"/>
      <c r="M33" s="512"/>
      <c r="N33" s="514"/>
      <c r="O33" s="514"/>
      <c r="P33" s="514"/>
      <c r="Q33" s="529">
        <f t="shared" si="0"/>
        <v>0</v>
      </c>
      <c r="R33" s="513"/>
      <c r="S33" s="529">
        <f t="shared" si="1"/>
        <v>0</v>
      </c>
      <c r="T33" s="530" t="str">
        <f t="shared" si="2"/>
        <v>-</v>
      </c>
    </row>
    <row r="34" spans="2:20">
      <c r="B34" s="459"/>
      <c r="C34" s="460"/>
      <c r="D34" s="461"/>
      <c r="E34" s="461"/>
      <c r="F34" s="462">
        <v>24</v>
      </c>
      <c r="G34" s="462" t="s">
        <v>287</v>
      </c>
      <c r="H34" s="463"/>
      <c r="I34" s="504"/>
      <c r="J34" s="505"/>
      <c r="K34" s="505"/>
      <c r="L34" s="504"/>
      <c r="M34" s="504"/>
      <c r="N34" s="506"/>
      <c r="O34" s="506"/>
      <c r="P34" s="506"/>
      <c r="Q34" s="522">
        <f t="shared" si="0"/>
        <v>0</v>
      </c>
      <c r="R34" s="505"/>
      <c r="S34" s="522">
        <f t="shared" si="1"/>
        <v>0</v>
      </c>
      <c r="T34" s="523" t="str">
        <f t="shared" si="2"/>
        <v>-</v>
      </c>
    </row>
    <row r="35" spans="2:20">
      <c r="B35" s="459"/>
      <c r="C35" s="460"/>
      <c r="D35" s="461"/>
      <c r="E35" s="461"/>
      <c r="F35" s="464">
        <v>25</v>
      </c>
      <c r="G35" s="464" t="s">
        <v>288</v>
      </c>
      <c r="H35" s="465"/>
      <c r="I35" s="507"/>
      <c r="J35" s="508"/>
      <c r="K35" s="508"/>
      <c r="L35" s="507"/>
      <c r="M35" s="507"/>
      <c r="N35" s="508"/>
      <c r="O35" s="508"/>
      <c r="P35" s="508"/>
      <c r="Q35" s="508">
        <f t="shared" si="0"/>
        <v>0</v>
      </c>
      <c r="R35" s="508"/>
      <c r="S35" s="508">
        <f t="shared" si="1"/>
        <v>0</v>
      </c>
      <c r="T35" s="524" t="str">
        <f t="shared" si="2"/>
        <v>-</v>
      </c>
    </row>
    <row r="36" spans="2:20">
      <c r="B36" s="459"/>
      <c r="C36" s="460"/>
      <c r="D36" s="461"/>
      <c r="E36" s="461"/>
      <c r="F36" s="462">
        <v>26</v>
      </c>
      <c r="G36" s="462" t="s">
        <v>289</v>
      </c>
      <c r="H36" s="463"/>
      <c r="I36" s="504"/>
      <c r="J36" s="505"/>
      <c r="K36" s="505"/>
      <c r="L36" s="504"/>
      <c r="M36" s="504"/>
      <c r="N36" s="506"/>
      <c r="O36" s="506"/>
      <c r="P36" s="506"/>
      <c r="Q36" s="522">
        <f t="shared" si="0"/>
        <v>0</v>
      </c>
      <c r="R36" s="505"/>
      <c r="S36" s="522">
        <f t="shared" si="1"/>
        <v>0</v>
      </c>
      <c r="T36" s="523" t="str">
        <f t="shared" si="2"/>
        <v>-</v>
      </c>
    </row>
    <row r="37" spans="2:20">
      <c r="B37" s="459"/>
      <c r="C37" s="460"/>
      <c r="D37" s="461"/>
      <c r="E37" s="461"/>
      <c r="F37" s="464">
        <v>27</v>
      </c>
      <c r="G37" s="464" t="s">
        <v>290</v>
      </c>
      <c r="H37" s="465"/>
      <c r="I37" s="507"/>
      <c r="J37" s="508"/>
      <c r="K37" s="508"/>
      <c r="L37" s="507"/>
      <c r="M37" s="507"/>
      <c r="N37" s="508"/>
      <c r="O37" s="508"/>
      <c r="P37" s="508"/>
      <c r="Q37" s="508">
        <f t="shared" si="0"/>
        <v>0</v>
      </c>
      <c r="R37" s="508"/>
      <c r="S37" s="508">
        <f t="shared" si="1"/>
        <v>0</v>
      </c>
      <c r="T37" s="524" t="str">
        <f t="shared" si="2"/>
        <v>-</v>
      </c>
    </row>
    <row r="38" spans="2:20">
      <c r="B38" s="459"/>
      <c r="C38" s="460"/>
      <c r="D38" s="461"/>
      <c r="E38" s="461"/>
      <c r="F38" s="462">
        <v>28</v>
      </c>
      <c r="G38" s="462" t="s">
        <v>291</v>
      </c>
      <c r="H38" s="463"/>
      <c r="I38" s="504"/>
      <c r="J38" s="505"/>
      <c r="K38" s="505"/>
      <c r="L38" s="504"/>
      <c r="M38" s="504"/>
      <c r="N38" s="506"/>
      <c r="O38" s="506"/>
      <c r="P38" s="506"/>
      <c r="Q38" s="522">
        <f t="shared" si="0"/>
        <v>0</v>
      </c>
      <c r="R38" s="505"/>
      <c r="S38" s="522">
        <f t="shared" si="1"/>
        <v>0</v>
      </c>
      <c r="T38" s="523" t="str">
        <f t="shared" si="2"/>
        <v>-</v>
      </c>
    </row>
    <row r="39" spans="2:20">
      <c r="B39" s="459"/>
      <c r="C39" s="460"/>
      <c r="D39" s="461"/>
      <c r="E39" s="461"/>
      <c r="F39" s="462">
        <v>29</v>
      </c>
      <c r="G39" s="462" t="s">
        <v>292</v>
      </c>
      <c r="H39" s="463"/>
      <c r="I39" s="504"/>
      <c r="J39" s="505"/>
      <c r="K39" s="505"/>
      <c r="L39" s="504"/>
      <c r="M39" s="504"/>
      <c r="N39" s="506"/>
      <c r="O39" s="506"/>
      <c r="P39" s="506"/>
      <c r="Q39" s="522">
        <f t="shared" si="0"/>
        <v>0</v>
      </c>
      <c r="R39" s="505"/>
      <c r="S39" s="522">
        <f t="shared" si="1"/>
        <v>0</v>
      </c>
      <c r="T39" s="523" t="str">
        <f t="shared" si="2"/>
        <v>-</v>
      </c>
    </row>
    <row r="40" spans="2:20">
      <c r="B40" s="459"/>
      <c r="C40" s="460"/>
      <c r="D40" s="461"/>
      <c r="E40" s="461"/>
      <c r="F40" s="464">
        <v>30</v>
      </c>
      <c r="G40" s="464" t="s">
        <v>293</v>
      </c>
      <c r="H40" s="465"/>
      <c r="I40" s="507"/>
      <c r="J40" s="508"/>
      <c r="K40" s="508"/>
      <c r="L40" s="507"/>
      <c r="M40" s="507"/>
      <c r="N40" s="508"/>
      <c r="O40" s="508"/>
      <c r="P40" s="508"/>
      <c r="Q40" s="508">
        <f t="shared" si="0"/>
        <v>0</v>
      </c>
      <c r="R40" s="508"/>
      <c r="S40" s="508">
        <f t="shared" si="1"/>
        <v>0</v>
      </c>
      <c r="T40" s="524" t="str">
        <f t="shared" si="2"/>
        <v>-</v>
      </c>
    </row>
    <row r="41" spans="2:20">
      <c r="B41" s="459"/>
      <c r="C41" s="460"/>
      <c r="D41" s="461"/>
      <c r="E41" s="461"/>
      <c r="F41" s="462">
        <v>31</v>
      </c>
      <c r="G41" s="462" t="s">
        <v>294</v>
      </c>
      <c r="H41" s="463"/>
      <c r="I41" s="504"/>
      <c r="J41" s="505"/>
      <c r="K41" s="505"/>
      <c r="L41" s="504"/>
      <c r="M41" s="504"/>
      <c r="N41" s="506"/>
      <c r="O41" s="506"/>
      <c r="P41" s="506"/>
      <c r="Q41" s="522">
        <f t="shared" si="0"/>
        <v>0</v>
      </c>
      <c r="R41" s="505"/>
      <c r="S41" s="522">
        <f t="shared" si="1"/>
        <v>0</v>
      </c>
      <c r="T41" s="523" t="str">
        <f t="shared" si="2"/>
        <v>-</v>
      </c>
    </row>
    <row r="42" spans="2:20">
      <c r="B42" s="459"/>
      <c r="C42" s="460"/>
      <c r="D42" s="461"/>
      <c r="E42" s="461"/>
      <c r="F42" s="466">
        <v>32</v>
      </c>
      <c r="G42" s="466" t="s">
        <v>295</v>
      </c>
      <c r="H42" s="467"/>
      <c r="I42" s="509"/>
      <c r="J42" s="510"/>
      <c r="K42" s="510"/>
      <c r="L42" s="509"/>
      <c r="M42" s="509"/>
      <c r="N42" s="511"/>
      <c r="O42" s="511"/>
      <c r="P42" s="511"/>
      <c r="Q42" s="527">
        <f t="shared" si="0"/>
        <v>0</v>
      </c>
      <c r="R42" s="510"/>
      <c r="S42" s="527">
        <f t="shared" si="1"/>
        <v>0</v>
      </c>
      <c r="T42" s="528" t="str">
        <f t="shared" si="2"/>
        <v>-</v>
      </c>
    </row>
    <row r="43" spans="2:20">
      <c r="B43" s="459"/>
      <c r="C43" s="468"/>
      <c r="D43" s="469" t="s">
        <v>297</v>
      </c>
      <c r="E43" s="469"/>
      <c r="F43" s="470">
        <v>23</v>
      </c>
      <c r="G43" s="470" t="s">
        <v>286</v>
      </c>
      <c r="H43" s="471"/>
      <c r="I43" s="512"/>
      <c r="J43" s="513"/>
      <c r="K43" s="513"/>
      <c r="L43" s="512"/>
      <c r="M43" s="512"/>
      <c r="N43" s="514"/>
      <c r="O43" s="514"/>
      <c r="P43" s="514"/>
      <c r="Q43" s="529">
        <f t="shared" si="0"/>
        <v>0</v>
      </c>
      <c r="R43" s="513"/>
      <c r="S43" s="529">
        <f t="shared" si="1"/>
        <v>0</v>
      </c>
      <c r="T43" s="530" t="str">
        <f t="shared" si="2"/>
        <v>-</v>
      </c>
    </row>
    <row r="44" spans="2:20">
      <c r="B44" s="459"/>
      <c r="C44" s="460"/>
      <c r="D44" s="461"/>
      <c r="E44" s="461"/>
      <c r="F44" s="462">
        <v>24</v>
      </c>
      <c r="G44" s="462" t="s">
        <v>287</v>
      </c>
      <c r="H44" s="463"/>
      <c r="I44" s="504"/>
      <c r="J44" s="505"/>
      <c r="K44" s="505"/>
      <c r="L44" s="504"/>
      <c r="M44" s="504"/>
      <c r="N44" s="506"/>
      <c r="O44" s="506"/>
      <c r="P44" s="506"/>
      <c r="Q44" s="522">
        <f t="shared" si="0"/>
        <v>0</v>
      </c>
      <c r="R44" s="505"/>
      <c r="S44" s="522">
        <f t="shared" si="1"/>
        <v>0</v>
      </c>
      <c r="T44" s="523" t="str">
        <f t="shared" si="2"/>
        <v>-</v>
      </c>
    </row>
    <row r="45" spans="2:20">
      <c r="B45" s="459"/>
      <c r="C45" s="460"/>
      <c r="D45" s="461"/>
      <c r="E45" s="461"/>
      <c r="F45" s="464">
        <v>25</v>
      </c>
      <c r="G45" s="464" t="s">
        <v>288</v>
      </c>
      <c r="H45" s="465"/>
      <c r="I45" s="507"/>
      <c r="J45" s="508"/>
      <c r="K45" s="508"/>
      <c r="L45" s="507"/>
      <c r="M45" s="507"/>
      <c r="N45" s="508"/>
      <c r="O45" s="508"/>
      <c r="P45" s="508"/>
      <c r="Q45" s="508">
        <f t="shared" si="0"/>
        <v>0</v>
      </c>
      <c r="R45" s="508"/>
      <c r="S45" s="508">
        <f t="shared" si="1"/>
        <v>0</v>
      </c>
      <c r="T45" s="524" t="str">
        <f t="shared" si="2"/>
        <v>-</v>
      </c>
    </row>
    <row r="46" spans="2:20">
      <c r="B46" s="459"/>
      <c r="C46" s="460"/>
      <c r="D46" s="461"/>
      <c r="E46" s="461"/>
      <c r="F46" s="462">
        <v>26</v>
      </c>
      <c r="G46" s="462" t="s">
        <v>289</v>
      </c>
      <c r="H46" s="463"/>
      <c r="I46" s="504"/>
      <c r="J46" s="505"/>
      <c r="K46" s="505"/>
      <c r="L46" s="504"/>
      <c r="M46" s="504"/>
      <c r="N46" s="506"/>
      <c r="O46" s="506"/>
      <c r="P46" s="506"/>
      <c r="Q46" s="522">
        <f t="shared" si="0"/>
        <v>0</v>
      </c>
      <c r="R46" s="505"/>
      <c r="S46" s="522">
        <f t="shared" si="1"/>
        <v>0</v>
      </c>
      <c r="T46" s="523" t="str">
        <f t="shared" si="2"/>
        <v>-</v>
      </c>
    </row>
    <row r="47" spans="2:20">
      <c r="B47" s="459"/>
      <c r="C47" s="460"/>
      <c r="D47" s="461"/>
      <c r="E47" s="461"/>
      <c r="F47" s="464">
        <v>27</v>
      </c>
      <c r="G47" s="464" t="s">
        <v>290</v>
      </c>
      <c r="H47" s="465"/>
      <c r="I47" s="507"/>
      <c r="J47" s="508"/>
      <c r="K47" s="508"/>
      <c r="L47" s="507"/>
      <c r="M47" s="507"/>
      <c r="N47" s="508"/>
      <c r="O47" s="508"/>
      <c r="P47" s="508"/>
      <c r="Q47" s="508">
        <f t="shared" si="0"/>
        <v>0</v>
      </c>
      <c r="R47" s="508"/>
      <c r="S47" s="508">
        <f t="shared" si="1"/>
        <v>0</v>
      </c>
      <c r="T47" s="524" t="str">
        <f t="shared" si="2"/>
        <v>-</v>
      </c>
    </row>
    <row r="48" spans="2:20">
      <c r="B48" s="459"/>
      <c r="C48" s="460"/>
      <c r="D48" s="461"/>
      <c r="E48" s="461"/>
      <c r="F48" s="462">
        <v>28</v>
      </c>
      <c r="G48" s="462" t="s">
        <v>291</v>
      </c>
      <c r="H48" s="463"/>
      <c r="I48" s="504"/>
      <c r="J48" s="505"/>
      <c r="K48" s="505"/>
      <c r="L48" s="504"/>
      <c r="M48" s="504"/>
      <c r="N48" s="506"/>
      <c r="O48" s="506"/>
      <c r="P48" s="506"/>
      <c r="Q48" s="522">
        <f t="shared" si="0"/>
        <v>0</v>
      </c>
      <c r="R48" s="505"/>
      <c r="S48" s="522">
        <f t="shared" si="1"/>
        <v>0</v>
      </c>
      <c r="T48" s="523" t="str">
        <f t="shared" si="2"/>
        <v>-</v>
      </c>
    </row>
    <row r="49" spans="2:20">
      <c r="B49" s="459"/>
      <c r="C49" s="460"/>
      <c r="D49" s="461"/>
      <c r="E49" s="461"/>
      <c r="F49" s="462">
        <v>29</v>
      </c>
      <c r="G49" s="462" t="s">
        <v>292</v>
      </c>
      <c r="H49" s="463"/>
      <c r="I49" s="504"/>
      <c r="J49" s="505"/>
      <c r="K49" s="505"/>
      <c r="L49" s="504"/>
      <c r="M49" s="504"/>
      <c r="N49" s="506"/>
      <c r="O49" s="506"/>
      <c r="P49" s="506"/>
      <c r="Q49" s="522">
        <f t="shared" si="0"/>
        <v>0</v>
      </c>
      <c r="R49" s="505"/>
      <c r="S49" s="522">
        <f t="shared" si="1"/>
        <v>0</v>
      </c>
      <c r="T49" s="523" t="str">
        <f t="shared" si="2"/>
        <v>-</v>
      </c>
    </row>
    <row r="50" spans="2:20">
      <c r="B50" s="459"/>
      <c r="C50" s="460"/>
      <c r="D50" s="461"/>
      <c r="E50" s="461"/>
      <c r="F50" s="464">
        <v>30</v>
      </c>
      <c r="G50" s="464" t="s">
        <v>293</v>
      </c>
      <c r="H50" s="465"/>
      <c r="I50" s="507"/>
      <c r="J50" s="508"/>
      <c r="K50" s="508"/>
      <c r="L50" s="507"/>
      <c r="M50" s="507"/>
      <c r="N50" s="508"/>
      <c r="O50" s="508"/>
      <c r="P50" s="508"/>
      <c r="Q50" s="508">
        <f t="shared" si="0"/>
        <v>0</v>
      </c>
      <c r="R50" s="508"/>
      <c r="S50" s="508">
        <f t="shared" si="1"/>
        <v>0</v>
      </c>
      <c r="T50" s="524" t="str">
        <f t="shared" si="2"/>
        <v>-</v>
      </c>
    </row>
    <row r="51" spans="2:20">
      <c r="B51" s="459"/>
      <c r="C51" s="460"/>
      <c r="D51" s="461"/>
      <c r="E51" s="461"/>
      <c r="F51" s="462">
        <v>31</v>
      </c>
      <c r="G51" s="462" t="s">
        <v>294</v>
      </c>
      <c r="H51" s="463"/>
      <c r="I51" s="504"/>
      <c r="J51" s="505"/>
      <c r="K51" s="505"/>
      <c r="L51" s="504"/>
      <c r="M51" s="504"/>
      <c r="N51" s="506"/>
      <c r="O51" s="506"/>
      <c r="P51" s="506"/>
      <c r="Q51" s="522">
        <f t="shared" si="0"/>
        <v>0</v>
      </c>
      <c r="R51" s="505"/>
      <c r="S51" s="522">
        <f t="shared" si="1"/>
        <v>0</v>
      </c>
      <c r="T51" s="523" t="str">
        <f t="shared" si="2"/>
        <v>-</v>
      </c>
    </row>
    <row r="52" ht="26.25" spans="2:20">
      <c r="B52" s="472"/>
      <c r="C52" s="473"/>
      <c r="D52" s="474"/>
      <c r="E52" s="474"/>
      <c r="F52" s="475">
        <v>32</v>
      </c>
      <c r="G52" s="475" t="s">
        <v>295</v>
      </c>
      <c r="H52" s="476"/>
      <c r="I52" s="515"/>
      <c r="J52" s="516"/>
      <c r="K52" s="516"/>
      <c r="L52" s="515"/>
      <c r="M52" s="515"/>
      <c r="N52" s="517"/>
      <c r="O52" s="517"/>
      <c r="P52" s="517"/>
      <c r="Q52" s="525">
        <f t="shared" si="0"/>
        <v>0</v>
      </c>
      <c r="R52" s="516"/>
      <c r="S52" s="525">
        <f t="shared" si="1"/>
        <v>0</v>
      </c>
      <c r="T52" s="526" t="str">
        <f t="shared" si="2"/>
        <v>-</v>
      </c>
    </row>
    <row r="53" spans="2:20">
      <c r="B53" s="454" t="s">
        <v>298</v>
      </c>
      <c r="C53" s="455"/>
      <c r="D53" s="456" t="s">
        <v>271</v>
      </c>
      <c r="E53" s="456" t="s">
        <v>24</v>
      </c>
      <c r="F53" s="457">
        <v>23</v>
      </c>
      <c r="G53" s="457" t="s">
        <v>286</v>
      </c>
      <c r="H53" s="458" t="s">
        <v>299</v>
      </c>
      <c r="I53" s="501"/>
      <c r="J53" s="502"/>
      <c r="K53" s="502"/>
      <c r="L53" s="501"/>
      <c r="M53" s="501"/>
      <c r="N53" s="503"/>
      <c r="O53" s="503"/>
      <c r="P53" s="503"/>
      <c r="Q53" s="520">
        <f t="shared" si="0"/>
        <v>0</v>
      </c>
      <c r="R53" s="502"/>
      <c r="S53" s="520">
        <f t="shared" si="1"/>
        <v>0</v>
      </c>
      <c r="T53" s="521" t="str">
        <f t="shared" si="2"/>
        <v>-</v>
      </c>
    </row>
    <row r="54" spans="2:20">
      <c r="B54" s="459"/>
      <c r="C54" s="460"/>
      <c r="D54" s="461"/>
      <c r="E54" s="461"/>
      <c r="F54" s="462">
        <v>24</v>
      </c>
      <c r="G54" s="462" t="s">
        <v>287</v>
      </c>
      <c r="H54" s="463" t="s">
        <v>300</v>
      </c>
      <c r="I54" s="504"/>
      <c r="J54" s="505"/>
      <c r="K54" s="505"/>
      <c r="L54" s="504"/>
      <c r="M54" s="504"/>
      <c r="N54" s="506"/>
      <c r="O54" s="506"/>
      <c r="P54" s="506"/>
      <c r="Q54" s="522">
        <f t="shared" si="0"/>
        <v>0</v>
      </c>
      <c r="R54" s="505"/>
      <c r="S54" s="522">
        <f t="shared" si="1"/>
        <v>0</v>
      </c>
      <c r="T54" s="523" t="str">
        <f t="shared" si="2"/>
        <v>-</v>
      </c>
    </row>
    <row r="55" spans="2:20">
      <c r="B55" s="459"/>
      <c r="C55" s="460"/>
      <c r="D55" s="461"/>
      <c r="E55" s="461"/>
      <c r="F55" s="464">
        <v>25</v>
      </c>
      <c r="G55" s="464" t="s">
        <v>288</v>
      </c>
      <c r="H55" s="465"/>
      <c r="I55" s="507"/>
      <c r="J55" s="508"/>
      <c r="K55" s="508"/>
      <c r="L55" s="507"/>
      <c r="M55" s="507"/>
      <c r="N55" s="508"/>
      <c r="O55" s="508"/>
      <c r="P55" s="508"/>
      <c r="Q55" s="508">
        <f t="shared" si="0"/>
        <v>0</v>
      </c>
      <c r="R55" s="508"/>
      <c r="S55" s="508">
        <f t="shared" si="1"/>
        <v>0</v>
      </c>
      <c r="T55" s="524" t="str">
        <f t="shared" si="2"/>
        <v>-</v>
      </c>
    </row>
    <row r="56" spans="2:20">
      <c r="B56" s="459"/>
      <c r="C56" s="460"/>
      <c r="D56" s="461"/>
      <c r="E56" s="461"/>
      <c r="F56" s="462">
        <v>26</v>
      </c>
      <c r="G56" s="462" t="s">
        <v>289</v>
      </c>
      <c r="H56" s="463" t="s">
        <v>301</v>
      </c>
      <c r="I56" s="504"/>
      <c r="J56" s="505"/>
      <c r="K56" s="505"/>
      <c r="L56" s="504"/>
      <c r="M56" s="504"/>
      <c r="N56" s="506"/>
      <c r="O56" s="506"/>
      <c r="P56" s="506"/>
      <c r="Q56" s="522">
        <f t="shared" si="0"/>
        <v>0</v>
      </c>
      <c r="R56" s="505"/>
      <c r="S56" s="522">
        <f t="shared" si="1"/>
        <v>0</v>
      </c>
      <c r="T56" s="523" t="str">
        <f t="shared" si="2"/>
        <v>-</v>
      </c>
    </row>
    <row r="57" spans="2:20">
      <c r="B57" s="459"/>
      <c r="C57" s="460"/>
      <c r="D57" s="461"/>
      <c r="E57" s="461"/>
      <c r="F57" s="464">
        <v>27</v>
      </c>
      <c r="G57" s="464" t="s">
        <v>290</v>
      </c>
      <c r="H57" s="465"/>
      <c r="I57" s="507"/>
      <c r="J57" s="508"/>
      <c r="K57" s="508"/>
      <c r="L57" s="507"/>
      <c r="M57" s="507"/>
      <c r="N57" s="508"/>
      <c r="O57" s="508"/>
      <c r="P57" s="508"/>
      <c r="Q57" s="508">
        <f t="shared" si="0"/>
        <v>0</v>
      </c>
      <c r="R57" s="508"/>
      <c r="S57" s="508">
        <f t="shared" si="1"/>
        <v>0</v>
      </c>
      <c r="T57" s="524" t="str">
        <f t="shared" si="2"/>
        <v>-</v>
      </c>
    </row>
    <row r="58" spans="2:20">
      <c r="B58" s="459"/>
      <c r="C58" s="460"/>
      <c r="D58" s="461"/>
      <c r="E58" s="461"/>
      <c r="F58" s="462">
        <v>28</v>
      </c>
      <c r="G58" s="462" t="s">
        <v>291</v>
      </c>
      <c r="H58" s="463" t="s">
        <v>302</v>
      </c>
      <c r="I58" s="504"/>
      <c r="J58" s="505"/>
      <c r="K58" s="505"/>
      <c r="L58" s="504"/>
      <c r="M58" s="504"/>
      <c r="N58" s="506"/>
      <c r="O58" s="506"/>
      <c r="P58" s="506"/>
      <c r="Q58" s="522">
        <f t="shared" si="0"/>
        <v>0</v>
      </c>
      <c r="R58" s="505"/>
      <c r="S58" s="522">
        <f t="shared" si="1"/>
        <v>0</v>
      </c>
      <c r="T58" s="523" t="str">
        <f t="shared" si="2"/>
        <v>-</v>
      </c>
    </row>
    <row r="59" spans="2:20">
      <c r="B59" s="459"/>
      <c r="C59" s="460"/>
      <c r="D59" s="461"/>
      <c r="E59" s="461"/>
      <c r="F59" s="462">
        <v>29</v>
      </c>
      <c r="G59" s="462" t="s">
        <v>292</v>
      </c>
      <c r="H59" s="463" t="s">
        <v>303</v>
      </c>
      <c r="I59" s="504"/>
      <c r="J59" s="505"/>
      <c r="K59" s="505"/>
      <c r="L59" s="504"/>
      <c r="M59" s="504"/>
      <c r="N59" s="506"/>
      <c r="O59" s="506"/>
      <c r="P59" s="506"/>
      <c r="Q59" s="522">
        <f t="shared" si="0"/>
        <v>0</v>
      </c>
      <c r="R59" s="505"/>
      <c r="S59" s="522">
        <f t="shared" si="1"/>
        <v>0</v>
      </c>
      <c r="T59" s="523" t="str">
        <f t="shared" si="2"/>
        <v>-</v>
      </c>
    </row>
    <row r="60" spans="2:20">
      <c r="B60" s="459"/>
      <c r="C60" s="460"/>
      <c r="D60" s="461"/>
      <c r="E60" s="461"/>
      <c r="F60" s="464">
        <v>30</v>
      </c>
      <c r="G60" s="464" t="s">
        <v>293</v>
      </c>
      <c r="H60" s="465"/>
      <c r="I60" s="507"/>
      <c r="J60" s="508"/>
      <c r="K60" s="508"/>
      <c r="L60" s="507"/>
      <c r="M60" s="507"/>
      <c r="N60" s="508"/>
      <c r="O60" s="508"/>
      <c r="P60" s="508"/>
      <c r="Q60" s="508">
        <f t="shared" si="0"/>
        <v>0</v>
      </c>
      <c r="R60" s="508"/>
      <c r="S60" s="508">
        <f t="shared" si="1"/>
        <v>0</v>
      </c>
      <c r="T60" s="524" t="str">
        <f t="shared" si="2"/>
        <v>-</v>
      </c>
    </row>
    <row r="61" spans="2:20">
      <c r="B61" s="459"/>
      <c r="C61" s="460"/>
      <c r="D61" s="461"/>
      <c r="E61" s="461"/>
      <c r="F61" s="462">
        <v>31</v>
      </c>
      <c r="G61" s="462" t="s">
        <v>294</v>
      </c>
      <c r="H61" s="463" t="s">
        <v>304</v>
      </c>
      <c r="I61" s="504"/>
      <c r="J61" s="505"/>
      <c r="K61" s="505"/>
      <c r="L61" s="504"/>
      <c r="M61" s="504"/>
      <c r="N61" s="506"/>
      <c r="O61" s="506"/>
      <c r="P61" s="506"/>
      <c r="Q61" s="522">
        <f t="shared" si="0"/>
        <v>0</v>
      </c>
      <c r="R61" s="505"/>
      <c r="S61" s="522">
        <f t="shared" si="1"/>
        <v>0</v>
      </c>
      <c r="T61" s="523" t="str">
        <f t="shared" si="2"/>
        <v>-</v>
      </c>
    </row>
    <row r="62" ht="26.25" spans="2:20">
      <c r="B62" s="459"/>
      <c r="C62" s="460"/>
      <c r="D62" s="461"/>
      <c r="E62" s="461"/>
      <c r="F62" s="466">
        <v>32</v>
      </c>
      <c r="G62" s="466" t="s">
        <v>295</v>
      </c>
      <c r="H62" s="467" t="s">
        <v>305</v>
      </c>
      <c r="I62" s="509"/>
      <c r="J62" s="510"/>
      <c r="K62" s="510"/>
      <c r="L62" s="509"/>
      <c r="M62" s="509"/>
      <c r="N62" s="511"/>
      <c r="O62" s="511"/>
      <c r="P62" s="511"/>
      <c r="Q62" s="525">
        <f t="shared" si="0"/>
        <v>0</v>
      </c>
      <c r="R62" s="516"/>
      <c r="S62" s="525">
        <f t="shared" si="1"/>
        <v>0</v>
      </c>
      <c r="T62" s="526" t="str">
        <f t="shared" si="2"/>
        <v>-</v>
      </c>
    </row>
    <row r="63" spans="2:20">
      <c r="B63" s="459"/>
      <c r="C63" s="468"/>
      <c r="D63" s="469" t="s">
        <v>256</v>
      </c>
      <c r="E63" s="469" t="s">
        <v>31</v>
      </c>
      <c r="F63" s="470">
        <v>23</v>
      </c>
      <c r="G63" s="470" t="s">
        <v>286</v>
      </c>
      <c r="H63" s="471" t="s">
        <v>306</v>
      </c>
      <c r="I63" s="512"/>
      <c r="J63" s="513"/>
      <c r="K63" s="513"/>
      <c r="L63" s="512"/>
      <c r="M63" s="512"/>
      <c r="N63" s="514"/>
      <c r="O63" s="514"/>
      <c r="P63" s="514"/>
      <c r="Q63" s="520">
        <f t="shared" si="0"/>
        <v>0</v>
      </c>
      <c r="R63" s="502"/>
      <c r="S63" s="520">
        <f t="shared" si="1"/>
        <v>0</v>
      </c>
      <c r="T63" s="521" t="str">
        <f t="shared" si="2"/>
        <v>-</v>
      </c>
    </row>
    <row r="64" spans="2:20">
      <c r="B64" s="459"/>
      <c r="C64" s="460"/>
      <c r="D64" s="461"/>
      <c r="E64" s="461"/>
      <c r="F64" s="462">
        <v>24</v>
      </c>
      <c r="G64" s="462" t="s">
        <v>287</v>
      </c>
      <c r="H64" s="463" t="s">
        <v>307</v>
      </c>
      <c r="I64" s="504"/>
      <c r="J64" s="505"/>
      <c r="K64" s="505"/>
      <c r="L64" s="504"/>
      <c r="M64" s="504"/>
      <c r="N64" s="506"/>
      <c r="O64" s="506"/>
      <c r="P64" s="506"/>
      <c r="Q64" s="522">
        <f t="shared" si="0"/>
        <v>0</v>
      </c>
      <c r="R64" s="505"/>
      <c r="S64" s="522">
        <f t="shared" si="1"/>
        <v>0</v>
      </c>
      <c r="T64" s="523" t="str">
        <f t="shared" si="2"/>
        <v>-</v>
      </c>
    </row>
    <row r="65" spans="2:20">
      <c r="B65" s="459"/>
      <c r="C65" s="460"/>
      <c r="D65" s="461"/>
      <c r="E65" s="461"/>
      <c r="F65" s="464">
        <v>25</v>
      </c>
      <c r="G65" s="464" t="s">
        <v>288</v>
      </c>
      <c r="H65" s="465"/>
      <c r="I65" s="507"/>
      <c r="J65" s="508"/>
      <c r="K65" s="508"/>
      <c r="L65" s="507"/>
      <c r="M65" s="507"/>
      <c r="N65" s="508"/>
      <c r="O65" s="508"/>
      <c r="P65" s="508"/>
      <c r="Q65" s="508">
        <f t="shared" si="0"/>
        <v>0</v>
      </c>
      <c r="R65" s="508"/>
      <c r="S65" s="508">
        <f t="shared" si="1"/>
        <v>0</v>
      </c>
      <c r="T65" s="524" t="str">
        <f t="shared" si="2"/>
        <v>-</v>
      </c>
    </row>
    <row r="66" spans="2:20">
      <c r="B66" s="459"/>
      <c r="C66" s="460"/>
      <c r="D66" s="461"/>
      <c r="E66" s="461"/>
      <c r="F66" s="462">
        <v>26</v>
      </c>
      <c r="G66" s="462" t="s">
        <v>289</v>
      </c>
      <c r="H66" s="463" t="s">
        <v>308</v>
      </c>
      <c r="I66" s="504"/>
      <c r="J66" s="505"/>
      <c r="K66" s="505"/>
      <c r="L66" s="504"/>
      <c r="M66" s="504"/>
      <c r="N66" s="506"/>
      <c r="O66" s="506"/>
      <c r="P66" s="506"/>
      <c r="Q66" s="522">
        <f t="shared" si="0"/>
        <v>0</v>
      </c>
      <c r="R66" s="505"/>
      <c r="S66" s="522">
        <f t="shared" si="1"/>
        <v>0</v>
      </c>
      <c r="T66" s="523" t="str">
        <f t="shared" si="2"/>
        <v>-</v>
      </c>
    </row>
    <row r="67" spans="2:20">
      <c r="B67" s="459"/>
      <c r="C67" s="460"/>
      <c r="D67" s="461"/>
      <c r="E67" s="461"/>
      <c r="F67" s="464">
        <v>27</v>
      </c>
      <c r="G67" s="464" t="s">
        <v>290</v>
      </c>
      <c r="H67" s="465"/>
      <c r="I67" s="507"/>
      <c r="J67" s="508"/>
      <c r="K67" s="508"/>
      <c r="L67" s="507"/>
      <c r="M67" s="507"/>
      <c r="N67" s="508"/>
      <c r="O67" s="508"/>
      <c r="P67" s="508"/>
      <c r="Q67" s="508">
        <f t="shared" ref="Q67:Q142" si="3">I67+J67</f>
        <v>0</v>
      </c>
      <c r="R67" s="508"/>
      <c r="S67" s="508">
        <f t="shared" ref="S67:S142" si="4">Q67+R67</f>
        <v>0</v>
      </c>
      <c r="T67" s="524" t="str">
        <f t="shared" ref="T67:T142" si="5">IF(P67&lt;&gt;0,S67/P67*7,"-")</f>
        <v>-</v>
      </c>
    </row>
    <row r="68" spans="2:20">
      <c r="B68" s="459"/>
      <c r="C68" s="460"/>
      <c r="D68" s="461"/>
      <c r="E68" s="461"/>
      <c r="F68" s="462">
        <v>28</v>
      </c>
      <c r="G68" s="462" t="s">
        <v>291</v>
      </c>
      <c r="H68" s="463" t="s">
        <v>309</v>
      </c>
      <c r="I68" s="504"/>
      <c r="J68" s="505"/>
      <c r="K68" s="505"/>
      <c r="L68" s="504"/>
      <c r="M68" s="504"/>
      <c r="N68" s="506"/>
      <c r="O68" s="506"/>
      <c r="P68" s="506"/>
      <c r="Q68" s="522">
        <f t="shared" si="3"/>
        <v>0</v>
      </c>
      <c r="R68" s="505"/>
      <c r="S68" s="522">
        <f t="shared" si="4"/>
        <v>0</v>
      </c>
      <c r="T68" s="523" t="str">
        <f t="shared" si="5"/>
        <v>-</v>
      </c>
    </row>
    <row r="69" spans="2:20">
      <c r="B69" s="459"/>
      <c r="C69" s="460"/>
      <c r="D69" s="461"/>
      <c r="E69" s="461"/>
      <c r="F69" s="462">
        <v>29</v>
      </c>
      <c r="G69" s="462" t="s">
        <v>292</v>
      </c>
      <c r="H69" s="463" t="s">
        <v>310</v>
      </c>
      <c r="I69" s="504"/>
      <c r="J69" s="505"/>
      <c r="K69" s="505"/>
      <c r="L69" s="504"/>
      <c r="M69" s="504"/>
      <c r="N69" s="506"/>
      <c r="O69" s="506"/>
      <c r="P69" s="506"/>
      <c r="Q69" s="522">
        <f t="shared" si="3"/>
        <v>0</v>
      </c>
      <c r="R69" s="505"/>
      <c r="S69" s="522">
        <f t="shared" si="4"/>
        <v>0</v>
      </c>
      <c r="T69" s="523" t="str">
        <f t="shared" si="5"/>
        <v>-</v>
      </c>
    </row>
    <row r="70" spans="2:20">
      <c r="B70" s="459"/>
      <c r="C70" s="460"/>
      <c r="D70" s="461"/>
      <c r="E70" s="461"/>
      <c r="F70" s="464">
        <v>30</v>
      </c>
      <c r="G70" s="464" t="s">
        <v>293</v>
      </c>
      <c r="H70" s="465"/>
      <c r="I70" s="507"/>
      <c r="J70" s="508"/>
      <c r="K70" s="508"/>
      <c r="L70" s="507"/>
      <c r="M70" s="507"/>
      <c r="N70" s="508"/>
      <c r="O70" s="508"/>
      <c r="P70" s="508"/>
      <c r="Q70" s="508">
        <f t="shared" si="3"/>
        <v>0</v>
      </c>
      <c r="R70" s="508"/>
      <c r="S70" s="508">
        <f t="shared" si="4"/>
        <v>0</v>
      </c>
      <c r="T70" s="524" t="str">
        <f t="shared" si="5"/>
        <v>-</v>
      </c>
    </row>
    <row r="71" spans="2:20">
      <c r="B71" s="459"/>
      <c r="C71" s="460"/>
      <c r="D71" s="461"/>
      <c r="E71" s="461"/>
      <c r="F71" s="462">
        <v>31</v>
      </c>
      <c r="G71" s="462" t="s">
        <v>294</v>
      </c>
      <c r="H71" s="463" t="s">
        <v>311</v>
      </c>
      <c r="I71" s="504"/>
      <c r="J71" s="505"/>
      <c r="K71" s="505"/>
      <c r="L71" s="504"/>
      <c r="M71" s="504"/>
      <c r="N71" s="506"/>
      <c r="O71" s="506"/>
      <c r="P71" s="506"/>
      <c r="Q71" s="522">
        <f t="shared" si="3"/>
        <v>0</v>
      </c>
      <c r="R71" s="505"/>
      <c r="S71" s="522">
        <f t="shared" si="4"/>
        <v>0</v>
      </c>
      <c r="T71" s="523" t="str">
        <f t="shared" si="5"/>
        <v>-</v>
      </c>
    </row>
    <row r="72" ht="26.25" spans="2:20">
      <c r="B72" s="472"/>
      <c r="C72" s="473"/>
      <c r="D72" s="474"/>
      <c r="E72" s="474"/>
      <c r="F72" s="475">
        <v>32</v>
      </c>
      <c r="G72" s="475" t="s">
        <v>295</v>
      </c>
      <c r="H72" s="476" t="s">
        <v>312</v>
      </c>
      <c r="I72" s="515"/>
      <c r="J72" s="516"/>
      <c r="K72" s="516"/>
      <c r="L72" s="515"/>
      <c r="M72" s="515"/>
      <c r="N72" s="517"/>
      <c r="O72" s="517"/>
      <c r="P72" s="517"/>
      <c r="Q72" s="525">
        <f t="shared" si="3"/>
        <v>0</v>
      </c>
      <c r="R72" s="516"/>
      <c r="S72" s="525">
        <f t="shared" si="4"/>
        <v>0</v>
      </c>
      <c r="T72" s="526" t="str">
        <f t="shared" si="5"/>
        <v>-</v>
      </c>
    </row>
    <row r="73" spans="2:20">
      <c r="B73" s="459" t="s">
        <v>313</v>
      </c>
      <c r="C73" s="468"/>
      <c r="D73" s="469" t="s">
        <v>314</v>
      </c>
      <c r="E73" s="469" t="s">
        <v>31</v>
      </c>
      <c r="F73" s="470">
        <v>23</v>
      </c>
      <c r="G73" s="470" t="s">
        <v>286</v>
      </c>
      <c r="H73" s="471" t="s">
        <v>315</v>
      </c>
      <c r="I73" s="512"/>
      <c r="J73" s="513"/>
      <c r="K73" s="513"/>
      <c r="L73" s="512"/>
      <c r="M73" s="512"/>
      <c r="N73" s="514"/>
      <c r="O73" s="514"/>
      <c r="P73" s="514"/>
      <c r="Q73" s="520">
        <f t="shared" si="3"/>
        <v>0</v>
      </c>
      <c r="R73" s="502"/>
      <c r="S73" s="520">
        <f t="shared" si="4"/>
        <v>0</v>
      </c>
      <c r="T73" s="521" t="str">
        <f t="shared" si="5"/>
        <v>-</v>
      </c>
    </row>
    <row r="74" spans="2:20">
      <c r="B74" s="459"/>
      <c r="C74" s="460"/>
      <c r="D74" s="461"/>
      <c r="E74" s="461"/>
      <c r="F74" s="462">
        <v>24</v>
      </c>
      <c r="G74" s="462" t="s">
        <v>287</v>
      </c>
      <c r="H74" s="463" t="s">
        <v>316</v>
      </c>
      <c r="I74" s="504"/>
      <c r="J74" s="505"/>
      <c r="K74" s="505"/>
      <c r="L74" s="504"/>
      <c r="M74" s="504"/>
      <c r="N74" s="506"/>
      <c r="O74" s="506"/>
      <c r="P74" s="506"/>
      <c r="Q74" s="522">
        <f t="shared" si="3"/>
        <v>0</v>
      </c>
      <c r="R74" s="505"/>
      <c r="S74" s="522">
        <f t="shared" si="4"/>
        <v>0</v>
      </c>
      <c r="T74" s="523" t="str">
        <f t="shared" si="5"/>
        <v>-</v>
      </c>
    </row>
    <row r="75" spans="2:20">
      <c r="B75" s="459"/>
      <c r="C75" s="460"/>
      <c r="D75" s="461"/>
      <c r="E75" s="461"/>
      <c r="F75" s="464">
        <v>25</v>
      </c>
      <c r="G75" s="464" t="s">
        <v>288</v>
      </c>
      <c r="H75" s="465"/>
      <c r="I75" s="507"/>
      <c r="J75" s="508"/>
      <c r="K75" s="508"/>
      <c r="L75" s="507"/>
      <c r="M75" s="507"/>
      <c r="N75" s="508"/>
      <c r="O75" s="508"/>
      <c r="P75" s="508"/>
      <c r="Q75" s="508">
        <f t="shared" si="3"/>
        <v>0</v>
      </c>
      <c r="R75" s="508"/>
      <c r="S75" s="508">
        <f t="shared" si="4"/>
        <v>0</v>
      </c>
      <c r="T75" s="524" t="str">
        <f t="shared" si="5"/>
        <v>-</v>
      </c>
    </row>
    <row r="76" spans="2:20">
      <c r="B76" s="459"/>
      <c r="C76" s="460"/>
      <c r="D76" s="461"/>
      <c r="E76" s="461"/>
      <c r="F76" s="462">
        <v>26</v>
      </c>
      <c r="G76" s="462" t="s">
        <v>289</v>
      </c>
      <c r="H76" s="463" t="s">
        <v>317</v>
      </c>
      <c r="I76" s="504"/>
      <c r="J76" s="505"/>
      <c r="K76" s="505"/>
      <c r="L76" s="504"/>
      <c r="M76" s="504"/>
      <c r="N76" s="506"/>
      <c r="O76" s="506"/>
      <c r="P76" s="506"/>
      <c r="Q76" s="522">
        <f t="shared" si="3"/>
        <v>0</v>
      </c>
      <c r="R76" s="505"/>
      <c r="S76" s="522">
        <f t="shared" si="4"/>
        <v>0</v>
      </c>
      <c r="T76" s="523" t="str">
        <f t="shared" si="5"/>
        <v>-</v>
      </c>
    </row>
    <row r="77" spans="2:20">
      <c r="B77" s="459"/>
      <c r="C77" s="460"/>
      <c r="D77" s="461"/>
      <c r="E77" s="461"/>
      <c r="F77" s="464">
        <v>27</v>
      </c>
      <c r="G77" s="464" t="s">
        <v>290</v>
      </c>
      <c r="H77" s="465"/>
      <c r="I77" s="507"/>
      <c r="J77" s="508"/>
      <c r="K77" s="508"/>
      <c r="L77" s="507"/>
      <c r="M77" s="507"/>
      <c r="N77" s="508"/>
      <c r="O77" s="508"/>
      <c r="P77" s="508"/>
      <c r="Q77" s="508">
        <f t="shared" si="3"/>
        <v>0</v>
      </c>
      <c r="R77" s="508"/>
      <c r="S77" s="508">
        <f t="shared" si="4"/>
        <v>0</v>
      </c>
      <c r="T77" s="524" t="str">
        <f t="shared" si="5"/>
        <v>-</v>
      </c>
    </row>
    <row r="78" spans="2:20">
      <c r="B78" s="459"/>
      <c r="C78" s="460"/>
      <c r="D78" s="461"/>
      <c r="E78" s="461"/>
      <c r="F78" s="462">
        <v>28</v>
      </c>
      <c r="G78" s="462" t="s">
        <v>291</v>
      </c>
      <c r="H78" s="463" t="s">
        <v>318</v>
      </c>
      <c r="I78" s="504"/>
      <c r="J78" s="505"/>
      <c r="K78" s="505"/>
      <c r="L78" s="504"/>
      <c r="M78" s="504"/>
      <c r="N78" s="506"/>
      <c r="O78" s="506"/>
      <c r="P78" s="506"/>
      <c r="Q78" s="522">
        <f t="shared" si="3"/>
        <v>0</v>
      </c>
      <c r="R78" s="505"/>
      <c r="S78" s="522">
        <f t="shared" si="4"/>
        <v>0</v>
      </c>
      <c r="T78" s="523" t="str">
        <f t="shared" si="5"/>
        <v>-</v>
      </c>
    </row>
    <row r="79" spans="2:20">
      <c r="B79" s="459"/>
      <c r="C79" s="460"/>
      <c r="D79" s="461"/>
      <c r="E79" s="461"/>
      <c r="F79" s="462">
        <v>29</v>
      </c>
      <c r="G79" s="462" t="s">
        <v>292</v>
      </c>
      <c r="H79" s="463" t="s">
        <v>319</v>
      </c>
      <c r="I79" s="504"/>
      <c r="J79" s="505"/>
      <c r="K79" s="505"/>
      <c r="L79" s="504"/>
      <c r="M79" s="504"/>
      <c r="N79" s="506"/>
      <c r="O79" s="506"/>
      <c r="P79" s="506"/>
      <c r="Q79" s="522">
        <f t="shared" si="3"/>
        <v>0</v>
      </c>
      <c r="R79" s="505"/>
      <c r="S79" s="522">
        <f t="shared" si="4"/>
        <v>0</v>
      </c>
      <c r="T79" s="523" t="str">
        <f t="shared" si="5"/>
        <v>-</v>
      </c>
    </row>
    <row r="80" spans="2:20">
      <c r="B80" s="459"/>
      <c r="C80" s="460"/>
      <c r="D80" s="461"/>
      <c r="E80" s="461"/>
      <c r="F80" s="464">
        <v>30</v>
      </c>
      <c r="G80" s="464" t="s">
        <v>293</v>
      </c>
      <c r="H80" s="465"/>
      <c r="I80" s="507"/>
      <c r="J80" s="508"/>
      <c r="K80" s="508"/>
      <c r="L80" s="507"/>
      <c r="M80" s="507"/>
      <c r="N80" s="508"/>
      <c r="O80" s="508"/>
      <c r="P80" s="508"/>
      <c r="Q80" s="508">
        <f t="shared" si="3"/>
        <v>0</v>
      </c>
      <c r="R80" s="508"/>
      <c r="S80" s="508">
        <f t="shared" si="4"/>
        <v>0</v>
      </c>
      <c r="T80" s="524" t="str">
        <f t="shared" si="5"/>
        <v>-</v>
      </c>
    </row>
    <row r="81" spans="2:20">
      <c r="B81" s="459"/>
      <c r="C81" s="460"/>
      <c r="D81" s="461"/>
      <c r="E81" s="461"/>
      <c r="F81" s="462">
        <v>31</v>
      </c>
      <c r="G81" s="462" t="s">
        <v>294</v>
      </c>
      <c r="H81" s="463" t="s">
        <v>320</v>
      </c>
      <c r="I81" s="504"/>
      <c r="J81" s="505"/>
      <c r="K81" s="505"/>
      <c r="L81" s="504"/>
      <c r="M81" s="504"/>
      <c r="N81" s="506"/>
      <c r="O81" s="506"/>
      <c r="P81" s="506"/>
      <c r="Q81" s="522">
        <f t="shared" si="3"/>
        <v>0</v>
      </c>
      <c r="R81" s="505"/>
      <c r="S81" s="522">
        <f t="shared" si="4"/>
        <v>0</v>
      </c>
      <c r="T81" s="523" t="str">
        <f t="shared" si="5"/>
        <v>-</v>
      </c>
    </row>
    <row r="82" spans="2:20">
      <c r="B82" s="459"/>
      <c r="C82" s="460"/>
      <c r="D82" s="461"/>
      <c r="E82" s="461"/>
      <c r="F82" s="466">
        <v>32</v>
      </c>
      <c r="G82" s="466" t="s">
        <v>295</v>
      </c>
      <c r="H82" s="467" t="s">
        <v>321</v>
      </c>
      <c r="I82" s="509"/>
      <c r="J82" s="510"/>
      <c r="K82" s="510"/>
      <c r="L82" s="509"/>
      <c r="M82" s="509"/>
      <c r="N82" s="511"/>
      <c r="O82" s="511"/>
      <c r="P82" s="511"/>
      <c r="Q82" s="527">
        <f t="shared" si="3"/>
        <v>0</v>
      </c>
      <c r="R82" s="510"/>
      <c r="S82" s="527">
        <f t="shared" si="4"/>
        <v>0</v>
      </c>
      <c r="T82" s="528" t="str">
        <f t="shared" si="5"/>
        <v>-</v>
      </c>
    </row>
    <row r="83" spans="2:20">
      <c r="B83" s="459"/>
      <c r="C83" s="468"/>
      <c r="D83" s="469" t="s">
        <v>273</v>
      </c>
      <c r="E83" s="469" t="s">
        <v>274</v>
      </c>
      <c r="F83" s="470">
        <v>23</v>
      </c>
      <c r="G83" s="470" t="s">
        <v>286</v>
      </c>
      <c r="H83" s="471" t="s">
        <v>322</v>
      </c>
      <c r="I83" s="512"/>
      <c r="J83" s="513"/>
      <c r="K83" s="513"/>
      <c r="L83" s="512"/>
      <c r="M83" s="512"/>
      <c r="N83" s="514"/>
      <c r="O83" s="514"/>
      <c r="P83" s="514"/>
      <c r="Q83" s="529">
        <f t="shared" ref="Q83:Q92" si="6">I83+J83</f>
        <v>0</v>
      </c>
      <c r="R83" s="513"/>
      <c r="S83" s="529">
        <f t="shared" ref="S83:S92" si="7">Q83+R83</f>
        <v>0</v>
      </c>
      <c r="T83" s="530" t="str">
        <f t="shared" ref="T83:T92" si="8">IF(P83&lt;&gt;0,S83/P83*7,"-")</f>
        <v>-</v>
      </c>
    </row>
    <row r="84" spans="2:20">
      <c r="B84" s="459"/>
      <c r="C84" s="460"/>
      <c r="D84" s="461"/>
      <c r="E84" s="461"/>
      <c r="F84" s="462">
        <v>24</v>
      </c>
      <c r="G84" s="462" t="s">
        <v>287</v>
      </c>
      <c r="H84" s="463" t="s">
        <v>323</v>
      </c>
      <c r="I84" s="504"/>
      <c r="J84" s="505"/>
      <c r="K84" s="505"/>
      <c r="L84" s="504"/>
      <c r="M84" s="504"/>
      <c r="N84" s="506"/>
      <c r="O84" s="506"/>
      <c r="P84" s="506"/>
      <c r="Q84" s="522">
        <f t="shared" si="6"/>
        <v>0</v>
      </c>
      <c r="R84" s="505"/>
      <c r="S84" s="522">
        <f t="shared" si="7"/>
        <v>0</v>
      </c>
      <c r="T84" s="523" t="str">
        <f t="shared" si="8"/>
        <v>-</v>
      </c>
    </row>
    <row r="85" spans="2:20">
      <c r="B85" s="459"/>
      <c r="C85" s="460"/>
      <c r="D85" s="461"/>
      <c r="E85" s="461"/>
      <c r="F85" s="464">
        <v>25</v>
      </c>
      <c r="G85" s="464" t="s">
        <v>288</v>
      </c>
      <c r="H85" s="465"/>
      <c r="I85" s="507"/>
      <c r="J85" s="508"/>
      <c r="K85" s="508"/>
      <c r="L85" s="507"/>
      <c r="M85" s="507"/>
      <c r="N85" s="508"/>
      <c r="O85" s="508"/>
      <c r="P85" s="508"/>
      <c r="Q85" s="508">
        <f t="shared" si="6"/>
        <v>0</v>
      </c>
      <c r="R85" s="508"/>
      <c r="S85" s="508">
        <f t="shared" si="7"/>
        <v>0</v>
      </c>
      <c r="T85" s="524" t="str">
        <f t="shared" si="8"/>
        <v>-</v>
      </c>
    </row>
    <row r="86" spans="2:20">
      <c r="B86" s="459"/>
      <c r="C86" s="460"/>
      <c r="D86" s="461"/>
      <c r="E86" s="461"/>
      <c r="F86" s="462">
        <v>26</v>
      </c>
      <c r="G86" s="462" t="s">
        <v>289</v>
      </c>
      <c r="H86" s="463" t="s">
        <v>324</v>
      </c>
      <c r="I86" s="504"/>
      <c r="J86" s="505"/>
      <c r="K86" s="505"/>
      <c r="L86" s="504"/>
      <c r="M86" s="504"/>
      <c r="N86" s="506"/>
      <c r="O86" s="506"/>
      <c r="P86" s="506"/>
      <c r="Q86" s="522">
        <f t="shared" si="6"/>
        <v>0</v>
      </c>
      <c r="R86" s="505"/>
      <c r="S86" s="522">
        <f t="shared" si="7"/>
        <v>0</v>
      </c>
      <c r="T86" s="523" t="str">
        <f t="shared" si="8"/>
        <v>-</v>
      </c>
    </row>
    <row r="87" spans="2:20">
      <c r="B87" s="459"/>
      <c r="C87" s="460"/>
      <c r="D87" s="461"/>
      <c r="E87" s="461"/>
      <c r="F87" s="464">
        <v>27</v>
      </c>
      <c r="G87" s="464" t="s">
        <v>290</v>
      </c>
      <c r="H87" s="465"/>
      <c r="I87" s="507"/>
      <c r="J87" s="508"/>
      <c r="K87" s="508"/>
      <c r="L87" s="507"/>
      <c r="M87" s="507"/>
      <c r="N87" s="508"/>
      <c r="O87" s="508"/>
      <c r="P87" s="508"/>
      <c r="Q87" s="508">
        <f t="shared" si="6"/>
        <v>0</v>
      </c>
      <c r="R87" s="508"/>
      <c r="S87" s="508">
        <f t="shared" si="7"/>
        <v>0</v>
      </c>
      <c r="T87" s="524" t="str">
        <f t="shared" si="8"/>
        <v>-</v>
      </c>
    </row>
    <row r="88" spans="2:20">
      <c r="B88" s="459"/>
      <c r="C88" s="460"/>
      <c r="D88" s="461"/>
      <c r="E88" s="461"/>
      <c r="F88" s="462">
        <v>28</v>
      </c>
      <c r="G88" s="462" t="s">
        <v>291</v>
      </c>
      <c r="H88" s="463" t="s">
        <v>325</v>
      </c>
      <c r="I88" s="504"/>
      <c r="J88" s="505"/>
      <c r="K88" s="505"/>
      <c r="L88" s="504"/>
      <c r="M88" s="504"/>
      <c r="N88" s="506"/>
      <c r="O88" s="506"/>
      <c r="P88" s="506"/>
      <c r="Q88" s="522">
        <f t="shared" si="6"/>
        <v>0</v>
      </c>
      <c r="R88" s="505"/>
      <c r="S88" s="522">
        <f t="shared" si="7"/>
        <v>0</v>
      </c>
      <c r="T88" s="523" t="str">
        <f t="shared" si="8"/>
        <v>-</v>
      </c>
    </row>
    <row r="89" spans="2:20">
      <c r="B89" s="459"/>
      <c r="C89" s="460"/>
      <c r="D89" s="461"/>
      <c r="E89" s="461"/>
      <c r="F89" s="462">
        <v>29</v>
      </c>
      <c r="G89" s="462" t="s">
        <v>292</v>
      </c>
      <c r="H89" s="463" t="s">
        <v>326</v>
      </c>
      <c r="I89" s="504"/>
      <c r="J89" s="505"/>
      <c r="K89" s="505"/>
      <c r="L89" s="504"/>
      <c r="M89" s="504"/>
      <c r="N89" s="506"/>
      <c r="O89" s="506"/>
      <c r="P89" s="506"/>
      <c r="Q89" s="522">
        <f t="shared" si="6"/>
        <v>0</v>
      </c>
      <c r="R89" s="505"/>
      <c r="S89" s="522">
        <f t="shared" si="7"/>
        <v>0</v>
      </c>
      <c r="T89" s="523" t="str">
        <f t="shared" si="8"/>
        <v>-</v>
      </c>
    </row>
    <row r="90" spans="2:20">
      <c r="B90" s="459"/>
      <c r="C90" s="460"/>
      <c r="D90" s="461"/>
      <c r="E90" s="461"/>
      <c r="F90" s="464">
        <v>30</v>
      </c>
      <c r="G90" s="464" t="s">
        <v>293</v>
      </c>
      <c r="H90" s="465"/>
      <c r="I90" s="507"/>
      <c r="J90" s="508"/>
      <c r="K90" s="508"/>
      <c r="L90" s="507"/>
      <c r="M90" s="507"/>
      <c r="N90" s="508"/>
      <c r="O90" s="508"/>
      <c r="P90" s="508"/>
      <c r="Q90" s="508">
        <f t="shared" si="6"/>
        <v>0</v>
      </c>
      <c r="R90" s="508"/>
      <c r="S90" s="508">
        <f t="shared" si="7"/>
        <v>0</v>
      </c>
      <c r="T90" s="524" t="str">
        <f t="shared" si="8"/>
        <v>-</v>
      </c>
    </row>
    <row r="91" spans="2:20">
      <c r="B91" s="459"/>
      <c r="C91" s="460"/>
      <c r="D91" s="461"/>
      <c r="E91" s="461"/>
      <c r="F91" s="462">
        <v>31</v>
      </c>
      <c r="G91" s="462" t="s">
        <v>294</v>
      </c>
      <c r="H91" s="463" t="s">
        <v>327</v>
      </c>
      <c r="I91" s="504"/>
      <c r="J91" s="505"/>
      <c r="K91" s="505"/>
      <c r="L91" s="504"/>
      <c r="M91" s="504"/>
      <c r="N91" s="506"/>
      <c r="O91" s="506"/>
      <c r="P91" s="506"/>
      <c r="Q91" s="522">
        <f t="shared" si="6"/>
        <v>0</v>
      </c>
      <c r="R91" s="505"/>
      <c r="S91" s="522">
        <f t="shared" si="7"/>
        <v>0</v>
      </c>
      <c r="T91" s="523" t="str">
        <f t="shared" si="8"/>
        <v>-</v>
      </c>
    </row>
    <row r="92" ht="26.25" spans="2:20">
      <c r="B92" s="459"/>
      <c r="C92" s="460"/>
      <c r="D92" s="461"/>
      <c r="E92" s="461"/>
      <c r="F92" s="466">
        <v>32</v>
      </c>
      <c r="G92" s="466" t="s">
        <v>295</v>
      </c>
      <c r="H92" s="467" t="s">
        <v>328</v>
      </c>
      <c r="I92" s="509"/>
      <c r="J92" s="510"/>
      <c r="K92" s="510"/>
      <c r="L92" s="509"/>
      <c r="M92" s="509"/>
      <c r="N92" s="511"/>
      <c r="O92" s="511"/>
      <c r="P92" s="511"/>
      <c r="Q92" s="527">
        <f t="shared" si="6"/>
        <v>0</v>
      </c>
      <c r="R92" s="510"/>
      <c r="S92" s="527">
        <f t="shared" si="7"/>
        <v>0</v>
      </c>
      <c r="T92" s="528" t="str">
        <f t="shared" si="8"/>
        <v>-</v>
      </c>
    </row>
    <row r="93" spans="2:20">
      <c r="B93" s="459"/>
      <c r="C93" s="468"/>
      <c r="D93" s="469" t="s">
        <v>329</v>
      </c>
      <c r="E93" s="469" t="s">
        <v>330</v>
      </c>
      <c r="F93" s="470">
        <v>23</v>
      </c>
      <c r="G93" s="470" t="s">
        <v>286</v>
      </c>
      <c r="H93" s="471" t="s">
        <v>331</v>
      </c>
      <c r="I93" s="512"/>
      <c r="J93" s="513"/>
      <c r="K93" s="513"/>
      <c r="L93" s="512"/>
      <c r="M93" s="512"/>
      <c r="N93" s="514"/>
      <c r="O93" s="514"/>
      <c r="P93" s="514"/>
      <c r="Q93" s="520">
        <f t="shared" ref="Q93:Q100" si="9">I93+J93</f>
        <v>0</v>
      </c>
      <c r="R93" s="502"/>
      <c r="S93" s="520">
        <f t="shared" ref="S93:S100" si="10">Q93+R93</f>
        <v>0</v>
      </c>
      <c r="T93" s="521" t="str">
        <f t="shared" ref="T93:T100" si="11">IF(P93&lt;&gt;0,S93/P93*7,"-")</f>
        <v>-</v>
      </c>
    </row>
    <row r="94" spans="2:20">
      <c r="B94" s="459"/>
      <c r="C94" s="460"/>
      <c r="D94" s="461"/>
      <c r="E94" s="461"/>
      <c r="F94" s="462">
        <v>24</v>
      </c>
      <c r="G94" s="462" t="s">
        <v>287</v>
      </c>
      <c r="H94" s="463" t="s">
        <v>332</v>
      </c>
      <c r="I94" s="504"/>
      <c r="J94" s="505"/>
      <c r="K94" s="505"/>
      <c r="L94" s="504"/>
      <c r="M94" s="504"/>
      <c r="N94" s="506"/>
      <c r="O94" s="506"/>
      <c r="P94" s="506"/>
      <c r="Q94" s="522">
        <f t="shared" si="9"/>
        <v>0</v>
      </c>
      <c r="R94" s="505"/>
      <c r="S94" s="522">
        <f t="shared" si="10"/>
        <v>0</v>
      </c>
      <c r="T94" s="523" t="str">
        <f t="shared" si="11"/>
        <v>-</v>
      </c>
    </row>
    <row r="95" spans="2:20">
      <c r="B95" s="459"/>
      <c r="C95" s="460"/>
      <c r="D95" s="461"/>
      <c r="E95" s="461"/>
      <c r="F95" s="464">
        <v>25</v>
      </c>
      <c r="G95" s="464" t="s">
        <v>288</v>
      </c>
      <c r="H95" s="465"/>
      <c r="I95" s="507"/>
      <c r="J95" s="508"/>
      <c r="K95" s="508"/>
      <c r="L95" s="507"/>
      <c r="M95" s="507"/>
      <c r="N95" s="508"/>
      <c r="O95" s="508"/>
      <c r="P95" s="508"/>
      <c r="Q95" s="508">
        <f t="shared" si="9"/>
        <v>0</v>
      </c>
      <c r="R95" s="508"/>
      <c r="S95" s="508">
        <f t="shared" si="10"/>
        <v>0</v>
      </c>
      <c r="T95" s="524" t="str">
        <f t="shared" si="11"/>
        <v>-</v>
      </c>
    </row>
    <row r="96" spans="2:20">
      <c r="B96" s="459"/>
      <c r="C96" s="460"/>
      <c r="D96" s="461"/>
      <c r="E96" s="461"/>
      <c r="F96" s="462">
        <v>26</v>
      </c>
      <c r="G96" s="462" t="s">
        <v>289</v>
      </c>
      <c r="H96" s="463" t="s">
        <v>333</v>
      </c>
      <c r="I96" s="504"/>
      <c r="J96" s="505"/>
      <c r="K96" s="505"/>
      <c r="L96" s="504"/>
      <c r="M96" s="504"/>
      <c r="N96" s="506"/>
      <c r="O96" s="506"/>
      <c r="P96" s="506"/>
      <c r="Q96" s="522">
        <f t="shared" si="9"/>
        <v>0</v>
      </c>
      <c r="R96" s="505"/>
      <c r="S96" s="522">
        <f t="shared" si="10"/>
        <v>0</v>
      </c>
      <c r="T96" s="523" t="str">
        <f t="shared" si="11"/>
        <v>-</v>
      </c>
    </row>
    <row r="97" spans="2:20">
      <c r="B97" s="459"/>
      <c r="C97" s="460"/>
      <c r="D97" s="461"/>
      <c r="E97" s="461"/>
      <c r="F97" s="464">
        <v>27</v>
      </c>
      <c r="G97" s="464" t="s">
        <v>290</v>
      </c>
      <c r="H97" s="465"/>
      <c r="I97" s="507"/>
      <c r="J97" s="508"/>
      <c r="K97" s="508"/>
      <c r="L97" s="507"/>
      <c r="M97" s="507"/>
      <c r="N97" s="508"/>
      <c r="O97" s="508"/>
      <c r="P97" s="508"/>
      <c r="Q97" s="508">
        <f t="shared" si="9"/>
        <v>0</v>
      </c>
      <c r="R97" s="508"/>
      <c r="S97" s="508">
        <f t="shared" si="10"/>
        <v>0</v>
      </c>
      <c r="T97" s="524" t="str">
        <f t="shared" si="11"/>
        <v>-</v>
      </c>
    </row>
    <row r="98" spans="2:20">
      <c r="B98" s="459"/>
      <c r="C98" s="460"/>
      <c r="D98" s="461"/>
      <c r="E98" s="461"/>
      <c r="F98" s="462">
        <v>28</v>
      </c>
      <c r="G98" s="462" t="s">
        <v>291</v>
      </c>
      <c r="H98" s="463" t="s">
        <v>334</v>
      </c>
      <c r="I98" s="504"/>
      <c r="J98" s="505"/>
      <c r="K98" s="505"/>
      <c r="L98" s="504"/>
      <c r="M98" s="504"/>
      <c r="N98" s="506"/>
      <c r="O98" s="506"/>
      <c r="P98" s="506"/>
      <c r="Q98" s="522">
        <f t="shared" si="9"/>
        <v>0</v>
      </c>
      <c r="R98" s="505"/>
      <c r="S98" s="522">
        <f t="shared" si="10"/>
        <v>0</v>
      </c>
      <c r="T98" s="523" t="str">
        <f t="shared" si="11"/>
        <v>-</v>
      </c>
    </row>
    <row r="99" spans="2:20">
      <c r="B99" s="459"/>
      <c r="C99" s="460"/>
      <c r="D99" s="461"/>
      <c r="E99" s="461"/>
      <c r="F99" s="462">
        <v>29</v>
      </c>
      <c r="G99" s="462" t="s">
        <v>292</v>
      </c>
      <c r="H99" s="463" t="s">
        <v>335</v>
      </c>
      <c r="I99" s="504"/>
      <c r="J99" s="505"/>
      <c r="K99" s="505"/>
      <c r="L99" s="504"/>
      <c r="M99" s="504"/>
      <c r="N99" s="506"/>
      <c r="O99" s="506"/>
      <c r="P99" s="506"/>
      <c r="Q99" s="522">
        <f t="shared" si="9"/>
        <v>0</v>
      </c>
      <c r="R99" s="505"/>
      <c r="S99" s="522">
        <f t="shared" si="10"/>
        <v>0</v>
      </c>
      <c r="T99" s="523" t="str">
        <f t="shared" si="11"/>
        <v>-</v>
      </c>
    </row>
    <row r="100" spans="2:20">
      <c r="B100" s="459"/>
      <c r="C100" s="460"/>
      <c r="D100" s="461"/>
      <c r="E100" s="461"/>
      <c r="F100" s="464">
        <v>30</v>
      </c>
      <c r="G100" s="464" t="s">
        <v>293</v>
      </c>
      <c r="H100" s="465"/>
      <c r="I100" s="507"/>
      <c r="J100" s="508"/>
      <c r="K100" s="508"/>
      <c r="L100" s="507"/>
      <c r="M100" s="507"/>
      <c r="N100" s="508"/>
      <c r="O100" s="508"/>
      <c r="P100" s="508"/>
      <c r="Q100" s="508">
        <f t="shared" si="9"/>
        <v>0</v>
      </c>
      <c r="R100" s="508"/>
      <c r="S100" s="508">
        <f t="shared" si="10"/>
        <v>0</v>
      </c>
      <c r="T100" s="524" t="str">
        <f t="shared" si="11"/>
        <v>-</v>
      </c>
    </row>
    <row r="101" spans="2:20">
      <c r="B101" s="459"/>
      <c r="C101" s="460"/>
      <c r="D101" s="461"/>
      <c r="E101" s="461"/>
      <c r="F101" s="462">
        <v>31</v>
      </c>
      <c r="G101" s="462" t="s">
        <v>294</v>
      </c>
      <c r="H101" s="463" t="s">
        <v>336</v>
      </c>
      <c r="I101" s="504"/>
      <c r="J101" s="505"/>
      <c r="K101" s="505"/>
      <c r="L101" s="504"/>
      <c r="M101" s="504"/>
      <c r="N101" s="506"/>
      <c r="O101" s="506"/>
      <c r="P101" s="506"/>
      <c r="Q101" s="522">
        <f t="shared" ref="Q101:Q102" si="12">I101+J101</f>
        <v>0</v>
      </c>
      <c r="R101" s="505"/>
      <c r="S101" s="522">
        <f t="shared" ref="S101:S102" si="13">Q101+R101</f>
        <v>0</v>
      </c>
      <c r="T101" s="523" t="str">
        <f t="shared" ref="T101:T102" si="14">IF(P101&lt;&gt;0,S101/P101*7,"-")</f>
        <v>-</v>
      </c>
    </row>
    <row r="102" ht="26.25" spans="2:20">
      <c r="B102" s="472"/>
      <c r="C102" s="473"/>
      <c r="D102" s="474"/>
      <c r="E102" s="474"/>
      <c r="F102" s="475">
        <v>32</v>
      </c>
      <c r="G102" s="475" t="s">
        <v>295</v>
      </c>
      <c r="H102" s="476" t="s">
        <v>337</v>
      </c>
      <c r="I102" s="515"/>
      <c r="J102" s="516"/>
      <c r="K102" s="516"/>
      <c r="L102" s="515"/>
      <c r="M102" s="515"/>
      <c r="N102" s="517"/>
      <c r="O102" s="517"/>
      <c r="P102" s="517"/>
      <c r="Q102" s="525">
        <f t="shared" si="12"/>
        <v>0</v>
      </c>
      <c r="R102" s="516"/>
      <c r="S102" s="525">
        <f t="shared" si="13"/>
        <v>0</v>
      </c>
      <c r="T102" s="526" t="str">
        <f t="shared" si="14"/>
        <v>-</v>
      </c>
    </row>
    <row r="103" spans="2:20">
      <c r="B103" s="454" t="s">
        <v>338</v>
      </c>
      <c r="C103" s="455"/>
      <c r="D103" s="456" t="s">
        <v>264</v>
      </c>
      <c r="E103" s="456"/>
      <c r="F103" s="457">
        <v>23</v>
      </c>
      <c r="G103" s="457" t="s">
        <v>286</v>
      </c>
      <c r="H103" s="458" t="s">
        <v>339</v>
      </c>
      <c r="I103" s="501"/>
      <c r="J103" s="502"/>
      <c r="K103" s="502"/>
      <c r="L103" s="501"/>
      <c r="M103" s="501"/>
      <c r="N103" s="503"/>
      <c r="O103" s="503"/>
      <c r="P103" s="503"/>
      <c r="Q103" s="520">
        <f t="shared" si="3"/>
        <v>0</v>
      </c>
      <c r="R103" s="502"/>
      <c r="S103" s="520">
        <f t="shared" si="4"/>
        <v>0</v>
      </c>
      <c r="T103" s="521" t="str">
        <f t="shared" si="5"/>
        <v>-</v>
      </c>
    </row>
    <row r="104" spans="2:20">
      <c r="B104" s="459"/>
      <c r="C104" s="460"/>
      <c r="D104" s="461"/>
      <c r="E104" s="461"/>
      <c r="F104" s="462">
        <v>24</v>
      </c>
      <c r="G104" s="462" t="s">
        <v>287</v>
      </c>
      <c r="H104" s="463" t="s">
        <v>340</v>
      </c>
      <c r="I104" s="504"/>
      <c r="J104" s="505"/>
      <c r="K104" s="505"/>
      <c r="L104" s="504"/>
      <c r="M104" s="504"/>
      <c r="N104" s="506"/>
      <c r="O104" s="506"/>
      <c r="P104" s="506"/>
      <c r="Q104" s="522">
        <f t="shared" si="3"/>
        <v>0</v>
      </c>
      <c r="R104" s="505"/>
      <c r="S104" s="522">
        <f t="shared" si="4"/>
        <v>0</v>
      </c>
      <c r="T104" s="523" t="str">
        <f t="shared" si="5"/>
        <v>-</v>
      </c>
    </row>
    <row r="105" spans="2:20">
      <c r="B105" s="459"/>
      <c r="C105" s="460"/>
      <c r="D105" s="461"/>
      <c r="E105" s="461"/>
      <c r="F105" s="464">
        <v>25</v>
      </c>
      <c r="G105" s="464" t="s">
        <v>288</v>
      </c>
      <c r="H105" s="465"/>
      <c r="I105" s="507"/>
      <c r="J105" s="508"/>
      <c r="K105" s="508"/>
      <c r="L105" s="507"/>
      <c r="M105" s="507"/>
      <c r="N105" s="508"/>
      <c r="O105" s="508"/>
      <c r="P105" s="508"/>
      <c r="Q105" s="508">
        <f t="shared" si="3"/>
        <v>0</v>
      </c>
      <c r="R105" s="508"/>
      <c r="S105" s="508">
        <f t="shared" si="4"/>
        <v>0</v>
      </c>
      <c r="T105" s="524" t="str">
        <f t="shared" si="5"/>
        <v>-</v>
      </c>
    </row>
    <row r="106" spans="2:20">
      <c r="B106" s="459"/>
      <c r="C106" s="460"/>
      <c r="D106" s="461"/>
      <c r="E106" s="461"/>
      <c r="F106" s="462">
        <v>26</v>
      </c>
      <c r="G106" s="462" t="s">
        <v>289</v>
      </c>
      <c r="H106" s="463" t="s">
        <v>341</v>
      </c>
      <c r="I106" s="504"/>
      <c r="J106" s="505"/>
      <c r="K106" s="505"/>
      <c r="L106" s="504"/>
      <c r="M106" s="504"/>
      <c r="N106" s="506"/>
      <c r="O106" s="506"/>
      <c r="P106" s="506"/>
      <c r="Q106" s="522">
        <f t="shared" si="3"/>
        <v>0</v>
      </c>
      <c r="R106" s="505"/>
      <c r="S106" s="522">
        <f t="shared" si="4"/>
        <v>0</v>
      </c>
      <c r="T106" s="523" t="str">
        <f t="shared" si="5"/>
        <v>-</v>
      </c>
    </row>
    <row r="107" spans="2:20">
      <c r="B107" s="459"/>
      <c r="C107" s="460"/>
      <c r="D107" s="461"/>
      <c r="E107" s="461"/>
      <c r="F107" s="464">
        <v>27</v>
      </c>
      <c r="G107" s="464" t="s">
        <v>290</v>
      </c>
      <c r="H107" s="465"/>
      <c r="I107" s="507"/>
      <c r="J107" s="508"/>
      <c r="K107" s="508"/>
      <c r="L107" s="507"/>
      <c r="M107" s="507"/>
      <c r="N107" s="508"/>
      <c r="O107" s="508"/>
      <c r="P107" s="508"/>
      <c r="Q107" s="508">
        <f t="shared" si="3"/>
        <v>0</v>
      </c>
      <c r="R107" s="508"/>
      <c r="S107" s="508">
        <f t="shared" si="4"/>
        <v>0</v>
      </c>
      <c r="T107" s="524" t="str">
        <f t="shared" si="5"/>
        <v>-</v>
      </c>
    </row>
    <row r="108" spans="2:20">
      <c r="B108" s="459"/>
      <c r="C108" s="460"/>
      <c r="D108" s="461"/>
      <c r="E108" s="461"/>
      <c r="F108" s="462">
        <v>28</v>
      </c>
      <c r="G108" s="462" t="s">
        <v>291</v>
      </c>
      <c r="H108" s="463" t="s">
        <v>342</v>
      </c>
      <c r="I108" s="504"/>
      <c r="J108" s="505"/>
      <c r="K108" s="505"/>
      <c r="L108" s="504"/>
      <c r="M108" s="504"/>
      <c r="N108" s="506"/>
      <c r="O108" s="506"/>
      <c r="P108" s="506"/>
      <c r="Q108" s="522">
        <f t="shared" si="3"/>
        <v>0</v>
      </c>
      <c r="R108" s="505"/>
      <c r="S108" s="522">
        <f t="shared" si="4"/>
        <v>0</v>
      </c>
      <c r="T108" s="523" t="str">
        <f t="shared" si="5"/>
        <v>-</v>
      </c>
    </row>
    <row r="109" spans="2:20">
      <c r="B109" s="459"/>
      <c r="C109" s="460"/>
      <c r="D109" s="461"/>
      <c r="E109" s="461"/>
      <c r="F109" s="462">
        <v>29</v>
      </c>
      <c r="G109" s="462" t="s">
        <v>292</v>
      </c>
      <c r="H109" s="463" t="s">
        <v>343</v>
      </c>
      <c r="I109" s="504"/>
      <c r="J109" s="505"/>
      <c r="K109" s="505"/>
      <c r="L109" s="504"/>
      <c r="M109" s="504"/>
      <c r="N109" s="506"/>
      <c r="O109" s="506"/>
      <c r="P109" s="506"/>
      <c r="Q109" s="522">
        <f t="shared" si="3"/>
        <v>0</v>
      </c>
      <c r="R109" s="505"/>
      <c r="S109" s="522">
        <f t="shared" si="4"/>
        <v>0</v>
      </c>
      <c r="T109" s="523" t="str">
        <f t="shared" si="5"/>
        <v>-</v>
      </c>
    </row>
    <row r="110" spans="2:20">
      <c r="B110" s="459"/>
      <c r="C110" s="460"/>
      <c r="D110" s="461"/>
      <c r="E110" s="461"/>
      <c r="F110" s="464">
        <v>30</v>
      </c>
      <c r="G110" s="464" t="s">
        <v>293</v>
      </c>
      <c r="H110" s="465"/>
      <c r="I110" s="507"/>
      <c r="J110" s="508"/>
      <c r="K110" s="508"/>
      <c r="L110" s="507"/>
      <c r="M110" s="507"/>
      <c r="N110" s="508"/>
      <c r="O110" s="508"/>
      <c r="P110" s="508"/>
      <c r="Q110" s="508">
        <f t="shared" si="3"/>
        <v>0</v>
      </c>
      <c r="R110" s="508"/>
      <c r="S110" s="508">
        <f t="shared" si="4"/>
        <v>0</v>
      </c>
      <c r="T110" s="524" t="str">
        <f t="shared" si="5"/>
        <v>-</v>
      </c>
    </row>
    <row r="111" spans="2:20">
      <c r="B111" s="459"/>
      <c r="C111" s="460"/>
      <c r="D111" s="461"/>
      <c r="E111" s="461"/>
      <c r="F111" s="462">
        <v>31</v>
      </c>
      <c r="G111" s="462" t="s">
        <v>294</v>
      </c>
      <c r="H111" s="463" t="s">
        <v>344</v>
      </c>
      <c r="I111" s="504"/>
      <c r="J111" s="505"/>
      <c r="K111" s="505"/>
      <c r="L111" s="504"/>
      <c r="M111" s="504"/>
      <c r="N111" s="506"/>
      <c r="O111" s="506"/>
      <c r="P111" s="506"/>
      <c r="Q111" s="522">
        <f t="shared" si="3"/>
        <v>0</v>
      </c>
      <c r="R111" s="505"/>
      <c r="S111" s="522">
        <f t="shared" si="4"/>
        <v>0</v>
      </c>
      <c r="T111" s="523" t="str">
        <f t="shared" si="5"/>
        <v>-</v>
      </c>
    </row>
    <row r="112" spans="2:20">
      <c r="B112" s="459"/>
      <c r="C112" s="460"/>
      <c r="D112" s="461"/>
      <c r="E112" s="461"/>
      <c r="F112" s="466">
        <v>32</v>
      </c>
      <c r="G112" s="466" t="s">
        <v>295</v>
      </c>
      <c r="H112" s="467" t="s">
        <v>345</v>
      </c>
      <c r="I112" s="509"/>
      <c r="J112" s="510"/>
      <c r="K112" s="510"/>
      <c r="L112" s="509"/>
      <c r="M112" s="509"/>
      <c r="N112" s="511"/>
      <c r="O112" s="511"/>
      <c r="P112" s="511"/>
      <c r="Q112" s="527">
        <f t="shared" si="3"/>
        <v>0</v>
      </c>
      <c r="R112" s="510"/>
      <c r="S112" s="527">
        <f t="shared" si="4"/>
        <v>0</v>
      </c>
      <c r="T112" s="528" t="str">
        <f t="shared" si="5"/>
        <v>-</v>
      </c>
    </row>
    <row r="113" spans="2:20">
      <c r="B113" s="459"/>
      <c r="C113" s="468"/>
      <c r="D113" s="469" t="s">
        <v>256</v>
      </c>
      <c r="E113" s="469"/>
      <c r="F113" s="470">
        <v>23</v>
      </c>
      <c r="G113" s="470" t="s">
        <v>286</v>
      </c>
      <c r="H113" s="471" t="s">
        <v>346</v>
      </c>
      <c r="I113" s="512"/>
      <c r="J113" s="513"/>
      <c r="K113" s="513"/>
      <c r="L113" s="512"/>
      <c r="M113" s="512"/>
      <c r="N113" s="514"/>
      <c r="O113" s="514"/>
      <c r="P113" s="514"/>
      <c r="Q113" s="529">
        <f t="shared" si="3"/>
        <v>0</v>
      </c>
      <c r="R113" s="513"/>
      <c r="S113" s="529">
        <f t="shared" si="4"/>
        <v>0</v>
      </c>
      <c r="T113" s="530" t="str">
        <f t="shared" si="5"/>
        <v>-</v>
      </c>
    </row>
    <row r="114" spans="2:20">
      <c r="B114" s="459"/>
      <c r="C114" s="460"/>
      <c r="D114" s="461"/>
      <c r="E114" s="461"/>
      <c r="F114" s="462">
        <v>24</v>
      </c>
      <c r="G114" s="462" t="s">
        <v>287</v>
      </c>
      <c r="H114" s="463" t="s">
        <v>347</v>
      </c>
      <c r="I114" s="504"/>
      <c r="J114" s="505"/>
      <c r="K114" s="505"/>
      <c r="L114" s="504"/>
      <c r="M114" s="504"/>
      <c r="N114" s="506"/>
      <c r="O114" s="506"/>
      <c r="P114" s="506"/>
      <c r="Q114" s="522">
        <f t="shared" si="3"/>
        <v>0</v>
      </c>
      <c r="R114" s="505"/>
      <c r="S114" s="522">
        <f t="shared" si="4"/>
        <v>0</v>
      </c>
      <c r="T114" s="523" t="str">
        <f t="shared" si="5"/>
        <v>-</v>
      </c>
    </row>
    <row r="115" spans="2:20">
      <c r="B115" s="459"/>
      <c r="C115" s="460"/>
      <c r="D115" s="461"/>
      <c r="E115" s="461"/>
      <c r="F115" s="464">
        <v>25</v>
      </c>
      <c r="G115" s="464" t="s">
        <v>288</v>
      </c>
      <c r="H115" s="465"/>
      <c r="I115" s="507"/>
      <c r="J115" s="508"/>
      <c r="K115" s="508"/>
      <c r="L115" s="507"/>
      <c r="M115" s="507"/>
      <c r="N115" s="508"/>
      <c r="O115" s="508"/>
      <c r="P115" s="508"/>
      <c r="Q115" s="508">
        <f t="shared" si="3"/>
        <v>0</v>
      </c>
      <c r="R115" s="508"/>
      <c r="S115" s="508">
        <f t="shared" si="4"/>
        <v>0</v>
      </c>
      <c r="T115" s="524" t="str">
        <f t="shared" si="5"/>
        <v>-</v>
      </c>
    </row>
    <row r="116" spans="2:20">
      <c r="B116" s="459"/>
      <c r="C116" s="460"/>
      <c r="D116" s="461"/>
      <c r="E116" s="461"/>
      <c r="F116" s="462">
        <v>26</v>
      </c>
      <c r="G116" s="462" t="s">
        <v>289</v>
      </c>
      <c r="H116" s="463" t="s">
        <v>348</v>
      </c>
      <c r="I116" s="504"/>
      <c r="J116" s="505"/>
      <c r="K116" s="505"/>
      <c r="L116" s="504"/>
      <c r="M116" s="504"/>
      <c r="N116" s="506"/>
      <c r="O116" s="506"/>
      <c r="P116" s="506"/>
      <c r="Q116" s="522">
        <f t="shared" si="3"/>
        <v>0</v>
      </c>
      <c r="R116" s="505"/>
      <c r="S116" s="522">
        <f t="shared" si="4"/>
        <v>0</v>
      </c>
      <c r="T116" s="523" t="str">
        <f t="shared" si="5"/>
        <v>-</v>
      </c>
    </row>
    <row r="117" spans="2:20">
      <c r="B117" s="459"/>
      <c r="C117" s="460"/>
      <c r="D117" s="461"/>
      <c r="E117" s="461"/>
      <c r="F117" s="464">
        <v>27</v>
      </c>
      <c r="G117" s="464" t="s">
        <v>290</v>
      </c>
      <c r="H117" s="465"/>
      <c r="I117" s="507"/>
      <c r="J117" s="508"/>
      <c r="K117" s="508"/>
      <c r="L117" s="507"/>
      <c r="M117" s="507"/>
      <c r="N117" s="508"/>
      <c r="O117" s="508"/>
      <c r="P117" s="508"/>
      <c r="Q117" s="508">
        <f t="shared" si="3"/>
        <v>0</v>
      </c>
      <c r="R117" s="508"/>
      <c r="S117" s="508">
        <f t="shared" si="4"/>
        <v>0</v>
      </c>
      <c r="T117" s="524" t="str">
        <f t="shared" si="5"/>
        <v>-</v>
      </c>
    </row>
    <row r="118" spans="2:20">
      <c r="B118" s="459"/>
      <c r="C118" s="460"/>
      <c r="D118" s="461"/>
      <c r="E118" s="461"/>
      <c r="F118" s="462">
        <v>28</v>
      </c>
      <c r="G118" s="462" t="s">
        <v>291</v>
      </c>
      <c r="H118" s="463" t="s">
        <v>349</v>
      </c>
      <c r="I118" s="504"/>
      <c r="J118" s="505"/>
      <c r="K118" s="505"/>
      <c r="L118" s="504"/>
      <c r="M118" s="504"/>
      <c r="N118" s="506"/>
      <c r="O118" s="506"/>
      <c r="P118" s="506"/>
      <c r="Q118" s="522">
        <f t="shared" si="3"/>
        <v>0</v>
      </c>
      <c r="R118" s="505"/>
      <c r="S118" s="522">
        <f t="shared" si="4"/>
        <v>0</v>
      </c>
      <c r="T118" s="523" t="str">
        <f t="shared" si="5"/>
        <v>-</v>
      </c>
    </row>
    <row r="119" spans="2:20">
      <c r="B119" s="459"/>
      <c r="C119" s="460"/>
      <c r="D119" s="461"/>
      <c r="E119" s="461"/>
      <c r="F119" s="462">
        <v>29</v>
      </c>
      <c r="G119" s="462" t="s">
        <v>292</v>
      </c>
      <c r="H119" s="463" t="s">
        <v>350</v>
      </c>
      <c r="I119" s="504"/>
      <c r="J119" s="505"/>
      <c r="K119" s="505"/>
      <c r="L119" s="504"/>
      <c r="M119" s="504"/>
      <c r="N119" s="506"/>
      <c r="O119" s="506"/>
      <c r="P119" s="506"/>
      <c r="Q119" s="522">
        <f t="shared" si="3"/>
        <v>0</v>
      </c>
      <c r="R119" s="505"/>
      <c r="S119" s="522">
        <f t="shared" si="4"/>
        <v>0</v>
      </c>
      <c r="T119" s="523" t="str">
        <f t="shared" si="5"/>
        <v>-</v>
      </c>
    </row>
    <row r="120" spans="2:20">
      <c r="B120" s="459"/>
      <c r="C120" s="460"/>
      <c r="D120" s="461"/>
      <c r="E120" s="461"/>
      <c r="F120" s="464">
        <v>30</v>
      </c>
      <c r="G120" s="464" t="s">
        <v>293</v>
      </c>
      <c r="H120" s="465"/>
      <c r="I120" s="507"/>
      <c r="J120" s="508"/>
      <c r="K120" s="508"/>
      <c r="L120" s="507"/>
      <c r="M120" s="507"/>
      <c r="N120" s="508"/>
      <c r="O120" s="508"/>
      <c r="P120" s="508"/>
      <c r="Q120" s="508">
        <f t="shared" si="3"/>
        <v>0</v>
      </c>
      <c r="R120" s="508"/>
      <c r="S120" s="508">
        <f t="shared" si="4"/>
        <v>0</v>
      </c>
      <c r="T120" s="524" t="str">
        <f t="shared" si="5"/>
        <v>-</v>
      </c>
    </row>
    <row r="121" spans="2:20">
      <c r="B121" s="459"/>
      <c r="C121" s="460"/>
      <c r="D121" s="461"/>
      <c r="E121" s="461"/>
      <c r="F121" s="462">
        <v>31</v>
      </c>
      <c r="G121" s="462" t="s">
        <v>294</v>
      </c>
      <c r="H121" s="463" t="s">
        <v>351</v>
      </c>
      <c r="I121" s="504"/>
      <c r="J121" s="505"/>
      <c r="K121" s="505"/>
      <c r="L121" s="504"/>
      <c r="M121" s="504"/>
      <c r="N121" s="506"/>
      <c r="O121" s="506"/>
      <c r="P121" s="506"/>
      <c r="Q121" s="522">
        <f t="shared" si="3"/>
        <v>0</v>
      </c>
      <c r="R121" s="505"/>
      <c r="S121" s="522">
        <f t="shared" si="4"/>
        <v>0</v>
      </c>
      <c r="T121" s="523" t="str">
        <f t="shared" si="5"/>
        <v>-</v>
      </c>
    </row>
    <row r="122" spans="2:20">
      <c r="B122" s="459"/>
      <c r="C122" s="460"/>
      <c r="D122" s="461"/>
      <c r="E122" s="461"/>
      <c r="F122" s="466">
        <v>32</v>
      </c>
      <c r="G122" s="466" t="s">
        <v>295</v>
      </c>
      <c r="H122" s="467" t="s">
        <v>352</v>
      </c>
      <c r="I122" s="509"/>
      <c r="J122" s="510"/>
      <c r="K122" s="510"/>
      <c r="L122" s="509"/>
      <c r="M122" s="509"/>
      <c r="N122" s="511"/>
      <c r="O122" s="511"/>
      <c r="P122" s="511"/>
      <c r="Q122" s="527">
        <f t="shared" si="3"/>
        <v>0</v>
      </c>
      <c r="R122" s="510"/>
      <c r="S122" s="527">
        <f t="shared" si="4"/>
        <v>0</v>
      </c>
      <c r="T122" s="528" t="str">
        <f t="shared" si="5"/>
        <v>-</v>
      </c>
    </row>
    <row r="123" spans="2:20">
      <c r="B123" s="459"/>
      <c r="C123" s="468"/>
      <c r="D123" s="469" t="s">
        <v>353</v>
      </c>
      <c r="E123" s="469"/>
      <c r="F123" s="470">
        <v>23</v>
      </c>
      <c r="G123" s="470" t="s">
        <v>286</v>
      </c>
      <c r="H123" s="471" t="s">
        <v>354</v>
      </c>
      <c r="I123" s="512"/>
      <c r="J123" s="513"/>
      <c r="K123" s="513"/>
      <c r="L123" s="512"/>
      <c r="M123" s="512"/>
      <c r="N123" s="514"/>
      <c r="O123" s="514"/>
      <c r="P123" s="514"/>
      <c r="Q123" s="529">
        <f t="shared" si="3"/>
        <v>0</v>
      </c>
      <c r="R123" s="513"/>
      <c r="S123" s="529">
        <f t="shared" si="4"/>
        <v>0</v>
      </c>
      <c r="T123" s="530" t="str">
        <f t="shared" si="5"/>
        <v>-</v>
      </c>
    </row>
    <row r="124" spans="2:20">
      <c r="B124" s="459"/>
      <c r="C124" s="460"/>
      <c r="D124" s="461"/>
      <c r="E124" s="461"/>
      <c r="F124" s="462">
        <v>24</v>
      </c>
      <c r="G124" s="462" t="s">
        <v>287</v>
      </c>
      <c r="H124" s="463" t="s">
        <v>355</v>
      </c>
      <c r="I124" s="504"/>
      <c r="J124" s="505"/>
      <c r="K124" s="505"/>
      <c r="L124" s="504"/>
      <c r="M124" s="504"/>
      <c r="N124" s="506"/>
      <c r="O124" s="506"/>
      <c r="P124" s="506"/>
      <c r="Q124" s="522">
        <f t="shared" si="3"/>
        <v>0</v>
      </c>
      <c r="R124" s="505"/>
      <c r="S124" s="522">
        <f t="shared" si="4"/>
        <v>0</v>
      </c>
      <c r="T124" s="523" t="str">
        <f t="shared" si="5"/>
        <v>-</v>
      </c>
    </row>
    <row r="125" spans="2:20">
      <c r="B125" s="459"/>
      <c r="C125" s="460"/>
      <c r="D125" s="461"/>
      <c r="E125" s="461"/>
      <c r="F125" s="464">
        <v>25</v>
      </c>
      <c r="G125" s="464" t="s">
        <v>288</v>
      </c>
      <c r="H125" s="465"/>
      <c r="I125" s="507"/>
      <c r="J125" s="508"/>
      <c r="K125" s="508"/>
      <c r="L125" s="507"/>
      <c r="M125" s="507"/>
      <c r="N125" s="508"/>
      <c r="O125" s="508"/>
      <c r="P125" s="508"/>
      <c r="Q125" s="508">
        <f t="shared" si="3"/>
        <v>0</v>
      </c>
      <c r="R125" s="508"/>
      <c r="S125" s="508">
        <f t="shared" si="4"/>
        <v>0</v>
      </c>
      <c r="T125" s="524" t="str">
        <f t="shared" si="5"/>
        <v>-</v>
      </c>
    </row>
    <row r="126" spans="2:20">
      <c r="B126" s="459"/>
      <c r="C126" s="460"/>
      <c r="D126" s="461"/>
      <c r="E126" s="461"/>
      <c r="F126" s="462">
        <v>26</v>
      </c>
      <c r="G126" s="462" t="s">
        <v>289</v>
      </c>
      <c r="H126" s="463" t="s">
        <v>356</v>
      </c>
      <c r="I126" s="504"/>
      <c r="J126" s="505"/>
      <c r="K126" s="505"/>
      <c r="L126" s="504"/>
      <c r="M126" s="504"/>
      <c r="N126" s="506"/>
      <c r="O126" s="506"/>
      <c r="P126" s="506"/>
      <c r="Q126" s="522">
        <f t="shared" si="3"/>
        <v>0</v>
      </c>
      <c r="R126" s="505"/>
      <c r="S126" s="522">
        <f t="shared" si="4"/>
        <v>0</v>
      </c>
      <c r="T126" s="523" t="str">
        <f t="shared" si="5"/>
        <v>-</v>
      </c>
    </row>
    <row r="127" spans="2:20">
      <c r="B127" s="459"/>
      <c r="C127" s="460"/>
      <c r="D127" s="461"/>
      <c r="E127" s="461"/>
      <c r="F127" s="464">
        <v>27</v>
      </c>
      <c r="G127" s="464" t="s">
        <v>290</v>
      </c>
      <c r="H127" s="465"/>
      <c r="I127" s="507"/>
      <c r="J127" s="508"/>
      <c r="K127" s="508"/>
      <c r="L127" s="507"/>
      <c r="M127" s="507"/>
      <c r="N127" s="508"/>
      <c r="O127" s="508"/>
      <c r="P127" s="508"/>
      <c r="Q127" s="508">
        <f t="shared" si="3"/>
        <v>0</v>
      </c>
      <c r="R127" s="508"/>
      <c r="S127" s="508">
        <f t="shared" si="4"/>
        <v>0</v>
      </c>
      <c r="T127" s="524" t="str">
        <f t="shared" si="5"/>
        <v>-</v>
      </c>
    </row>
    <row r="128" spans="2:20">
      <c r="B128" s="459"/>
      <c r="C128" s="460"/>
      <c r="D128" s="461"/>
      <c r="E128" s="461"/>
      <c r="F128" s="462">
        <v>28</v>
      </c>
      <c r="G128" s="462" t="s">
        <v>291</v>
      </c>
      <c r="H128" s="463" t="s">
        <v>357</v>
      </c>
      <c r="I128" s="504"/>
      <c r="J128" s="505"/>
      <c r="K128" s="505"/>
      <c r="L128" s="504"/>
      <c r="M128" s="504"/>
      <c r="N128" s="506"/>
      <c r="O128" s="506"/>
      <c r="P128" s="506"/>
      <c r="Q128" s="522">
        <f t="shared" si="3"/>
        <v>0</v>
      </c>
      <c r="R128" s="505"/>
      <c r="S128" s="522">
        <f t="shared" si="4"/>
        <v>0</v>
      </c>
      <c r="T128" s="523" t="str">
        <f t="shared" si="5"/>
        <v>-</v>
      </c>
    </row>
    <row r="129" spans="2:20">
      <c r="B129" s="459"/>
      <c r="C129" s="460"/>
      <c r="D129" s="461"/>
      <c r="E129" s="461"/>
      <c r="F129" s="462">
        <v>29</v>
      </c>
      <c r="G129" s="462" t="s">
        <v>292</v>
      </c>
      <c r="H129" s="463" t="s">
        <v>358</v>
      </c>
      <c r="I129" s="504"/>
      <c r="J129" s="505"/>
      <c r="K129" s="505"/>
      <c r="L129" s="504"/>
      <c r="M129" s="504"/>
      <c r="N129" s="506"/>
      <c r="O129" s="506"/>
      <c r="P129" s="506"/>
      <c r="Q129" s="522">
        <f t="shared" si="3"/>
        <v>0</v>
      </c>
      <c r="R129" s="505"/>
      <c r="S129" s="522">
        <f t="shared" si="4"/>
        <v>0</v>
      </c>
      <c r="T129" s="523" t="str">
        <f t="shared" si="5"/>
        <v>-</v>
      </c>
    </row>
    <row r="130" spans="2:20">
      <c r="B130" s="459"/>
      <c r="C130" s="460"/>
      <c r="D130" s="461"/>
      <c r="E130" s="461"/>
      <c r="F130" s="464">
        <v>30</v>
      </c>
      <c r="G130" s="464" t="s">
        <v>293</v>
      </c>
      <c r="H130" s="465"/>
      <c r="I130" s="507"/>
      <c r="J130" s="508"/>
      <c r="K130" s="508"/>
      <c r="L130" s="507"/>
      <c r="M130" s="507"/>
      <c r="N130" s="508"/>
      <c r="O130" s="508"/>
      <c r="P130" s="508"/>
      <c r="Q130" s="508">
        <f t="shared" si="3"/>
        <v>0</v>
      </c>
      <c r="R130" s="508"/>
      <c r="S130" s="508">
        <f t="shared" si="4"/>
        <v>0</v>
      </c>
      <c r="T130" s="524" t="str">
        <f t="shared" si="5"/>
        <v>-</v>
      </c>
    </row>
    <row r="131" spans="2:20">
      <c r="B131" s="459"/>
      <c r="C131" s="460"/>
      <c r="D131" s="461"/>
      <c r="E131" s="461"/>
      <c r="F131" s="462">
        <v>31</v>
      </c>
      <c r="G131" s="462" t="s">
        <v>294</v>
      </c>
      <c r="H131" s="463" t="s">
        <v>359</v>
      </c>
      <c r="I131" s="504"/>
      <c r="J131" s="505"/>
      <c r="K131" s="505"/>
      <c r="L131" s="504"/>
      <c r="M131" s="504"/>
      <c r="N131" s="506"/>
      <c r="O131" s="506"/>
      <c r="P131" s="506"/>
      <c r="Q131" s="522">
        <f t="shared" si="3"/>
        <v>0</v>
      </c>
      <c r="R131" s="505"/>
      <c r="S131" s="522">
        <f t="shared" si="4"/>
        <v>0</v>
      </c>
      <c r="T131" s="523" t="str">
        <f t="shared" si="5"/>
        <v>-</v>
      </c>
    </row>
    <row r="132" spans="2:20">
      <c r="B132" s="459"/>
      <c r="C132" s="460"/>
      <c r="D132" s="461"/>
      <c r="E132" s="461"/>
      <c r="F132" s="466">
        <v>32</v>
      </c>
      <c r="G132" s="466" t="s">
        <v>295</v>
      </c>
      <c r="H132" s="467" t="s">
        <v>360</v>
      </c>
      <c r="I132" s="509"/>
      <c r="J132" s="510"/>
      <c r="K132" s="510"/>
      <c r="L132" s="509"/>
      <c r="M132" s="509"/>
      <c r="N132" s="511"/>
      <c r="O132" s="511"/>
      <c r="P132" s="511"/>
      <c r="Q132" s="527">
        <f t="shared" si="3"/>
        <v>0</v>
      </c>
      <c r="R132" s="510"/>
      <c r="S132" s="527">
        <f t="shared" si="4"/>
        <v>0</v>
      </c>
      <c r="T132" s="528" t="str">
        <f t="shared" si="5"/>
        <v>-</v>
      </c>
    </row>
    <row r="133" spans="2:20">
      <c r="B133" s="459"/>
      <c r="C133" s="468"/>
      <c r="D133" s="469" t="s">
        <v>253</v>
      </c>
      <c r="E133" s="469"/>
      <c r="F133" s="470">
        <v>23</v>
      </c>
      <c r="G133" s="470" t="s">
        <v>286</v>
      </c>
      <c r="H133" s="471" t="s">
        <v>361</v>
      </c>
      <c r="I133" s="512"/>
      <c r="J133" s="513"/>
      <c r="K133" s="513"/>
      <c r="L133" s="512"/>
      <c r="M133" s="512"/>
      <c r="N133" s="514"/>
      <c r="O133" s="514"/>
      <c r="P133" s="514"/>
      <c r="Q133" s="529">
        <f t="shared" si="3"/>
        <v>0</v>
      </c>
      <c r="R133" s="513"/>
      <c r="S133" s="529">
        <f t="shared" si="4"/>
        <v>0</v>
      </c>
      <c r="T133" s="530" t="str">
        <f t="shared" si="5"/>
        <v>-</v>
      </c>
    </row>
    <row r="134" spans="2:20">
      <c r="B134" s="459"/>
      <c r="C134" s="460"/>
      <c r="D134" s="461"/>
      <c r="E134" s="461"/>
      <c r="F134" s="462">
        <v>24</v>
      </c>
      <c r="G134" s="462" t="s">
        <v>287</v>
      </c>
      <c r="H134" s="463" t="s">
        <v>362</v>
      </c>
      <c r="I134" s="504"/>
      <c r="J134" s="505"/>
      <c r="K134" s="505"/>
      <c r="L134" s="504"/>
      <c r="M134" s="504"/>
      <c r="N134" s="506"/>
      <c r="O134" s="506"/>
      <c r="P134" s="506"/>
      <c r="Q134" s="522">
        <f t="shared" si="3"/>
        <v>0</v>
      </c>
      <c r="R134" s="505"/>
      <c r="S134" s="522">
        <f t="shared" si="4"/>
        <v>0</v>
      </c>
      <c r="T134" s="523" t="str">
        <f t="shared" si="5"/>
        <v>-</v>
      </c>
    </row>
    <row r="135" spans="2:20">
      <c r="B135" s="459"/>
      <c r="C135" s="460"/>
      <c r="D135" s="461"/>
      <c r="E135" s="461"/>
      <c r="F135" s="464">
        <v>25</v>
      </c>
      <c r="G135" s="464" t="s">
        <v>288</v>
      </c>
      <c r="H135" s="465"/>
      <c r="I135" s="507"/>
      <c r="J135" s="508"/>
      <c r="K135" s="508"/>
      <c r="L135" s="507"/>
      <c r="M135" s="507"/>
      <c r="N135" s="508"/>
      <c r="O135" s="508"/>
      <c r="P135" s="508"/>
      <c r="Q135" s="508">
        <f t="shared" si="3"/>
        <v>0</v>
      </c>
      <c r="R135" s="508"/>
      <c r="S135" s="508">
        <f t="shared" si="4"/>
        <v>0</v>
      </c>
      <c r="T135" s="524" t="str">
        <f t="shared" si="5"/>
        <v>-</v>
      </c>
    </row>
    <row r="136" spans="2:20">
      <c r="B136" s="459"/>
      <c r="C136" s="460"/>
      <c r="D136" s="461"/>
      <c r="E136" s="461"/>
      <c r="F136" s="462">
        <v>26</v>
      </c>
      <c r="G136" s="462" t="s">
        <v>289</v>
      </c>
      <c r="H136" s="463" t="s">
        <v>363</v>
      </c>
      <c r="I136" s="504"/>
      <c r="J136" s="505"/>
      <c r="K136" s="505"/>
      <c r="L136" s="504"/>
      <c r="M136" s="504"/>
      <c r="N136" s="506"/>
      <c r="O136" s="506"/>
      <c r="P136" s="506"/>
      <c r="Q136" s="522">
        <f t="shared" si="3"/>
        <v>0</v>
      </c>
      <c r="R136" s="505"/>
      <c r="S136" s="522">
        <f t="shared" si="4"/>
        <v>0</v>
      </c>
      <c r="T136" s="523" t="str">
        <f t="shared" si="5"/>
        <v>-</v>
      </c>
    </row>
    <row r="137" spans="2:20">
      <c r="B137" s="459"/>
      <c r="C137" s="460"/>
      <c r="D137" s="461"/>
      <c r="E137" s="461"/>
      <c r="F137" s="464">
        <v>27</v>
      </c>
      <c r="G137" s="464" t="s">
        <v>290</v>
      </c>
      <c r="H137" s="465"/>
      <c r="I137" s="507"/>
      <c r="J137" s="508"/>
      <c r="K137" s="508"/>
      <c r="L137" s="507"/>
      <c r="M137" s="507"/>
      <c r="N137" s="508"/>
      <c r="O137" s="508"/>
      <c r="P137" s="508"/>
      <c r="Q137" s="508">
        <f t="shared" si="3"/>
        <v>0</v>
      </c>
      <c r="R137" s="508"/>
      <c r="S137" s="508">
        <f t="shared" si="4"/>
        <v>0</v>
      </c>
      <c r="T137" s="524" t="str">
        <f t="shared" si="5"/>
        <v>-</v>
      </c>
    </row>
    <row r="138" spans="2:20">
      <c r="B138" s="459"/>
      <c r="C138" s="460"/>
      <c r="D138" s="461"/>
      <c r="E138" s="461"/>
      <c r="F138" s="462">
        <v>28</v>
      </c>
      <c r="G138" s="462" t="s">
        <v>291</v>
      </c>
      <c r="H138" s="463" t="s">
        <v>364</v>
      </c>
      <c r="I138" s="504"/>
      <c r="J138" s="505"/>
      <c r="K138" s="505"/>
      <c r="L138" s="504"/>
      <c r="M138" s="504"/>
      <c r="N138" s="506"/>
      <c r="O138" s="506"/>
      <c r="P138" s="506"/>
      <c r="Q138" s="522">
        <f t="shared" si="3"/>
        <v>0</v>
      </c>
      <c r="R138" s="505"/>
      <c r="S138" s="522">
        <f t="shared" si="4"/>
        <v>0</v>
      </c>
      <c r="T138" s="523" t="str">
        <f t="shared" si="5"/>
        <v>-</v>
      </c>
    </row>
    <row r="139" spans="2:20">
      <c r="B139" s="459"/>
      <c r="C139" s="460"/>
      <c r="D139" s="461"/>
      <c r="E139" s="461"/>
      <c r="F139" s="462">
        <v>29</v>
      </c>
      <c r="G139" s="462" t="s">
        <v>292</v>
      </c>
      <c r="H139" s="463" t="s">
        <v>365</v>
      </c>
      <c r="I139" s="504"/>
      <c r="J139" s="505"/>
      <c r="K139" s="505"/>
      <c r="L139" s="504"/>
      <c r="M139" s="504"/>
      <c r="N139" s="506"/>
      <c r="O139" s="506"/>
      <c r="P139" s="506"/>
      <c r="Q139" s="522">
        <f t="shared" si="3"/>
        <v>0</v>
      </c>
      <c r="R139" s="505"/>
      <c r="S139" s="522">
        <f t="shared" si="4"/>
        <v>0</v>
      </c>
      <c r="T139" s="523" t="str">
        <f t="shared" si="5"/>
        <v>-</v>
      </c>
    </row>
    <row r="140" spans="2:20">
      <c r="B140" s="459"/>
      <c r="C140" s="460"/>
      <c r="D140" s="461"/>
      <c r="E140" s="461"/>
      <c r="F140" s="464">
        <v>30</v>
      </c>
      <c r="G140" s="464" t="s">
        <v>293</v>
      </c>
      <c r="H140" s="465"/>
      <c r="I140" s="507"/>
      <c r="J140" s="508"/>
      <c r="K140" s="508"/>
      <c r="L140" s="507"/>
      <c r="M140" s="507"/>
      <c r="N140" s="508"/>
      <c r="O140" s="508"/>
      <c r="P140" s="508"/>
      <c r="Q140" s="508">
        <f t="shared" si="3"/>
        <v>0</v>
      </c>
      <c r="R140" s="508"/>
      <c r="S140" s="508">
        <f t="shared" si="4"/>
        <v>0</v>
      </c>
      <c r="T140" s="524" t="str">
        <f t="shared" si="5"/>
        <v>-</v>
      </c>
    </row>
    <row r="141" spans="2:20">
      <c r="B141" s="459"/>
      <c r="C141" s="460"/>
      <c r="D141" s="461"/>
      <c r="E141" s="461"/>
      <c r="F141" s="462">
        <v>31</v>
      </c>
      <c r="G141" s="462" t="s">
        <v>294</v>
      </c>
      <c r="H141" s="463" t="s">
        <v>366</v>
      </c>
      <c r="I141" s="504"/>
      <c r="J141" s="505"/>
      <c r="K141" s="505"/>
      <c r="L141" s="504"/>
      <c r="M141" s="504"/>
      <c r="N141" s="506"/>
      <c r="O141" s="506"/>
      <c r="P141" s="506"/>
      <c r="Q141" s="522">
        <f t="shared" si="3"/>
        <v>0</v>
      </c>
      <c r="R141" s="505"/>
      <c r="S141" s="522">
        <f t="shared" si="4"/>
        <v>0</v>
      </c>
      <c r="T141" s="523" t="str">
        <f t="shared" si="5"/>
        <v>-</v>
      </c>
    </row>
    <row r="142" ht="26.25" spans="2:20">
      <c r="B142" s="472"/>
      <c r="C142" s="473"/>
      <c r="D142" s="474"/>
      <c r="E142" s="474"/>
      <c r="F142" s="475">
        <v>32</v>
      </c>
      <c r="G142" s="475" t="s">
        <v>295</v>
      </c>
      <c r="H142" s="476" t="s">
        <v>367</v>
      </c>
      <c r="I142" s="515"/>
      <c r="J142" s="516"/>
      <c r="K142" s="516"/>
      <c r="L142" s="515"/>
      <c r="M142" s="515"/>
      <c r="N142" s="517"/>
      <c r="O142" s="517"/>
      <c r="P142" s="517"/>
      <c r="Q142" s="525">
        <f t="shared" si="3"/>
        <v>0</v>
      </c>
      <c r="R142" s="516"/>
      <c r="S142" s="525">
        <f t="shared" si="4"/>
        <v>0</v>
      </c>
      <c r="T142" s="526" t="str">
        <f t="shared" si="5"/>
        <v>-</v>
      </c>
    </row>
  </sheetData>
  <conditionalFormatting sqref="Q3">
    <cfRule type="expression" dxfId="6" priority="173">
      <formula>AND(Q3&lt;&gt;"",Q3/P3&lt;4)</formula>
    </cfRule>
    <cfRule type="expression" dxfId="7" priority="174">
      <formula>AND(Q3&lt;&gt;"",Q3=0)</formula>
    </cfRule>
  </conditionalFormatting>
  <conditionalFormatting sqref="S3">
    <cfRule type="expression" dxfId="6" priority="171">
      <formula>AND(S3&lt;&gt;"",S3/P3&lt;4)</formula>
    </cfRule>
    <cfRule type="expression" dxfId="7" priority="172">
      <formula>AND(S3&lt;&gt;"",S3=0)</formula>
    </cfRule>
  </conditionalFormatting>
  <conditionalFormatting sqref="Q23">
    <cfRule type="expression" dxfId="6" priority="149">
      <formula>AND(Q23&lt;&gt;"",Q23/P23&lt;4)</formula>
    </cfRule>
    <cfRule type="expression" dxfId="7" priority="150">
      <formula>AND(Q23&lt;&gt;"",Q23=0)</formula>
    </cfRule>
  </conditionalFormatting>
  <conditionalFormatting sqref="S23">
    <cfRule type="expression" dxfId="6" priority="147">
      <formula>AND(S23&lt;&gt;"",S23/P23&lt;4)</formula>
    </cfRule>
    <cfRule type="expression" dxfId="7" priority="148">
      <formula>AND(S23&lt;&gt;"",S23=0)</formula>
    </cfRule>
  </conditionalFormatting>
  <conditionalFormatting sqref="Q53">
    <cfRule type="expression" dxfId="6" priority="113">
      <formula>AND(Q53&lt;&gt;"",Q53/P53&lt;4)</formula>
    </cfRule>
    <cfRule type="expression" dxfId="7" priority="114">
      <formula>AND(Q53&lt;&gt;"",Q53=0)</formula>
    </cfRule>
  </conditionalFormatting>
  <conditionalFormatting sqref="S53">
    <cfRule type="expression" dxfId="6" priority="111">
      <formula>AND(S53&lt;&gt;"",S53/P53&lt;4)</formula>
    </cfRule>
    <cfRule type="expression" dxfId="7" priority="112">
      <formula>AND(S53&lt;&gt;"",S53=0)</formula>
    </cfRule>
  </conditionalFormatting>
  <conditionalFormatting sqref="Q83">
    <cfRule type="expression" dxfId="6" priority="17">
      <formula>AND(Q83&lt;&gt;"",Q83/P83&lt;4)</formula>
    </cfRule>
    <cfRule type="expression" dxfId="7" priority="18">
      <formula>AND(Q83&lt;&gt;"",Q83=0)</formula>
    </cfRule>
  </conditionalFormatting>
  <conditionalFormatting sqref="S83">
    <cfRule type="expression" dxfId="6" priority="15">
      <formula>AND(S83&lt;&gt;"",S83/P83&lt;4)</formula>
    </cfRule>
    <cfRule type="expression" dxfId="7" priority="16">
      <formula>AND(S83&lt;&gt;"",S83=0)</formula>
    </cfRule>
  </conditionalFormatting>
  <conditionalFormatting sqref="Q103">
    <cfRule type="expression" dxfId="6" priority="77">
      <formula>AND(Q103&lt;&gt;"",Q103/P103&lt;4)</formula>
    </cfRule>
    <cfRule type="expression" dxfId="7" priority="78">
      <formula>AND(Q103&lt;&gt;"",Q103=0)</formula>
    </cfRule>
  </conditionalFormatting>
  <conditionalFormatting sqref="S103">
    <cfRule type="expression" dxfId="6" priority="75">
      <formula>AND(S103&lt;&gt;"",S103/P103&lt;4)</formula>
    </cfRule>
    <cfRule type="expression" dxfId="7" priority="76">
      <formula>AND(S103&lt;&gt;"",S103=0)</formula>
    </cfRule>
  </conditionalFormatting>
  <conditionalFormatting sqref="I3:I142">
    <cfRule type="expression" dxfId="0" priority="1">
      <formula>I4/P4*7&lt;20</formula>
    </cfRule>
    <cfRule type="expression" dxfId="1" priority="2">
      <formula>I4/P4*7&lt;50</formula>
    </cfRule>
  </conditionalFormatting>
  <conditionalFormatting sqref="P3:P12">
    <cfRule type="expression" dxfId="3" priority="175">
      <formula>P3&gt;1</formula>
    </cfRule>
    <cfRule type="expression" dxfId="4" priority="176">
      <formula>P3&gt;0.5</formula>
    </cfRule>
    <cfRule type="expression" dxfId="5" priority="177">
      <formula>P3&gt;0</formula>
    </cfRule>
  </conditionalFormatting>
  <conditionalFormatting sqref="P13:P22">
    <cfRule type="expression" dxfId="3" priority="163">
      <formula>P13&gt;1</formula>
    </cfRule>
    <cfRule type="expression" dxfId="4" priority="164">
      <formula>P13&gt;0.5</formula>
    </cfRule>
    <cfRule type="expression" dxfId="5" priority="165">
      <formula>P13&gt;0</formula>
    </cfRule>
  </conditionalFormatting>
  <conditionalFormatting sqref="P23:P32">
    <cfRule type="expression" dxfId="3" priority="151">
      <formula>P23&gt;1</formula>
    </cfRule>
    <cfRule type="expression" dxfId="4" priority="152">
      <formula>P23&gt;0.5</formula>
    </cfRule>
    <cfRule type="expression" dxfId="5" priority="153">
      <formula>P23&gt;0</formula>
    </cfRule>
  </conditionalFormatting>
  <conditionalFormatting sqref="P33:P42">
    <cfRule type="expression" dxfId="3" priority="127">
      <formula>P33&gt;1</formula>
    </cfRule>
    <cfRule type="expression" dxfId="4" priority="128">
      <formula>P33&gt;0.5</formula>
    </cfRule>
    <cfRule type="expression" dxfId="5" priority="129">
      <formula>P33&gt;0</formula>
    </cfRule>
  </conditionalFormatting>
  <conditionalFormatting sqref="P43:P52">
    <cfRule type="expression" dxfId="3" priority="139">
      <formula>P43&gt;1</formula>
    </cfRule>
    <cfRule type="expression" dxfId="4" priority="140">
      <formula>P43&gt;0.5</formula>
    </cfRule>
    <cfRule type="expression" dxfId="5" priority="141">
      <formula>P43&gt;0</formula>
    </cfRule>
  </conditionalFormatting>
  <conditionalFormatting sqref="P53:P62">
    <cfRule type="expression" dxfId="3" priority="115">
      <formula>P53&gt;1</formula>
    </cfRule>
    <cfRule type="expression" dxfId="4" priority="116">
      <formula>P53&gt;0.5</formula>
    </cfRule>
    <cfRule type="expression" dxfId="5" priority="117">
      <formula>P53&gt;0</formula>
    </cfRule>
  </conditionalFormatting>
  <conditionalFormatting sqref="P63:P72">
    <cfRule type="expression" dxfId="3" priority="103">
      <formula>P63&gt;1</formula>
    </cfRule>
    <cfRule type="expression" dxfId="4" priority="104">
      <formula>P63&gt;0.5</formula>
    </cfRule>
    <cfRule type="expression" dxfId="5" priority="105">
      <formula>P63&gt;0</formula>
    </cfRule>
  </conditionalFormatting>
  <conditionalFormatting sqref="P73:P82">
    <cfRule type="expression" dxfId="3" priority="91">
      <formula>P73&gt;1</formula>
    </cfRule>
    <cfRule type="expression" dxfId="4" priority="92">
      <formula>P73&gt;0.5</formula>
    </cfRule>
    <cfRule type="expression" dxfId="5" priority="93">
      <formula>P73&gt;0</formula>
    </cfRule>
  </conditionalFormatting>
  <conditionalFormatting sqref="P83:P92">
    <cfRule type="expression" dxfId="3" priority="19">
      <formula>P83&gt;1</formula>
    </cfRule>
    <cfRule type="expression" dxfId="4" priority="20">
      <formula>P83&gt;0.5</formula>
    </cfRule>
    <cfRule type="expression" dxfId="5" priority="21">
      <formula>P83&gt;0</formula>
    </cfRule>
  </conditionalFormatting>
  <conditionalFormatting sqref="P93:P102">
    <cfRule type="expression" dxfId="3" priority="31">
      <formula>P93&gt;1</formula>
    </cfRule>
    <cfRule type="expression" dxfId="4" priority="32">
      <formula>P93&gt;0.5</formula>
    </cfRule>
    <cfRule type="expression" dxfId="5" priority="33">
      <formula>P93&gt;0</formula>
    </cfRule>
  </conditionalFormatting>
  <conditionalFormatting sqref="P103:P112">
    <cfRule type="expression" dxfId="3" priority="79">
      <formula>P103&gt;1</formula>
    </cfRule>
    <cfRule type="expression" dxfId="4" priority="80">
      <formula>P103&gt;0.5</formula>
    </cfRule>
    <cfRule type="expression" dxfId="5" priority="81">
      <formula>P103&gt;0</formula>
    </cfRule>
  </conditionalFormatting>
  <conditionalFormatting sqref="P113:P122">
    <cfRule type="expression" dxfId="3" priority="43">
      <formula>P113&gt;1</formula>
    </cfRule>
    <cfRule type="expression" dxfId="4" priority="44">
      <formula>P113&gt;0.5</formula>
    </cfRule>
    <cfRule type="expression" dxfId="5" priority="45">
      <formula>P113&gt;0</formula>
    </cfRule>
  </conditionalFormatting>
  <conditionalFormatting sqref="P123:P132">
    <cfRule type="expression" dxfId="3" priority="55">
      <formula>P123&gt;1</formula>
    </cfRule>
    <cfRule type="expression" dxfId="4" priority="56">
      <formula>P123&gt;0.5</formula>
    </cfRule>
    <cfRule type="expression" dxfId="5" priority="57">
      <formula>P123&gt;0</formula>
    </cfRule>
  </conditionalFormatting>
  <conditionalFormatting sqref="P133:P142">
    <cfRule type="expression" dxfId="3" priority="67">
      <formula>P133&gt;1</formula>
    </cfRule>
    <cfRule type="expression" dxfId="4" priority="68">
      <formula>P133&gt;0.5</formula>
    </cfRule>
    <cfRule type="expression" dxfId="5" priority="69">
      <formula>P133&gt;0</formula>
    </cfRule>
  </conditionalFormatting>
  <conditionalFormatting sqref="Q4:Q22">
    <cfRule type="expression" dxfId="6" priority="159">
      <formula>AND(Q4&lt;&gt;"",Q4/P4&lt;4)</formula>
    </cfRule>
    <cfRule type="expression" dxfId="7" priority="160">
      <formula>AND(Q4&lt;&gt;"",Q4=0)</formula>
    </cfRule>
  </conditionalFormatting>
  <conditionalFormatting sqref="Q33:Q42">
    <cfRule type="expression" dxfId="6" priority="123">
      <formula>AND(Q33&lt;&gt;"",Q33/P33&lt;4)</formula>
    </cfRule>
    <cfRule type="expression" dxfId="7" priority="124">
      <formula>AND(Q33&lt;&gt;"",Q33=0)</formula>
    </cfRule>
  </conditionalFormatting>
  <conditionalFormatting sqref="Q54:Q72">
    <cfRule type="expression" dxfId="6" priority="99">
      <formula>AND(Q54&lt;&gt;"",Q54/P54&lt;4)</formula>
    </cfRule>
    <cfRule type="expression" dxfId="7" priority="100">
      <formula>AND(Q54&lt;&gt;"",Q54=0)</formula>
    </cfRule>
  </conditionalFormatting>
  <conditionalFormatting sqref="Q73:Q82">
    <cfRule type="expression" dxfId="6" priority="87">
      <formula>AND(Q73&lt;&gt;"",Q73/P73&lt;4)</formula>
    </cfRule>
    <cfRule type="expression" dxfId="7" priority="88">
      <formula>AND(Q73&lt;&gt;"",Q73=0)</formula>
    </cfRule>
  </conditionalFormatting>
  <conditionalFormatting sqref="Q84:Q92">
    <cfRule type="expression" dxfId="6" priority="8">
      <formula>AND(Q84&lt;&gt;"",Q84/P84&lt;4)</formula>
    </cfRule>
    <cfRule type="expression" dxfId="7" priority="9">
      <formula>AND(Q84&lt;&gt;"",Q84=0)</formula>
    </cfRule>
  </conditionalFormatting>
  <conditionalFormatting sqref="Q93:Q102">
    <cfRule type="expression" dxfId="6" priority="27">
      <formula>AND(Q93&lt;&gt;"",Q93/P93&lt;4)</formula>
    </cfRule>
    <cfRule type="expression" dxfId="7" priority="28">
      <formula>AND(Q93&lt;&gt;"",Q93=0)</formula>
    </cfRule>
  </conditionalFormatting>
  <conditionalFormatting sqref="Q113:Q122">
    <cfRule type="expression" dxfId="6" priority="39">
      <formula>AND(Q113&lt;&gt;"",Q113/P113&lt;4)</formula>
    </cfRule>
    <cfRule type="expression" dxfId="7" priority="40">
      <formula>AND(Q113&lt;&gt;"",Q113=0)</formula>
    </cfRule>
  </conditionalFormatting>
  <conditionalFormatting sqref="Q123:Q132">
    <cfRule type="expression" dxfId="6" priority="51">
      <formula>AND(Q123&lt;&gt;"",Q123/P123&lt;4)</formula>
    </cfRule>
    <cfRule type="expression" dxfId="7" priority="52">
      <formula>AND(Q123&lt;&gt;"",Q123=0)</formula>
    </cfRule>
  </conditionalFormatting>
  <conditionalFormatting sqref="S4:S22">
    <cfRule type="expression" dxfId="6" priority="157">
      <formula>AND(S4&lt;&gt;"",S4/P4&lt;4)</formula>
    </cfRule>
    <cfRule type="expression" dxfId="7" priority="158">
      <formula>AND(S4&lt;&gt;"",S4=0)</formula>
    </cfRule>
  </conditionalFormatting>
  <conditionalFormatting sqref="S33:S42">
    <cfRule type="expression" dxfId="6" priority="121">
      <formula>AND(S33&lt;&gt;"",S33/P33&lt;4)</formula>
    </cfRule>
    <cfRule type="expression" dxfId="7" priority="122">
      <formula>AND(S33&lt;&gt;"",S33=0)</formula>
    </cfRule>
  </conditionalFormatting>
  <conditionalFormatting sqref="S54:S72">
    <cfRule type="expression" dxfId="6" priority="97">
      <formula>AND(S54&lt;&gt;"",S54/P54&lt;4)</formula>
    </cfRule>
    <cfRule type="expression" dxfId="7" priority="98">
      <formula>AND(S54&lt;&gt;"",S54=0)</formula>
    </cfRule>
  </conditionalFormatting>
  <conditionalFormatting sqref="S73:S82">
    <cfRule type="expression" dxfId="6" priority="85">
      <formula>AND(S73&lt;&gt;"",S73/P73&lt;4)</formula>
    </cfRule>
    <cfRule type="expression" dxfId="7" priority="86">
      <formula>AND(S73&lt;&gt;"",S73=0)</formula>
    </cfRule>
  </conditionalFormatting>
  <conditionalFormatting sqref="S84:S92">
    <cfRule type="expression" dxfId="6" priority="6">
      <formula>AND(S84&lt;&gt;"",S84/P84&lt;4)</formula>
    </cfRule>
    <cfRule type="expression" dxfId="7" priority="7">
      <formula>AND(S84&lt;&gt;"",S84=0)</formula>
    </cfRule>
  </conditionalFormatting>
  <conditionalFormatting sqref="S93:S102">
    <cfRule type="expression" dxfId="6" priority="25">
      <formula>AND(S93&lt;&gt;"",S93/P93&lt;4)</formula>
    </cfRule>
    <cfRule type="expression" dxfId="7" priority="26">
      <formula>AND(S93&lt;&gt;"",S93=0)</formula>
    </cfRule>
  </conditionalFormatting>
  <conditionalFormatting sqref="S113:S122">
    <cfRule type="expression" dxfId="6" priority="37">
      <formula>AND(S113&lt;&gt;"",S113/P113&lt;4)</formula>
    </cfRule>
    <cfRule type="expression" dxfId="7" priority="38">
      <formula>AND(S113&lt;&gt;"",S113=0)</formula>
    </cfRule>
  </conditionalFormatting>
  <conditionalFormatting sqref="S123:S132">
    <cfRule type="expression" dxfId="6" priority="49">
      <formula>AND(S123&lt;&gt;"",S123/P123&lt;4)</formula>
    </cfRule>
    <cfRule type="expression" dxfId="7" priority="50">
      <formula>AND(S123&lt;&gt;"",S123=0)</formula>
    </cfRule>
  </conditionalFormatting>
  <conditionalFormatting sqref="T3:T142">
    <cfRule type="expression" dxfId="8" priority="3">
      <formula>T3&lt;20</formula>
    </cfRule>
    <cfRule type="expression" dxfId="9" priority="4">
      <formula>T3&lt;50</formula>
    </cfRule>
    <cfRule type="expression" dxfId="10" priority="5">
      <formula>T3&lt;100</formula>
    </cfRule>
  </conditionalFormatting>
  <conditionalFormatting sqref="J3:K12">
    <cfRule type="expression" dxfId="2" priority="166">
      <formula>OR(J3=0,J3="0")</formula>
    </cfRule>
  </conditionalFormatting>
  <conditionalFormatting sqref="J13:K22">
    <cfRule type="expression" dxfId="2" priority="161">
      <formula>OR(J13=0,J13="0")</formula>
    </cfRule>
  </conditionalFormatting>
  <conditionalFormatting sqref="J23:K32">
    <cfRule type="expression" dxfId="2" priority="142">
      <formula>OR(J23=0,J23="0")</formula>
    </cfRule>
  </conditionalFormatting>
  <conditionalFormatting sqref="Q24:Q32 Q43:Q52">
    <cfRule type="expression" dxfId="6" priority="135">
      <formula>AND(Q24&lt;&gt;"",Q24/P24&lt;4)</formula>
    </cfRule>
    <cfRule type="expression" dxfId="7" priority="136">
      <formula>AND(Q24&lt;&gt;"",Q24=0)</formula>
    </cfRule>
  </conditionalFormatting>
  <conditionalFormatting sqref="S24:S32 S43:S52">
    <cfRule type="expression" dxfId="6" priority="133">
      <formula>AND(S24&lt;&gt;"",S24/P24&lt;4)</formula>
    </cfRule>
    <cfRule type="expression" dxfId="7" priority="134">
      <formula>AND(S24&lt;&gt;"",S24=0)</formula>
    </cfRule>
  </conditionalFormatting>
  <conditionalFormatting sqref="J33:K42">
    <cfRule type="expression" dxfId="2" priority="125">
      <formula>OR(J33=0,J33="0")</formula>
    </cfRule>
  </conditionalFormatting>
  <conditionalFormatting sqref="J43:K52">
    <cfRule type="expression" dxfId="2" priority="137">
      <formula>OR(J43=0,J43="0")</formula>
    </cfRule>
  </conditionalFormatting>
  <conditionalFormatting sqref="J53:K62">
    <cfRule type="expression" dxfId="2" priority="106">
      <formula>OR(J53=0,J53="0")</formula>
    </cfRule>
  </conditionalFormatting>
  <conditionalFormatting sqref="J63:K72">
    <cfRule type="expression" dxfId="2" priority="101">
      <formula>OR(J63=0,J63="0")</formula>
    </cfRule>
  </conditionalFormatting>
  <conditionalFormatting sqref="J73:K82">
    <cfRule type="expression" dxfId="2" priority="89">
      <formula>OR(J73=0,J73="0")</formula>
    </cfRule>
  </conditionalFormatting>
  <conditionalFormatting sqref="J83:K92">
    <cfRule type="expression" dxfId="2" priority="10">
      <formula>OR(J83=0,J83="0")</formula>
    </cfRule>
  </conditionalFormatting>
  <conditionalFormatting sqref="J93:K102">
    <cfRule type="expression" dxfId="2" priority="29">
      <formula>OR(J93=0,J93="0")</formula>
    </cfRule>
  </conditionalFormatting>
  <conditionalFormatting sqref="J103:K112">
    <cfRule type="expression" dxfId="2" priority="70">
      <formula>OR(J103=0,J103="0")</formula>
    </cfRule>
  </conditionalFormatting>
  <conditionalFormatting sqref="Q104:Q112 Q133:Q142">
    <cfRule type="expression" dxfId="6" priority="63">
      <formula>AND(Q104&lt;&gt;"",Q104/P104&lt;4)</formula>
    </cfRule>
    <cfRule type="expression" dxfId="7" priority="64">
      <formula>AND(Q104&lt;&gt;"",Q104=0)</formula>
    </cfRule>
  </conditionalFormatting>
  <conditionalFormatting sqref="S104:S112 S133:S142">
    <cfRule type="expression" dxfId="6" priority="61">
      <formula>AND(S104&lt;&gt;"",S104/P104&lt;4)</formula>
    </cfRule>
    <cfRule type="expression" dxfId="7" priority="62">
      <formula>AND(S104&lt;&gt;"",S104=0)</formula>
    </cfRule>
  </conditionalFormatting>
  <conditionalFormatting sqref="J113:K122">
    <cfRule type="expression" dxfId="2" priority="41">
      <formula>OR(J113=0,J113="0")</formula>
    </cfRule>
  </conditionalFormatting>
  <conditionalFormatting sqref="J123:K132">
    <cfRule type="expression" dxfId="2" priority="53">
      <formula>OR(J123=0,J123="0")</formula>
    </cfRule>
  </conditionalFormatting>
  <conditionalFormatting sqref="J133:K142">
    <cfRule type="expression" dxfId="2" priority="65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customWidth="1"/>
    <col min="9" max="10" width="35.25" customWidth="1"/>
    <col min="11" max="11" width="38.375" customWidth="1"/>
  </cols>
  <sheetData>
    <row r="2" ht="60" customHeight="1" spans="3:11">
      <c r="C2" s="452" t="s">
        <v>13</v>
      </c>
      <c r="D2" s="453" t="s">
        <v>251</v>
      </c>
      <c r="E2" s="453" t="s">
        <v>251</v>
      </c>
      <c r="F2" s="453" t="s">
        <v>283</v>
      </c>
      <c r="G2" s="453" t="s">
        <v>284</v>
      </c>
      <c r="H2" s="453" t="s">
        <v>192</v>
      </c>
      <c r="I2" s="453" t="s">
        <v>9</v>
      </c>
      <c r="J2" s="453" t="s">
        <v>190</v>
      </c>
      <c r="K2" s="477" t="s">
        <v>191</v>
      </c>
    </row>
    <row r="3" ht="35.25" spans="2:11">
      <c r="B3" s="454" t="s">
        <v>285</v>
      </c>
      <c r="C3" s="455"/>
      <c r="D3" s="456" t="s">
        <v>256</v>
      </c>
      <c r="E3" s="456" t="s">
        <v>24</v>
      </c>
      <c r="F3" s="457">
        <v>23</v>
      </c>
      <c r="G3" s="457" t="s">
        <v>286</v>
      </c>
      <c r="H3" s="458"/>
      <c r="I3" s="478">
        <f>'在庫情報（雨靴）'!R3</f>
        <v>0</v>
      </c>
      <c r="J3" s="479">
        <v>25</v>
      </c>
      <c r="K3" s="480">
        <f>I3*J3</f>
        <v>0</v>
      </c>
    </row>
    <row r="4" ht="35.25" spans="2:11">
      <c r="B4" s="459"/>
      <c r="C4" s="460"/>
      <c r="D4" s="461"/>
      <c r="E4" s="461"/>
      <c r="F4" s="462">
        <v>24</v>
      </c>
      <c r="G4" s="462" t="s">
        <v>287</v>
      </c>
      <c r="H4" s="463"/>
      <c r="I4" s="481">
        <f>'在庫情報（雨靴）'!R4</f>
        <v>0</v>
      </c>
      <c r="J4" s="482">
        <v>25</v>
      </c>
      <c r="K4" s="483">
        <f t="shared" ref="K4:K67" si="0">I4*J4</f>
        <v>0</v>
      </c>
    </row>
    <row r="5" ht="35.25" spans="2:11">
      <c r="B5" s="459"/>
      <c r="C5" s="460"/>
      <c r="D5" s="461"/>
      <c r="E5" s="461"/>
      <c r="F5" s="464">
        <v>25</v>
      </c>
      <c r="G5" s="464" t="s">
        <v>288</v>
      </c>
      <c r="H5" s="465"/>
      <c r="I5" s="484">
        <f>'在庫情報（雨靴）'!R5</f>
        <v>0</v>
      </c>
      <c r="J5" s="485">
        <v>25</v>
      </c>
      <c r="K5" s="486">
        <f t="shared" si="0"/>
        <v>0</v>
      </c>
    </row>
    <row r="6" ht="35.25" spans="2:11">
      <c r="B6" s="459"/>
      <c r="C6" s="460"/>
      <c r="D6" s="461"/>
      <c r="E6" s="461"/>
      <c r="F6" s="462">
        <v>26</v>
      </c>
      <c r="G6" s="462" t="s">
        <v>289</v>
      </c>
      <c r="H6" s="463"/>
      <c r="I6" s="481">
        <f>'在庫情報（雨靴）'!R6</f>
        <v>0</v>
      </c>
      <c r="J6" s="482">
        <v>25</v>
      </c>
      <c r="K6" s="483">
        <f t="shared" si="0"/>
        <v>0</v>
      </c>
    </row>
    <row r="7" ht="35.25" spans="2:11">
      <c r="B7" s="459"/>
      <c r="C7" s="460"/>
      <c r="D7" s="461"/>
      <c r="E7" s="461"/>
      <c r="F7" s="464">
        <v>27</v>
      </c>
      <c r="G7" s="464" t="s">
        <v>290</v>
      </c>
      <c r="H7" s="465"/>
      <c r="I7" s="484">
        <f>'在庫情報（雨靴）'!R7</f>
        <v>0</v>
      </c>
      <c r="J7" s="485">
        <v>25</v>
      </c>
      <c r="K7" s="486">
        <f t="shared" si="0"/>
        <v>0</v>
      </c>
    </row>
    <row r="8" ht="35.25" spans="2:11">
      <c r="B8" s="459"/>
      <c r="C8" s="460"/>
      <c r="D8" s="461"/>
      <c r="E8" s="461"/>
      <c r="F8" s="462">
        <v>28</v>
      </c>
      <c r="G8" s="462" t="s">
        <v>291</v>
      </c>
      <c r="H8" s="463"/>
      <c r="I8" s="481">
        <f>'在庫情報（雨靴）'!R8</f>
        <v>0</v>
      </c>
      <c r="J8" s="482">
        <v>25</v>
      </c>
      <c r="K8" s="483">
        <f t="shared" si="0"/>
        <v>0</v>
      </c>
    </row>
    <row r="9" ht="35.25" spans="2:11">
      <c r="B9" s="459"/>
      <c r="C9" s="460"/>
      <c r="D9" s="461"/>
      <c r="E9" s="461"/>
      <c r="F9" s="462">
        <v>29</v>
      </c>
      <c r="G9" s="462" t="s">
        <v>292</v>
      </c>
      <c r="H9" s="463"/>
      <c r="I9" s="481">
        <f>'在庫情報（雨靴）'!R9</f>
        <v>0</v>
      </c>
      <c r="J9" s="482">
        <v>25</v>
      </c>
      <c r="K9" s="483">
        <f t="shared" si="0"/>
        <v>0</v>
      </c>
    </row>
    <row r="10" ht="35.25" spans="2:11">
      <c r="B10" s="459"/>
      <c r="C10" s="460"/>
      <c r="D10" s="461"/>
      <c r="E10" s="461"/>
      <c r="F10" s="464">
        <v>30</v>
      </c>
      <c r="G10" s="464" t="s">
        <v>293</v>
      </c>
      <c r="H10" s="465"/>
      <c r="I10" s="484">
        <f>'在庫情報（雨靴）'!R10</f>
        <v>0</v>
      </c>
      <c r="J10" s="485">
        <v>25</v>
      </c>
      <c r="K10" s="486">
        <f t="shared" si="0"/>
        <v>0</v>
      </c>
    </row>
    <row r="11" ht="35.25" spans="2:11">
      <c r="B11" s="459"/>
      <c r="C11" s="460"/>
      <c r="D11" s="461"/>
      <c r="E11" s="461"/>
      <c r="F11" s="462">
        <v>31</v>
      </c>
      <c r="G11" s="462" t="s">
        <v>294</v>
      </c>
      <c r="H11" s="463"/>
      <c r="I11" s="481">
        <f>'在庫情報（雨靴）'!R11</f>
        <v>0</v>
      </c>
      <c r="J11" s="482">
        <v>25</v>
      </c>
      <c r="K11" s="483">
        <f t="shared" si="0"/>
        <v>0</v>
      </c>
    </row>
    <row r="12" ht="35.25" spans="2:11">
      <c r="B12" s="459"/>
      <c r="C12" s="460"/>
      <c r="D12" s="461"/>
      <c r="E12" s="461"/>
      <c r="F12" s="466">
        <v>32</v>
      </c>
      <c r="G12" s="466" t="s">
        <v>295</v>
      </c>
      <c r="H12" s="467"/>
      <c r="I12" s="487">
        <f>'在庫情報（雨靴）'!R12</f>
        <v>0</v>
      </c>
      <c r="J12" s="488">
        <v>25</v>
      </c>
      <c r="K12" s="489">
        <f t="shared" si="0"/>
        <v>0</v>
      </c>
    </row>
    <row r="13" ht="35.25" spans="2:11">
      <c r="B13" s="459"/>
      <c r="C13" s="468"/>
      <c r="D13" s="469" t="s">
        <v>253</v>
      </c>
      <c r="E13" s="469" t="s">
        <v>31</v>
      </c>
      <c r="F13" s="470">
        <v>23</v>
      </c>
      <c r="G13" s="470" t="s">
        <v>286</v>
      </c>
      <c r="H13" s="471"/>
      <c r="I13" s="490">
        <f>'在庫情報（雨靴）'!R13</f>
        <v>0</v>
      </c>
      <c r="J13" s="491">
        <v>25</v>
      </c>
      <c r="K13" s="492">
        <f t="shared" si="0"/>
        <v>0</v>
      </c>
    </row>
    <row r="14" ht="35.25" spans="2:11">
      <c r="B14" s="459"/>
      <c r="C14" s="460"/>
      <c r="D14" s="461"/>
      <c r="E14" s="461"/>
      <c r="F14" s="462">
        <v>24</v>
      </c>
      <c r="G14" s="462" t="s">
        <v>287</v>
      </c>
      <c r="H14" s="463"/>
      <c r="I14" s="481">
        <f>'在庫情報（雨靴）'!R14</f>
        <v>0</v>
      </c>
      <c r="J14" s="482">
        <v>25</v>
      </c>
      <c r="K14" s="483">
        <f t="shared" si="0"/>
        <v>0</v>
      </c>
    </row>
    <row r="15" ht="35.25" spans="2:11">
      <c r="B15" s="459"/>
      <c r="C15" s="460"/>
      <c r="D15" s="461"/>
      <c r="E15" s="461"/>
      <c r="F15" s="464">
        <v>25</v>
      </c>
      <c r="G15" s="464" t="s">
        <v>288</v>
      </c>
      <c r="H15" s="465"/>
      <c r="I15" s="484">
        <f>'在庫情報（雨靴）'!R15</f>
        <v>0</v>
      </c>
      <c r="J15" s="485">
        <v>25</v>
      </c>
      <c r="K15" s="486">
        <f t="shared" si="0"/>
        <v>0</v>
      </c>
    </row>
    <row r="16" ht="35.25" spans="2:11">
      <c r="B16" s="459"/>
      <c r="C16" s="460"/>
      <c r="D16" s="461"/>
      <c r="E16" s="461"/>
      <c r="F16" s="462">
        <v>26</v>
      </c>
      <c r="G16" s="462" t="s">
        <v>289</v>
      </c>
      <c r="H16" s="463"/>
      <c r="I16" s="481">
        <f>'在庫情報（雨靴）'!R16</f>
        <v>0</v>
      </c>
      <c r="J16" s="482">
        <v>25</v>
      </c>
      <c r="K16" s="483">
        <f t="shared" si="0"/>
        <v>0</v>
      </c>
    </row>
    <row r="17" ht="35.25" spans="2:11">
      <c r="B17" s="459"/>
      <c r="C17" s="460"/>
      <c r="D17" s="461"/>
      <c r="E17" s="461"/>
      <c r="F17" s="464">
        <v>27</v>
      </c>
      <c r="G17" s="464" t="s">
        <v>290</v>
      </c>
      <c r="H17" s="465"/>
      <c r="I17" s="484">
        <f>'在庫情報（雨靴）'!R17</f>
        <v>0</v>
      </c>
      <c r="J17" s="485">
        <v>25</v>
      </c>
      <c r="K17" s="486">
        <f t="shared" si="0"/>
        <v>0</v>
      </c>
    </row>
    <row r="18" ht="35.25" spans="2:11">
      <c r="B18" s="459"/>
      <c r="C18" s="460"/>
      <c r="D18" s="461"/>
      <c r="E18" s="461"/>
      <c r="F18" s="462">
        <v>28</v>
      </c>
      <c r="G18" s="462" t="s">
        <v>291</v>
      </c>
      <c r="H18" s="463"/>
      <c r="I18" s="481">
        <f>'在庫情報（雨靴）'!R18</f>
        <v>0</v>
      </c>
      <c r="J18" s="482">
        <v>25</v>
      </c>
      <c r="K18" s="483">
        <f t="shared" si="0"/>
        <v>0</v>
      </c>
    </row>
    <row r="19" ht="35.25" spans="2:11">
      <c r="B19" s="459"/>
      <c r="C19" s="460"/>
      <c r="D19" s="461"/>
      <c r="E19" s="461"/>
      <c r="F19" s="462">
        <v>29</v>
      </c>
      <c r="G19" s="462" t="s">
        <v>292</v>
      </c>
      <c r="H19" s="463"/>
      <c r="I19" s="481">
        <f>'在庫情報（雨靴）'!R19</f>
        <v>0</v>
      </c>
      <c r="J19" s="482">
        <v>25</v>
      </c>
      <c r="K19" s="483">
        <f t="shared" si="0"/>
        <v>0</v>
      </c>
    </row>
    <row r="20" ht="35.25" spans="2:11">
      <c r="B20" s="459"/>
      <c r="C20" s="460"/>
      <c r="D20" s="461"/>
      <c r="E20" s="461"/>
      <c r="F20" s="464">
        <v>30</v>
      </c>
      <c r="G20" s="464" t="s">
        <v>293</v>
      </c>
      <c r="H20" s="465"/>
      <c r="I20" s="484">
        <f>'在庫情報（雨靴）'!R20</f>
        <v>0</v>
      </c>
      <c r="J20" s="485">
        <v>25</v>
      </c>
      <c r="K20" s="486">
        <f t="shared" si="0"/>
        <v>0</v>
      </c>
    </row>
    <row r="21" ht="35.25" spans="2:11">
      <c r="B21" s="459"/>
      <c r="C21" s="460"/>
      <c r="D21" s="461"/>
      <c r="E21" s="461"/>
      <c r="F21" s="462">
        <v>31</v>
      </c>
      <c r="G21" s="462" t="s">
        <v>294</v>
      </c>
      <c r="H21" s="463"/>
      <c r="I21" s="481">
        <f>'在庫情報（雨靴）'!R21</f>
        <v>0</v>
      </c>
      <c r="J21" s="482">
        <v>25</v>
      </c>
      <c r="K21" s="483">
        <f t="shared" si="0"/>
        <v>0</v>
      </c>
    </row>
    <row r="22" ht="36" spans="2:11">
      <c r="B22" s="472"/>
      <c r="C22" s="473"/>
      <c r="D22" s="474"/>
      <c r="E22" s="474"/>
      <c r="F22" s="475">
        <v>32</v>
      </c>
      <c r="G22" s="475" t="s">
        <v>295</v>
      </c>
      <c r="H22" s="476"/>
      <c r="I22" s="493">
        <f>'在庫情報（雨靴）'!R22</f>
        <v>0</v>
      </c>
      <c r="J22" s="494">
        <v>25</v>
      </c>
      <c r="K22" s="495">
        <f t="shared" si="0"/>
        <v>0</v>
      </c>
    </row>
    <row r="23" ht="35.25" spans="2:11">
      <c r="B23" s="454" t="s">
        <v>296</v>
      </c>
      <c r="C23" s="455"/>
      <c r="D23" s="456" t="s">
        <v>52</v>
      </c>
      <c r="E23" s="456"/>
      <c r="F23" s="457">
        <v>23</v>
      </c>
      <c r="G23" s="457" t="s">
        <v>286</v>
      </c>
      <c r="H23" s="458"/>
      <c r="I23" s="478">
        <f>'在庫情報（雨靴）'!R23</f>
        <v>0</v>
      </c>
      <c r="J23" s="479">
        <v>34</v>
      </c>
      <c r="K23" s="480">
        <f t="shared" si="0"/>
        <v>0</v>
      </c>
    </row>
    <row r="24" ht="35.25" spans="2:11">
      <c r="B24" s="459"/>
      <c r="C24" s="460"/>
      <c r="D24" s="461"/>
      <c r="E24" s="461"/>
      <c r="F24" s="462">
        <v>24</v>
      </c>
      <c r="G24" s="462" t="s">
        <v>287</v>
      </c>
      <c r="H24" s="463"/>
      <c r="I24" s="481">
        <f>'在庫情報（雨靴）'!R24</f>
        <v>0</v>
      </c>
      <c r="J24" s="482">
        <v>34</v>
      </c>
      <c r="K24" s="483">
        <f t="shared" si="0"/>
        <v>0</v>
      </c>
    </row>
    <row r="25" ht="35.25" spans="2:11">
      <c r="B25" s="459"/>
      <c r="C25" s="460"/>
      <c r="D25" s="461"/>
      <c r="E25" s="461"/>
      <c r="F25" s="464">
        <v>25</v>
      </c>
      <c r="G25" s="464" t="s">
        <v>288</v>
      </c>
      <c r="H25" s="465"/>
      <c r="I25" s="484">
        <f>'在庫情報（雨靴）'!R25</f>
        <v>0</v>
      </c>
      <c r="J25" s="485">
        <v>34</v>
      </c>
      <c r="K25" s="486">
        <f t="shared" si="0"/>
        <v>0</v>
      </c>
    </row>
    <row r="26" ht="35.25" spans="2:11">
      <c r="B26" s="459"/>
      <c r="C26" s="460"/>
      <c r="D26" s="461"/>
      <c r="E26" s="461"/>
      <c r="F26" s="462">
        <v>26</v>
      </c>
      <c r="G26" s="462" t="s">
        <v>289</v>
      </c>
      <c r="H26" s="463"/>
      <c r="I26" s="481">
        <f>'在庫情報（雨靴）'!R26</f>
        <v>0</v>
      </c>
      <c r="J26" s="482">
        <v>34</v>
      </c>
      <c r="K26" s="483">
        <f t="shared" si="0"/>
        <v>0</v>
      </c>
    </row>
    <row r="27" ht="35.25" spans="2:11">
      <c r="B27" s="459"/>
      <c r="C27" s="460"/>
      <c r="D27" s="461"/>
      <c r="E27" s="461"/>
      <c r="F27" s="464">
        <v>27</v>
      </c>
      <c r="G27" s="464" t="s">
        <v>290</v>
      </c>
      <c r="H27" s="465"/>
      <c r="I27" s="484">
        <f>'在庫情報（雨靴）'!R27</f>
        <v>0</v>
      </c>
      <c r="J27" s="485">
        <v>34</v>
      </c>
      <c r="K27" s="486">
        <f t="shared" si="0"/>
        <v>0</v>
      </c>
    </row>
    <row r="28" ht="35.25" spans="2:11">
      <c r="B28" s="459"/>
      <c r="C28" s="460"/>
      <c r="D28" s="461"/>
      <c r="E28" s="461"/>
      <c r="F28" s="462">
        <v>28</v>
      </c>
      <c r="G28" s="462" t="s">
        <v>291</v>
      </c>
      <c r="H28" s="463"/>
      <c r="I28" s="481">
        <f>'在庫情報（雨靴）'!R28</f>
        <v>0</v>
      </c>
      <c r="J28" s="482">
        <v>34</v>
      </c>
      <c r="K28" s="483">
        <f t="shared" si="0"/>
        <v>0</v>
      </c>
    </row>
    <row r="29" ht="35.25" spans="2:11">
      <c r="B29" s="459"/>
      <c r="C29" s="460"/>
      <c r="D29" s="461"/>
      <c r="E29" s="461"/>
      <c r="F29" s="462">
        <v>29</v>
      </c>
      <c r="G29" s="462" t="s">
        <v>292</v>
      </c>
      <c r="H29" s="463"/>
      <c r="I29" s="481">
        <f>'在庫情報（雨靴）'!R29</f>
        <v>0</v>
      </c>
      <c r="J29" s="482">
        <v>34</v>
      </c>
      <c r="K29" s="483">
        <f t="shared" si="0"/>
        <v>0</v>
      </c>
    </row>
    <row r="30" ht="35.25" spans="2:11">
      <c r="B30" s="459"/>
      <c r="C30" s="460"/>
      <c r="D30" s="461"/>
      <c r="E30" s="461"/>
      <c r="F30" s="464">
        <v>30</v>
      </c>
      <c r="G30" s="464" t="s">
        <v>293</v>
      </c>
      <c r="H30" s="465"/>
      <c r="I30" s="484">
        <f>'在庫情報（雨靴）'!R30</f>
        <v>0</v>
      </c>
      <c r="J30" s="485">
        <v>34</v>
      </c>
      <c r="K30" s="486">
        <f t="shared" si="0"/>
        <v>0</v>
      </c>
    </row>
    <row r="31" ht="35.25" spans="2:11">
      <c r="B31" s="459"/>
      <c r="C31" s="460"/>
      <c r="D31" s="461"/>
      <c r="E31" s="461"/>
      <c r="F31" s="462">
        <v>31</v>
      </c>
      <c r="G31" s="462" t="s">
        <v>294</v>
      </c>
      <c r="H31" s="463"/>
      <c r="I31" s="481">
        <f>'在庫情報（雨靴）'!R31</f>
        <v>0</v>
      </c>
      <c r="J31" s="482">
        <v>34</v>
      </c>
      <c r="K31" s="483">
        <f t="shared" si="0"/>
        <v>0</v>
      </c>
    </row>
    <row r="32" ht="35.25" spans="2:11">
      <c r="B32" s="459"/>
      <c r="C32" s="460"/>
      <c r="D32" s="461"/>
      <c r="E32" s="461"/>
      <c r="F32" s="466">
        <v>32</v>
      </c>
      <c r="G32" s="466" t="s">
        <v>295</v>
      </c>
      <c r="H32" s="467"/>
      <c r="I32" s="487">
        <f>'在庫情報（雨靴）'!R32</f>
        <v>0</v>
      </c>
      <c r="J32" s="488">
        <v>34</v>
      </c>
      <c r="K32" s="489">
        <f t="shared" si="0"/>
        <v>0</v>
      </c>
    </row>
    <row r="33" ht="35.25" spans="2:11">
      <c r="B33" s="459"/>
      <c r="C33" s="468"/>
      <c r="D33" s="469" t="s">
        <v>59</v>
      </c>
      <c r="E33" s="469"/>
      <c r="F33" s="470">
        <v>23</v>
      </c>
      <c r="G33" s="470" t="s">
        <v>286</v>
      </c>
      <c r="H33" s="471"/>
      <c r="I33" s="490">
        <f>'在庫情報（雨靴）'!R33</f>
        <v>0</v>
      </c>
      <c r="J33" s="491">
        <v>34</v>
      </c>
      <c r="K33" s="492">
        <f t="shared" si="0"/>
        <v>0</v>
      </c>
    </row>
    <row r="34" ht="35.25" spans="2:11">
      <c r="B34" s="459"/>
      <c r="C34" s="460"/>
      <c r="D34" s="461"/>
      <c r="E34" s="461"/>
      <c r="F34" s="462">
        <v>24</v>
      </c>
      <c r="G34" s="462" t="s">
        <v>287</v>
      </c>
      <c r="H34" s="463"/>
      <c r="I34" s="481">
        <f>'在庫情報（雨靴）'!R34</f>
        <v>0</v>
      </c>
      <c r="J34" s="482">
        <v>34</v>
      </c>
      <c r="K34" s="483">
        <f t="shared" si="0"/>
        <v>0</v>
      </c>
    </row>
    <row r="35" ht="35.25" spans="2:11">
      <c r="B35" s="459"/>
      <c r="C35" s="460"/>
      <c r="D35" s="461"/>
      <c r="E35" s="461"/>
      <c r="F35" s="464">
        <v>25</v>
      </c>
      <c r="G35" s="464" t="s">
        <v>288</v>
      </c>
      <c r="H35" s="465"/>
      <c r="I35" s="484">
        <f>'在庫情報（雨靴）'!R35</f>
        <v>0</v>
      </c>
      <c r="J35" s="485">
        <v>34</v>
      </c>
      <c r="K35" s="486">
        <f t="shared" si="0"/>
        <v>0</v>
      </c>
    </row>
    <row r="36" ht="35.25" spans="2:11">
      <c r="B36" s="459"/>
      <c r="C36" s="460"/>
      <c r="D36" s="461"/>
      <c r="E36" s="461"/>
      <c r="F36" s="462">
        <v>26</v>
      </c>
      <c r="G36" s="462" t="s">
        <v>289</v>
      </c>
      <c r="H36" s="463"/>
      <c r="I36" s="481">
        <f>'在庫情報（雨靴）'!R36</f>
        <v>0</v>
      </c>
      <c r="J36" s="482">
        <v>34</v>
      </c>
      <c r="K36" s="483">
        <f t="shared" si="0"/>
        <v>0</v>
      </c>
    </row>
    <row r="37" ht="35.25" spans="2:11">
      <c r="B37" s="459"/>
      <c r="C37" s="460"/>
      <c r="D37" s="461"/>
      <c r="E37" s="461"/>
      <c r="F37" s="464">
        <v>27</v>
      </c>
      <c r="G37" s="464" t="s">
        <v>290</v>
      </c>
      <c r="H37" s="465"/>
      <c r="I37" s="484">
        <f>'在庫情報（雨靴）'!R37</f>
        <v>0</v>
      </c>
      <c r="J37" s="485">
        <v>34</v>
      </c>
      <c r="K37" s="486">
        <f t="shared" si="0"/>
        <v>0</v>
      </c>
    </row>
    <row r="38" ht="35.25" spans="2:11">
      <c r="B38" s="459"/>
      <c r="C38" s="460"/>
      <c r="D38" s="461"/>
      <c r="E38" s="461"/>
      <c r="F38" s="462">
        <v>28</v>
      </c>
      <c r="G38" s="462" t="s">
        <v>291</v>
      </c>
      <c r="H38" s="463"/>
      <c r="I38" s="481">
        <f>'在庫情報（雨靴）'!R38</f>
        <v>0</v>
      </c>
      <c r="J38" s="482">
        <v>34</v>
      </c>
      <c r="K38" s="483">
        <f t="shared" si="0"/>
        <v>0</v>
      </c>
    </row>
    <row r="39" ht="35.25" spans="2:11">
      <c r="B39" s="459"/>
      <c r="C39" s="460"/>
      <c r="D39" s="461"/>
      <c r="E39" s="461"/>
      <c r="F39" s="462">
        <v>29</v>
      </c>
      <c r="G39" s="462" t="s">
        <v>292</v>
      </c>
      <c r="H39" s="463"/>
      <c r="I39" s="481">
        <f>'在庫情報（雨靴）'!R39</f>
        <v>0</v>
      </c>
      <c r="J39" s="482">
        <v>34</v>
      </c>
      <c r="K39" s="483">
        <f t="shared" si="0"/>
        <v>0</v>
      </c>
    </row>
    <row r="40" ht="35.25" spans="2:11">
      <c r="B40" s="459"/>
      <c r="C40" s="460"/>
      <c r="D40" s="461"/>
      <c r="E40" s="461"/>
      <c r="F40" s="464">
        <v>30</v>
      </c>
      <c r="G40" s="464" t="s">
        <v>293</v>
      </c>
      <c r="H40" s="465"/>
      <c r="I40" s="484">
        <f>'在庫情報（雨靴）'!R40</f>
        <v>0</v>
      </c>
      <c r="J40" s="485">
        <v>34</v>
      </c>
      <c r="K40" s="486">
        <f t="shared" si="0"/>
        <v>0</v>
      </c>
    </row>
    <row r="41" ht="35.25" spans="2:11">
      <c r="B41" s="459"/>
      <c r="C41" s="460"/>
      <c r="D41" s="461"/>
      <c r="E41" s="461"/>
      <c r="F41" s="462">
        <v>31</v>
      </c>
      <c r="G41" s="462" t="s">
        <v>294</v>
      </c>
      <c r="H41" s="463"/>
      <c r="I41" s="481">
        <f>'在庫情報（雨靴）'!R41</f>
        <v>0</v>
      </c>
      <c r="J41" s="482">
        <v>34</v>
      </c>
      <c r="K41" s="483">
        <f t="shared" si="0"/>
        <v>0</v>
      </c>
    </row>
    <row r="42" ht="35.25" spans="2:11">
      <c r="B42" s="459"/>
      <c r="C42" s="460"/>
      <c r="D42" s="461"/>
      <c r="E42" s="461"/>
      <c r="F42" s="466">
        <v>32</v>
      </c>
      <c r="G42" s="466" t="s">
        <v>295</v>
      </c>
      <c r="H42" s="467"/>
      <c r="I42" s="487">
        <f>'在庫情報（雨靴）'!R42</f>
        <v>0</v>
      </c>
      <c r="J42" s="488">
        <v>34</v>
      </c>
      <c r="K42" s="489">
        <f t="shared" si="0"/>
        <v>0</v>
      </c>
    </row>
    <row r="43" ht="35.25" spans="2:11">
      <c r="B43" s="459"/>
      <c r="C43" s="468"/>
      <c r="D43" s="469" t="s">
        <v>297</v>
      </c>
      <c r="E43" s="469"/>
      <c r="F43" s="470">
        <v>23</v>
      </c>
      <c r="G43" s="470" t="s">
        <v>286</v>
      </c>
      <c r="H43" s="471"/>
      <c r="I43" s="490">
        <f>'在庫情報（雨靴）'!R43</f>
        <v>0</v>
      </c>
      <c r="J43" s="491">
        <v>34</v>
      </c>
      <c r="K43" s="492">
        <f t="shared" si="0"/>
        <v>0</v>
      </c>
    </row>
    <row r="44" ht="35.25" spans="2:11">
      <c r="B44" s="459"/>
      <c r="C44" s="460"/>
      <c r="D44" s="461"/>
      <c r="E44" s="461"/>
      <c r="F44" s="462">
        <v>24</v>
      </c>
      <c r="G44" s="462" t="s">
        <v>287</v>
      </c>
      <c r="H44" s="463"/>
      <c r="I44" s="481">
        <f>'在庫情報（雨靴）'!R44</f>
        <v>0</v>
      </c>
      <c r="J44" s="482">
        <v>34</v>
      </c>
      <c r="K44" s="483">
        <f t="shared" si="0"/>
        <v>0</v>
      </c>
    </row>
    <row r="45" ht="35.25" spans="2:11">
      <c r="B45" s="459"/>
      <c r="C45" s="460"/>
      <c r="D45" s="461"/>
      <c r="E45" s="461"/>
      <c r="F45" s="464">
        <v>25</v>
      </c>
      <c r="G45" s="464" t="s">
        <v>288</v>
      </c>
      <c r="H45" s="465"/>
      <c r="I45" s="484">
        <f>'在庫情報（雨靴）'!R45</f>
        <v>0</v>
      </c>
      <c r="J45" s="485">
        <v>34</v>
      </c>
      <c r="K45" s="486">
        <f t="shared" si="0"/>
        <v>0</v>
      </c>
    </row>
    <row r="46" ht="35.25" spans="2:11">
      <c r="B46" s="459"/>
      <c r="C46" s="460"/>
      <c r="D46" s="461"/>
      <c r="E46" s="461"/>
      <c r="F46" s="462">
        <v>26</v>
      </c>
      <c r="G46" s="462" t="s">
        <v>289</v>
      </c>
      <c r="H46" s="463"/>
      <c r="I46" s="481">
        <f>'在庫情報（雨靴）'!R46</f>
        <v>0</v>
      </c>
      <c r="J46" s="482">
        <v>34</v>
      </c>
      <c r="K46" s="483">
        <f t="shared" si="0"/>
        <v>0</v>
      </c>
    </row>
    <row r="47" ht="35.25" spans="2:11">
      <c r="B47" s="459"/>
      <c r="C47" s="460"/>
      <c r="D47" s="461"/>
      <c r="E47" s="461"/>
      <c r="F47" s="464">
        <v>27</v>
      </c>
      <c r="G47" s="464" t="s">
        <v>290</v>
      </c>
      <c r="H47" s="465"/>
      <c r="I47" s="484">
        <f>'在庫情報（雨靴）'!R47</f>
        <v>0</v>
      </c>
      <c r="J47" s="485">
        <v>34</v>
      </c>
      <c r="K47" s="486">
        <f t="shared" si="0"/>
        <v>0</v>
      </c>
    </row>
    <row r="48" ht="35.25" spans="2:11">
      <c r="B48" s="459"/>
      <c r="C48" s="460"/>
      <c r="D48" s="461"/>
      <c r="E48" s="461"/>
      <c r="F48" s="462">
        <v>28</v>
      </c>
      <c r="G48" s="462" t="s">
        <v>291</v>
      </c>
      <c r="H48" s="463"/>
      <c r="I48" s="481">
        <f>'在庫情報（雨靴）'!R48</f>
        <v>0</v>
      </c>
      <c r="J48" s="482">
        <v>34</v>
      </c>
      <c r="K48" s="483">
        <f t="shared" si="0"/>
        <v>0</v>
      </c>
    </row>
    <row r="49" ht="35.25" spans="2:11">
      <c r="B49" s="459"/>
      <c r="C49" s="460"/>
      <c r="D49" s="461"/>
      <c r="E49" s="461"/>
      <c r="F49" s="462">
        <v>29</v>
      </c>
      <c r="G49" s="462" t="s">
        <v>292</v>
      </c>
      <c r="H49" s="463"/>
      <c r="I49" s="481">
        <f>'在庫情報（雨靴）'!R49</f>
        <v>0</v>
      </c>
      <c r="J49" s="482">
        <v>34</v>
      </c>
      <c r="K49" s="483">
        <f t="shared" si="0"/>
        <v>0</v>
      </c>
    </row>
    <row r="50" ht="35.25" spans="2:11">
      <c r="B50" s="459"/>
      <c r="C50" s="460"/>
      <c r="D50" s="461"/>
      <c r="E50" s="461"/>
      <c r="F50" s="464">
        <v>30</v>
      </c>
      <c r="G50" s="464" t="s">
        <v>293</v>
      </c>
      <c r="H50" s="465"/>
      <c r="I50" s="484">
        <f>'在庫情報（雨靴）'!R50</f>
        <v>0</v>
      </c>
      <c r="J50" s="485">
        <v>34</v>
      </c>
      <c r="K50" s="486">
        <f t="shared" si="0"/>
        <v>0</v>
      </c>
    </row>
    <row r="51" ht="35.25" spans="2:11">
      <c r="B51" s="459"/>
      <c r="C51" s="460"/>
      <c r="D51" s="461"/>
      <c r="E51" s="461"/>
      <c r="F51" s="462">
        <v>31</v>
      </c>
      <c r="G51" s="462" t="s">
        <v>294</v>
      </c>
      <c r="H51" s="463"/>
      <c r="I51" s="481">
        <f>'在庫情報（雨靴）'!R51</f>
        <v>0</v>
      </c>
      <c r="J51" s="482">
        <v>34</v>
      </c>
      <c r="K51" s="483">
        <f t="shared" si="0"/>
        <v>0</v>
      </c>
    </row>
    <row r="52" ht="36" spans="2:11">
      <c r="B52" s="472"/>
      <c r="C52" s="473"/>
      <c r="D52" s="474"/>
      <c r="E52" s="474"/>
      <c r="F52" s="475">
        <v>32</v>
      </c>
      <c r="G52" s="475" t="s">
        <v>295</v>
      </c>
      <c r="H52" s="476"/>
      <c r="I52" s="493">
        <f>'在庫情報（雨靴）'!R52</f>
        <v>0</v>
      </c>
      <c r="J52" s="494">
        <v>34</v>
      </c>
      <c r="K52" s="495">
        <f t="shared" si="0"/>
        <v>0</v>
      </c>
    </row>
    <row r="53" ht="35.25" spans="2:11">
      <c r="B53" s="454" t="s">
        <v>298</v>
      </c>
      <c r="C53" s="455"/>
      <c r="D53" s="456" t="s">
        <v>271</v>
      </c>
      <c r="E53" s="456" t="s">
        <v>24</v>
      </c>
      <c r="F53" s="457">
        <v>23</v>
      </c>
      <c r="G53" s="457" t="s">
        <v>286</v>
      </c>
      <c r="H53" s="458" t="s">
        <v>299</v>
      </c>
      <c r="I53" s="478">
        <f>'在庫情報（雨靴）'!R53</f>
        <v>0</v>
      </c>
      <c r="J53" s="479">
        <v>36</v>
      </c>
      <c r="K53" s="480">
        <f t="shared" si="0"/>
        <v>0</v>
      </c>
    </row>
    <row r="54" ht="35.25" spans="2:11">
      <c r="B54" s="459"/>
      <c r="C54" s="460"/>
      <c r="D54" s="461"/>
      <c r="E54" s="461"/>
      <c r="F54" s="462">
        <v>24</v>
      </c>
      <c r="G54" s="462" t="s">
        <v>287</v>
      </c>
      <c r="H54" s="463" t="s">
        <v>300</v>
      </c>
      <c r="I54" s="481">
        <f>'在庫情報（雨靴）'!R54</f>
        <v>0</v>
      </c>
      <c r="J54" s="482">
        <v>36</v>
      </c>
      <c r="K54" s="483">
        <f t="shared" si="0"/>
        <v>0</v>
      </c>
    </row>
    <row r="55" ht="35.25" spans="2:11">
      <c r="B55" s="459"/>
      <c r="C55" s="460"/>
      <c r="D55" s="461"/>
      <c r="E55" s="461"/>
      <c r="F55" s="464">
        <v>25</v>
      </c>
      <c r="G55" s="464" t="s">
        <v>288</v>
      </c>
      <c r="H55" s="465"/>
      <c r="I55" s="484">
        <f>'在庫情報（雨靴）'!R55</f>
        <v>0</v>
      </c>
      <c r="J55" s="485">
        <v>36</v>
      </c>
      <c r="K55" s="486">
        <f t="shared" si="0"/>
        <v>0</v>
      </c>
    </row>
    <row r="56" ht="35.25" spans="2:11">
      <c r="B56" s="459"/>
      <c r="C56" s="460"/>
      <c r="D56" s="461"/>
      <c r="E56" s="461"/>
      <c r="F56" s="462">
        <v>26</v>
      </c>
      <c r="G56" s="462" t="s">
        <v>289</v>
      </c>
      <c r="H56" s="463" t="s">
        <v>301</v>
      </c>
      <c r="I56" s="481">
        <f>'在庫情報（雨靴）'!R56</f>
        <v>0</v>
      </c>
      <c r="J56" s="482">
        <v>36</v>
      </c>
      <c r="K56" s="483">
        <f t="shared" si="0"/>
        <v>0</v>
      </c>
    </row>
    <row r="57" ht="35.25" spans="2:11">
      <c r="B57" s="459"/>
      <c r="C57" s="460"/>
      <c r="D57" s="461"/>
      <c r="E57" s="461"/>
      <c r="F57" s="464">
        <v>27</v>
      </c>
      <c r="G57" s="464" t="s">
        <v>290</v>
      </c>
      <c r="H57" s="465"/>
      <c r="I57" s="484">
        <f>'在庫情報（雨靴）'!R57</f>
        <v>0</v>
      </c>
      <c r="J57" s="485">
        <v>36</v>
      </c>
      <c r="K57" s="486">
        <f t="shared" si="0"/>
        <v>0</v>
      </c>
    </row>
    <row r="58" ht="35.25" spans="2:11">
      <c r="B58" s="459"/>
      <c r="C58" s="460"/>
      <c r="D58" s="461"/>
      <c r="E58" s="461"/>
      <c r="F58" s="462">
        <v>28</v>
      </c>
      <c r="G58" s="462" t="s">
        <v>291</v>
      </c>
      <c r="H58" s="463" t="s">
        <v>302</v>
      </c>
      <c r="I58" s="481">
        <f>'在庫情報（雨靴）'!R58</f>
        <v>0</v>
      </c>
      <c r="J58" s="482">
        <v>36</v>
      </c>
      <c r="K58" s="483">
        <f t="shared" si="0"/>
        <v>0</v>
      </c>
    </row>
    <row r="59" ht="35.25" spans="2:11">
      <c r="B59" s="459"/>
      <c r="C59" s="460"/>
      <c r="D59" s="461"/>
      <c r="E59" s="461"/>
      <c r="F59" s="462">
        <v>29</v>
      </c>
      <c r="G59" s="462" t="s">
        <v>292</v>
      </c>
      <c r="H59" s="463" t="s">
        <v>303</v>
      </c>
      <c r="I59" s="481">
        <f>'在庫情報（雨靴）'!R59</f>
        <v>0</v>
      </c>
      <c r="J59" s="482">
        <v>36</v>
      </c>
      <c r="K59" s="483">
        <f t="shared" si="0"/>
        <v>0</v>
      </c>
    </row>
    <row r="60" ht="35.25" spans="2:11">
      <c r="B60" s="459"/>
      <c r="C60" s="460"/>
      <c r="D60" s="461"/>
      <c r="E60" s="461"/>
      <c r="F60" s="464">
        <v>30</v>
      </c>
      <c r="G60" s="464" t="s">
        <v>293</v>
      </c>
      <c r="H60" s="465"/>
      <c r="I60" s="484">
        <f>'在庫情報（雨靴）'!R60</f>
        <v>0</v>
      </c>
      <c r="J60" s="485">
        <v>36</v>
      </c>
      <c r="K60" s="486">
        <f t="shared" si="0"/>
        <v>0</v>
      </c>
    </row>
    <row r="61" ht="35.25" spans="2:11">
      <c r="B61" s="459"/>
      <c r="C61" s="460"/>
      <c r="D61" s="461"/>
      <c r="E61" s="461"/>
      <c r="F61" s="462">
        <v>31</v>
      </c>
      <c r="G61" s="462" t="s">
        <v>294</v>
      </c>
      <c r="H61" s="463" t="s">
        <v>304</v>
      </c>
      <c r="I61" s="481">
        <f>'在庫情報（雨靴）'!R61</f>
        <v>0</v>
      </c>
      <c r="J61" s="482">
        <v>36</v>
      </c>
      <c r="K61" s="483">
        <f t="shared" si="0"/>
        <v>0</v>
      </c>
    </row>
    <row r="62" ht="36" spans="2:11">
      <c r="B62" s="459"/>
      <c r="C62" s="460"/>
      <c r="D62" s="461"/>
      <c r="E62" s="461"/>
      <c r="F62" s="466">
        <v>32</v>
      </c>
      <c r="G62" s="466" t="s">
        <v>295</v>
      </c>
      <c r="H62" s="467" t="s">
        <v>305</v>
      </c>
      <c r="I62" s="493">
        <f>'在庫情報（雨靴）'!R62</f>
        <v>0</v>
      </c>
      <c r="J62" s="494">
        <v>36</v>
      </c>
      <c r="K62" s="495">
        <f t="shared" si="0"/>
        <v>0</v>
      </c>
    </row>
    <row r="63" ht="35.25" spans="2:11">
      <c r="B63" s="459"/>
      <c r="C63" s="468"/>
      <c r="D63" s="469" t="s">
        <v>256</v>
      </c>
      <c r="E63" s="469" t="s">
        <v>31</v>
      </c>
      <c r="F63" s="470">
        <v>23</v>
      </c>
      <c r="G63" s="470" t="s">
        <v>286</v>
      </c>
      <c r="H63" s="471" t="s">
        <v>306</v>
      </c>
      <c r="I63" s="478">
        <f>'在庫情報（雨靴）'!R63</f>
        <v>0</v>
      </c>
      <c r="J63" s="479">
        <v>36</v>
      </c>
      <c r="K63" s="480">
        <f t="shared" si="0"/>
        <v>0</v>
      </c>
    </row>
    <row r="64" ht="35.25" spans="2:11">
      <c r="B64" s="459"/>
      <c r="C64" s="460"/>
      <c r="D64" s="461"/>
      <c r="E64" s="461"/>
      <c r="F64" s="462">
        <v>24</v>
      </c>
      <c r="G64" s="462" t="s">
        <v>287</v>
      </c>
      <c r="H64" s="463" t="s">
        <v>307</v>
      </c>
      <c r="I64" s="481">
        <f>'在庫情報（雨靴）'!R64</f>
        <v>0</v>
      </c>
      <c r="J64" s="482">
        <v>36</v>
      </c>
      <c r="K64" s="483">
        <f t="shared" si="0"/>
        <v>0</v>
      </c>
    </row>
    <row r="65" ht="35.25" spans="2:11">
      <c r="B65" s="459"/>
      <c r="C65" s="460"/>
      <c r="D65" s="461"/>
      <c r="E65" s="461"/>
      <c r="F65" s="464">
        <v>25</v>
      </c>
      <c r="G65" s="464" t="s">
        <v>288</v>
      </c>
      <c r="H65" s="465"/>
      <c r="I65" s="484">
        <f>'在庫情報（雨靴）'!R65</f>
        <v>0</v>
      </c>
      <c r="J65" s="485">
        <v>36</v>
      </c>
      <c r="K65" s="486">
        <f t="shared" si="0"/>
        <v>0</v>
      </c>
    </row>
    <row r="66" ht="35.25" spans="2:11">
      <c r="B66" s="459"/>
      <c r="C66" s="460"/>
      <c r="D66" s="461"/>
      <c r="E66" s="461"/>
      <c r="F66" s="462">
        <v>26</v>
      </c>
      <c r="G66" s="462" t="s">
        <v>289</v>
      </c>
      <c r="H66" s="463" t="s">
        <v>308</v>
      </c>
      <c r="I66" s="481">
        <f>'在庫情報（雨靴）'!R66</f>
        <v>0</v>
      </c>
      <c r="J66" s="482">
        <v>36</v>
      </c>
      <c r="K66" s="483">
        <f t="shared" si="0"/>
        <v>0</v>
      </c>
    </row>
    <row r="67" ht="35.25" spans="2:11">
      <c r="B67" s="459"/>
      <c r="C67" s="460"/>
      <c r="D67" s="461"/>
      <c r="E67" s="461"/>
      <c r="F67" s="464">
        <v>27</v>
      </c>
      <c r="G67" s="464" t="s">
        <v>290</v>
      </c>
      <c r="H67" s="465"/>
      <c r="I67" s="484">
        <f>'在庫情報（雨靴）'!R67</f>
        <v>0</v>
      </c>
      <c r="J67" s="485">
        <v>36</v>
      </c>
      <c r="K67" s="486">
        <f t="shared" si="0"/>
        <v>0</v>
      </c>
    </row>
    <row r="68" ht="35.25" spans="2:11">
      <c r="B68" s="459"/>
      <c r="C68" s="460"/>
      <c r="D68" s="461"/>
      <c r="E68" s="461"/>
      <c r="F68" s="462">
        <v>28</v>
      </c>
      <c r="G68" s="462" t="s">
        <v>291</v>
      </c>
      <c r="H68" s="463" t="s">
        <v>309</v>
      </c>
      <c r="I68" s="481">
        <f>'在庫情報（雨靴）'!R68</f>
        <v>0</v>
      </c>
      <c r="J68" s="482">
        <v>36</v>
      </c>
      <c r="K68" s="483">
        <f t="shared" ref="K68:K142" si="1">I68*J68</f>
        <v>0</v>
      </c>
    </row>
    <row r="69" ht="35.25" spans="2:11">
      <c r="B69" s="459"/>
      <c r="C69" s="460"/>
      <c r="D69" s="461"/>
      <c r="E69" s="461"/>
      <c r="F69" s="462">
        <v>29</v>
      </c>
      <c r="G69" s="462" t="s">
        <v>292</v>
      </c>
      <c r="H69" s="463" t="s">
        <v>310</v>
      </c>
      <c r="I69" s="481">
        <f>'在庫情報（雨靴）'!R69</f>
        <v>0</v>
      </c>
      <c r="J69" s="482">
        <v>36</v>
      </c>
      <c r="K69" s="483">
        <f t="shared" si="1"/>
        <v>0</v>
      </c>
    </row>
    <row r="70" ht="35.25" spans="2:11">
      <c r="B70" s="459"/>
      <c r="C70" s="460"/>
      <c r="D70" s="461"/>
      <c r="E70" s="461"/>
      <c r="F70" s="464">
        <v>30</v>
      </c>
      <c r="G70" s="464" t="s">
        <v>293</v>
      </c>
      <c r="H70" s="465"/>
      <c r="I70" s="484">
        <f>'在庫情報（雨靴）'!R70</f>
        <v>0</v>
      </c>
      <c r="J70" s="485">
        <v>36</v>
      </c>
      <c r="K70" s="486">
        <f t="shared" si="1"/>
        <v>0</v>
      </c>
    </row>
    <row r="71" ht="35.25" spans="2:11">
      <c r="B71" s="459"/>
      <c r="C71" s="460"/>
      <c r="D71" s="461"/>
      <c r="E71" s="461"/>
      <c r="F71" s="462">
        <v>31</v>
      </c>
      <c r="G71" s="462" t="s">
        <v>294</v>
      </c>
      <c r="H71" s="463" t="s">
        <v>311</v>
      </c>
      <c r="I71" s="481">
        <f>'在庫情報（雨靴）'!R71</f>
        <v>0</v>
      </c>
      <c r="J71" s="482">
        <v>36</v>
      </c>
      <c r="K71" s="483">
        <f t="shared" si="1"/>
        <v>0</v>
      </c>
    </row>
    <row r="72" ht="36" spans="2:11">
      <c r="B72" s="472"/>
      <c r="C72" s="473"/>
      <c r="D72" s="474"/>
      <c r="E72" s="474"/>
      <c r="F72" s="475">
        <v>32</v>
      </c>
      <c r="G72" s="475" t="s">
        <v>295</v>
      </c>
      <c r="H72" s="476" t="s">
        <v>312</v>
      </c>
      <c r="I72" s="493">
        <f>'在庫情報（雨靴）'!R72</f>
        <v>0</v>
      </c>
      <c r="J72" s="494">
        <v>36</v>
      </c>
      <c r="K72" s="495">
        <f t="shared" si="1"/>
        <v>0</v>
      </c>
    </row>
    <row r="73" ht="35.25" spans="2:11">
      <c r="B73" s="459" t="s">
        <v>313</v>
      </c>
      <c r="C73" s="468"/>
      <c r="D73" s="469" t="s">
        <v>314</v>
      </c>
      <c r="E73" s="469" t="s">
        <v>31</v>
      </c>
      <c r="F73" s="470">
        <v>23</v>
      </c>
      <c r="G73" s="470" t="s">
        <v>286</v>
      </c>
      <c r="H73" s="471" t="s">
        <v>315</v>
      </c>
      <c r="I73" s="478">
        <f>'在庫情報（雨靴）'!R73</f>
        <v>0</v>
      </c>
      <c r="J73" s="479">
        <v>38</v>
      </c>
      <c r="K73" s="480">
        <f t="shared" si="1"/>
        <v>0</v>
      </c>
    </row>
    <row r="74" ht="35.25" spans="2:11">
      <c r="B74" s="459"/>
      <c r="C74" s="460"/>
      <c r="D74" s="461"/>
      <c r="E74" s="461"/>
      <c r="F74" s="462">
        <v>24</v>
      </c>
      <c r="G74" s="462" t="s">
        <v>287</v>
      </c>
      <c r="H74" s="463" t="s">
        <v>316</v>
      </c>
      <c r="I74" s="481">
        <f>'在庫情報（雨靴）'!R74</f>
        <v>0</v>
      </c>
      <c r="J74" s="482">
        <v>38</v>
      </c>
      <c r="K74" s="483">
        <f t="shared" si="1"/>
        <v>0</v>
      </c>
    </row>
    <row r="75" ht="35.25" spans="2:11">
      <c r="B75" s="459"/>
      <c r="C75" s="460"/>
      <c r="D75" s="461"/>
      <c r="E75" s="461"/>
      <c r="F75" s="464">
        <v>25</v>
      </c>
      <c r="G75" s="464" t="s">
        <v>288</v>
      </c>
      <c r="H75" s="465"/>
      <c r="I75" s="484">
        <f>'在庫情報（雨靴）'!R75</f>
        <v>0</v>
      </c>
      <c r="J75" s="485">
        <v>38</v>
      </c>
      <c r="K75" s="486">
        <f t="shared" si="1"/>
        <v>0</v>
      </c>
    </row>
    <row r="76" ht="35.25" spans="2:11">
      <c r="B76" s="459"/>
      <c r="C76" s="460"/>
      <c r="D76" s="461"/>
      <c r="E76" s="461"/>
      <c r="F76" s="462">
        <v>26</v>
      </c>
      <c r="G76" s="462" t="s">
        <v>289</v>
      </c>
      <c r="H76" s="463" t="s">
        <v>317</v>
      </c>
      <c r="I76" s="481">
        <f>'在庫情報（雨靴）'!R76</f>
        <v>0</v>
      </c>
      <c r="J76" s="482">
        <v>38</v>
      </c>
      <c r="K76" s="483">
        <f t="shared" si="1"/>
        <v>0</v>
      </c>
    </row>
    <row r="77" ht="35.25" spans="2:11">
      <c r="B77" s="459"/>
      <c r="C77" s="460"/>
      <c r="D77" s="461"/>
      <c r="E77" s="461"/>
      <c r="F77" s="464">
        <v>27</v>
      </c>
      <c r="G77" s="464" t="s">
        <v>290</v>
      </c>
      <c r="H77" s="465"/>
      <c r="I77" s="484">
        <f>'在庫情報（雨靴）'!R77</f>
        <v>0</v>
      </c>
      <c r="J77" s="485">
        <v>38</v>
      </c>
      <c r="K77" s="486">
        <f t="shared" si="1"/>
        <v>0</v>
      </c>
    </row>
    <row r="78" ht="35.25" spans="2:11">
      <c r="B78" s="459"/>
      <c r="C78" s="460"/>
      <c r="D78" s="461"/>
      <c r="E78" s="461"/>
      <c r="F78" s="462">
        <v>28</v>
      </c>
      <c r="G78" s="462" t="s">
        <v>291</v>
      </c>
      <c r="H78" s="463" t="s">
        <v>318</v>
      </c>
      <c r="I78" s="481">
        <f>'在庫情報（雨靴）'!R78</f>
        <v>0</v>
      </c>
      <c r="J78" s="482">
        <v>38</v>
      </c>
      <c r="K78" s="483">
        <f t="shared" si="1"/>
        <v>0</v>
      </c>
    </row>
    <row r="79" ht="35.25" spans="2:11">
      <c r="B79" s="459"/>
      <c r="C79" s="460"/>
      <c r="D79" s="461"/>
      <c r="E79" s="461"/>
      <c r="F79" s="462">
        <v>29</v>
      </c>
      <c r="G79" s="462" t="s">
        <v>292</v>
      </c>
      <c r="H79" s="463" t="s">
        <v>319</v>
      </c>
      <c r="I79" s="481">
        <f>'在庫情報（雨靴）'!R79</f>
        <v>0</v>
      </c>
      <c r="J79" s="482">
        <v>38</v>
      </c>
      <c r="K79" s="483">
        <f t="shared" si="1"/>
        <v>0</v>
      </c>
    </row>
    <row r="80" ht="35.25" spans="2:11">
      <c r="B80" s="459"/>
      <c r="C80" s="460"/>
      <c r="D80" s="461"/>
      <c r="E80" s="461"/>
      <c r="F80" s="464">
        <v>30</v>
      </c>
      <c r="G80" s="464" t="s">
        <v>293</v>
      </c>
      <c r="H80" s="465"/>
      <c r="I80" s="484">
        <f>'在庫情報（雨靴）'!R80</f>
        <v>0</v>
      </c>
      <c r="J80" s="485">
        <v>38</v>
      </c>
      <c r="K80" s="486">
        <f t="shared" si="1"/>
        <v>0</v>
      </c>
    </row>
    <row r="81" ht="35.25" spans="2:11">
      <c r="B81" s="459"/>
      <c r="C81" s="460"/>
      <c r="D81" s="461"/>
      <c r="E81" s="461"/>
      <c r="F81" s="462">
        <v>31</v>
      </c>
      <c r="G81" s="462" t="s">
        <v>294</v>
      </c>
      <c r="H81" s="463" t="s">
        <v>320</v>
      </c>
      <c r="I81" s="481">
        <f>'在庫情報（雨靴）'!R81</f>
        <v>0</v>
      </c>
      <c r="J81" s="482">
        <v>38</v>
      </c>
      <c r="K81" s="483">
        <f t="shared" si="1"/>
        <v>0</v>
      </c>
    </row>
    <row r="82" ht="35.25" spans="2:11">
      <c r="B82" s="459"/>
      <c r="C82" s="460"/>
      <c r="D82" s="461"/>
      <c r="E82" s="461"/>
      <c r="F82" s="466">
        <v>32</v>
      </c>
      <c r="G82" s="466" t="s">
        <v>295</v>
      </c>
      <c r="H82" s="467" t="s">
        <v>321</v>
      </c>
      <c r="I82" s="487">
        <f>'在庫情報（雨靴）'!R82</f>
        <v>0</v>
      </c>
      <c r="J82" s="488">
        <v>38</v>
      </c>
      <c r="K82" s="489">
        <f t="shared" si="1"/>
        <v>0</v>
      </c>
    </row>
    <row r="83" ht="35.25" spans="2:11">
      <c r="B83" s="459"/>
      <c r="C83" s="468"/>
      <c r="D83" s="469" t="s">
        <v>273</v>
      </c>
      <c r="E83" s="469" t="s">
        <v>274</v>
      </c>
      <c r="F83" s="470">
        <v>23</v>
      </c>
      <c r="G83" s="470" t="s">
        <v>286</v>
      </c>
      <c r="H83" s="471" t="s">
        <v>315</v>
      </c>
      <c r="I83" s="490">
        <f>'在庫情報（雨靴）'!R83</f>
        <v>0</v>
      </c>
      <c r="J83" s="491">
        <v>38</v>
      </c>
      <c r="K83" s="492">
        <f t="shared" si="1"/>
        <v>0</v>
      </c>
    </row>
    <row r="84" ht="35.25" spans="2:11">
      <c r="B84" s="459"/>
      <c r="C84" s="460"/>
      <c r="D84" s="461"/>
      <c r="E84" s="461"/>
      <c r="F84" s="462">
        <v>24</v>
      </c>
      <c r="G84" s="462" t="s">
        <v>287</v>
      </c>
      <c r="H84" s="463" t="s">
        <v>316</v>
      </c>
      <c r="I84" s="481">
        <f>'在庫情報（雨靴）'!R84</f>
        <v>0</v>
      </c>
      <c r="J84" s="482">
        <v>38</v>
      </c>
      <c r="K84" s="483">
        <f t="shared" si="1"/>
        <v>0</v>
      </c>
    </row>
    <row r="85" ht="35.25" spans="2:11">
      <c r="B85" s="459"/>
      <c r="C85" s="460"/>
      <c r="D85" s="461"/>
      <c r="E85" s="461"/>
      <c r="F85" s="464">
        <v>25</v>
      </c>
      <c r="G85" s="464" t="s">
        <v>288</v>
      </c>
      <c r="H85" s="465"/>
      <c r="I85" s="484">
        <f>'在庫情報（雨靴）'!R85</f>
        <v>0</v>
      </c>
      <c r="J85" s="485">
        <v>38</v>
      </c>
      <c r="K85" s="486">
        <f t="shared" si="1"/>
        <v>0</v>
      </c>
    </row>
    <row r="86" ht="35.25" spans="2:11">
      <c r="B86" s="459"/>
      <c r="C86" s="460"/>
      <c r="D86" s="461"/>
      <c r="E86" s="461"/>
      <c r="F86" s="462">
        <v>26</v>
      </c>
      <c r="G86" s="462" t="s">
        <v>289</v>
      </c>
      <c r="H86" s="463" t="s">
        <v>317</v>
      </c>
      <c r="I86" s="481">
        <f>'在庫情報（雨靴）'!R86</f>
        <v>0</v>
      </c>
      <c r="J86" s="482">
        <v>38</v>
      </c>
      <c r="K86" s="483">
        <f t="shared" si="1"/>
        <v>0</v>
      </c>
    </row>
    <row r="87" ht="35.25" spans="2:11">
      <c r="B87" s="459"/>
      <c r="C87" s="460"/>
      <c r="D87" s="461"/>
      <c r="E87" s="461"/>
      <c r="F87" s="464">
        <v>27</v>
      </c>
      <c r="G87" s="464" t="s">
        <v>290</v>
      </c>
      <c r="H87" s="465"/>
      <c r="I87" s="484">
        <f>'在庫情報（雨靴）'!R87</f>
        <v>0</v>
      </c>
      <c r="J87" s="485">
        <v>38</v>
      </c>
      <c r="K87" s="486">
        <f t="shared" si="1"/>
        <v>0</v>
      </c>
    </row>
    <row r="88" ht="35.25" spans="2:11">
      <c r="B88" s="459"/>
      <c r="C88" s="460"/>
      <c r="D88" s="461"/>
      <c r="E88" s="461"/>
      <c r="F88" s="462">
        <v>28</v>
      </c>
      <c r="G88" s="462" t="s">
        <v>291</v>
      </c>
      <c r="H88" s="463" t="s">
        <v>318</v>
      </c>
      <c r="I88" s="481">
        <f>'在庫情報（雨靴）'!R88</f>
        <v>0</v>
      </c>
      <c r="J88" s="482">
        <v>38</v>
      </c>
      <c r="K88" s="483">
        <f t="shared" si="1"/>
        <v>0</v>
      </c>
    </row>
    <row r="89" ht="35.25" spans="2:11">
      <c r="B89" s="459"/>
      <c r="C89" s="460"/>
      <c r="D89" s="461"/>
      <c r="E89" s="461"/>
      <c r="F89" s="462">
        <v>29</v>
      </c>
      <c r="G89" s="462" t="s">
        <v>292</v>
      </c>
      <c r="H89" s="463" t="s">
        <v>319</v>
      </c>
      <c r="I89" s="481">
        <f>'在庫情報（雨靴）'!R89</f>
        <v>0</v>
      </c>
      <c r="J89" s="482">
        <v>38</v>
      </c>
      <c r="K89" s="483">
        <f t="shared" si="1"/>
        <v>0</v>
      </c>
    </row>
    <row r="90" ht="35.25" spans="2:11">
      <c r="B90" s="459"/>
      <c r="C90" s="460"/>
      <c r="D90" s="461"/>
      <c r="E90" s="461"/>
      <c r="F90" s="464">
        <v>30</v>
      </c>
      <c r="G90" s="464" t="s">
        <v>293</v>
      </c>
      <c r="H90" s="465"/>
      <c r="I90" s="484">
        <f>'在庫情報（雨靴）'!R90</f>
        <v>0</v>
      </c>
      <c r="J90" s="485">
        <v>38</v>
      </c>
      <c r="K90" s="486">
        <f t="shared" si="1"/>
        <v>0</v>
      </c>
    </row>
    <row r="91" ht="35.25" spans="2:11">
      <c r="B91" s="459"/>
      <c r="C91" s="460"/>
      <c r="D91" s="461"/>
      <c r="E91" s="461"/>
      <c r="F91" s="462">
        <v>31</v>
      </c>
      <c r="G91" s="462" t="s">
        <v>294</v>
      </c>
      <c r="H91" s="463" t="s">
        <v>320</v>
      </c>
      <c r="I91" s="481">
        <f>'在庫情報（雨靴）'!R91</f>
        <v>0</v>
      </c>
      <c r="J91" s="482">
        <v>38</v>
      </c>
      <c r="K91" s="483">
        <f t="shared" si="1"/>
        <v>0</v>
      </c>
    </row>
    <row r="92" ht="36" spans="2:11">
      <c r="B92" s="459"/>
      <c r="C92" s="460"/>
      <c r="D92" s="461"/>
      <c r="E92" s="461"/>
      <c r="F92" s="466">
        <v>32</v>
      </c>
      <c r="G92" s="466" t="s">
        <v>295</v>
      </c>
      <c r="H92" s="467" t="s">
        <v>321</v>
      </c>
      <c r="I92" s="487">
        <f>'在庫情報（雨靴）'!R92</f>
        <v>0</v>
      </c>
      <c r="J92" s="488">
        <v>38</v>
      </c>
      <c r="K92" s="489">
        <f t="shared" si="1"/>
        <v>0</v>
      </c>
    </row>
    <row r="93" ht="35.25" spans="2:11">
      <c r="B93" s="459"/>
      <c r="C93" s="468"/>
      <c r="D93" s="469" t="s">
        <v>329</v>
      </c>
      <c r="E93" s="469" t="s">
        <v>330</v>
      </c>
      <c r="F93" s="470">
        <v>23</v>
      </c>
      <c r="G93" s="470" t="s">
        <v>286</v>
      </c>
      <c r="H93" s="471" t="s">
        <v>331</v>
      </c>
      <c r="I93" s="478">
        <f>'在庫情報（雨靴）'!R93</f>
        <v>0</v>
      </c>
      <c r="J93" s="479">
        <v>36</v>
      </c>
      <c r="K93" s="480">
        <f t="shared" ref="K93:K101" si="2">I93*J93</f>
        <v>0</v>
      </c>
    </row>
    <row r="94" ht="35.25" spans="2:11">
      <c r="B94" s="459"/>
      <c r="C94" s="460"/>
      <c r="D94" s="461"/>
      <c r="E94" s="461"/>
      <c r="F94" s="462">
        <v>24</v>
      </c>
      <c r="G94" s="462" t="s">
        <v>287</v>
      </c>
      <c r="H94" s="463" t="s">
        <v>332</v>
      </c>
      <c r="I94" s="481">
        <f>'在庫情報（雨靴）'!R94</f>
        <v>0</v>
      </c>
      <c r="J94" s="482">
        <v>36</v>
      </c>
      <c r="K94" s="483">
        <f t="shared" si="2"/>
        <v>0</v>
      </c>
    </row>
    <row r="95" ht="35.25" spans="2:11">
      <c r="B95" s="459"/>
      <c r="C95" s="460"/>
      <c r="D95" s="461"/>
      <c r="E95" s="461"/>
      <c r="F95" s="464">
        <v>25</v>
      </c>
      <c r="G95" s="464" t="s">
        <v>288</v>
      </c>
      <c r="H95" s="465"/>
      <c r="I95" s="484">
        <f>'在庫情報（雨靴）'!R95</f>
        <v>0</v>
      </c>
      <c r="J95" s="485">
        <v>36</v>
      </c>
      <c r="K95" s="486">
        <f t="shared" si="2"/>
        <v>0</v>
      </c>
    </row>
    <row r="96" ht="35.25" spans="2:11">
      <c r="B96" s="459"/>
      <c r="C96" s="460"/>
      <c r="D96" s="461"/>
      <c r="E96" s="461"/>
      <c r="F96" s="462">
        <v>26</v>
      </c>
      <c r="G96" s="462" t="s">
        <v>289</v>
      </c>
      <c r="H96" s="463" t="s">
        <v>333</v>
      </c>
      <c r="I96" s="481">
        <f>'在庫情報（雨靴）'!R96</f>
        <v>0</v>
      </c>
      <c r="J96" s="482">
        <v>36</v>
      </c>
      <c r="K96" s="483">
        <f t="shared" si="2"/>
        <v>0</v>
      </c>
    </row>
    <row r="97" ht="35.25" spans="2:11">
      <c r="B97" s="459"/>
      <c r="C97" s="460"/>
      <c r="D97" s="461"/>
      <c r="E97" s="461"/>
      <c r="F97" s="464">
        <v>27</v>
      </c>
      <c r="G97" s="464" t="s">
        <v>290</v>
      </c>
      <c r="H97" s="465"/>
      <c r="I97" s="484">
        <f>'在庫情報（雨靴）'!R97</f>
        <v>0</v>
      </c>
      <c r="J97" s="485">
        <v>36</v>
      </c>
      <c r="K97" s="486">
        <f t="shared" si="2"/>
        <v>0</v>
      </c>
    </row>
    <row r="98" ht="35.25" spans="2:11">
      <c r="B98" s="459"/>
      <c r="C98" s="460"/>
      <c r="D98" s="461"/>
      <c r="E98" s="461"/>
      <c r="F98" s="462">
        <v>28</v>
      </c>
      <c r="G98" s="462" t="s">
        <v>291</v>
      </c>
      <c r="H98" s="463" t="s">
        <v>334</v>
      </c>
      <c r="I98" s="481">
        <f>'在庫情報（雨靴）'!R98</f>
        <v>0</v>
      </c>
      <c r="J98" s="482">
        <v>36</v>
      </c>
      <c r="K98" s="483">
        <f t="shared" si="2"/>
        <v>0</v>
      </c>
    </row>
    <row r="99" ht="35.25" spans="2:11">
      <c r="B99" s="459"/>
      <c r="C99" s="460"/>
      <c r="D99" s="461"/>
      <c r="E99" s="461"/>
      <c r="F99" s="462">
        <v>29</v>
      </c>
      <c r="G99" s="462" t="s">
        <v>292</v>
      </c>
      <c r="H99" s="463" t="s">
        <v>335</v>
      </c>
      <c r="I99" s="481">
        <f>'在庫情報（雨靴）'!R99</f>
        <v>0</v>
      </c>
      <c r="J99" s="482">
        <v>36</v>
      </c>
      <c r="K99" s="483">
        <f t="shared" si="2"/>
        <v>0</v>
      </c>
    </row>
    <row r="100" ht="35.25" spans="2:11">
      <c r="B100" s="459"/>
      <c r="C100" s="460"/>
      <c r="D100" s="461"/>
      <c r="E100" s="461"/>
      <c r="F100" s="464">
        <v>30</v>
      </c>
      <c r="G100" s="464" t="s">
        <v>293</v>
      </c>
      <c r="H100" s="465"/>
      <c r="I100" s="484">
        <f>'在庫情報（雨靴）'!R100</f>
        <v>0</v>
      </c>
      <c r="J100" s="485">
        <v>36</v>
      </c>
      <c r="K100" s="486">
        <f t="shared" si="2"/>
        <v>0</v>
      </c>
    </row>
    <row r="101" ht="35.25" spans="2:11">
      <c r="B101" s="459"/>
      <c r="C101" s="460"/>
      <c r="D101" s="461"/>
      <c r="E101" s="461"/>
      <c r="F101" s="462">
        <v>31</v>
      </c>
      <c r="G101" s="462" t="s">
        <v>294</v>
      </c>
      <c r="H101" s="463" t="s">
        <v>336</v>
      </c>
      <c r="I101" s="481">
        <f>'在庫情報（雨靴）'!R101</f>
        <v>0</v>
      </c>
      <c r="J101" s="482">
        <v>36</v>
      </c>
      <c r="K101" s="483">
        <f t="shared" si="2"/>
        <v>0</v>
      </c>
    </row>
    <row r="102" ht="36" spans="2:11">
      <c r="B102" s="472"/>
      <c r="C102" s="473"/>
      <c r="D102" s="474"/>
      <c r="E102" s="474"/>
      <c r="F102" s="475">
        <v>32</v>
      </c>
      <c r="G102" s="475" t="s">
        <v>295</v>
      </c>
      <c r="H102" s="476" t="s">
        <v>337</v>
      </c>
      <c r="I102" s="493">
        <f>'在庫情報（雨靴）'!R102</f>
        <v>0</v>
      </c>
      <c r="J102" s="494">
        <v>36</v>
      </c>
      <c r="K102" s="495">
        <f t="shared" ref="K102" si="3">I102*J102</f>
        <v>0</v>
      </c>
    </row>
    <row r="103" ht="35.25" spans="2:11">
      <c r="B103" s="454" t="s">
        <v>338</v>
      </c>
      <c r="C103" s="455"/>
      <c r="D103" s="456" t="s">
        <v>264</v>
      </c>
      <c r="E103" s="456"/>
      <c r="F103" s="457">
        <v>23</v>
      </c>
      <c r="G103" s="457" t="s">
        <v>286</v>
      </c>
      <c r="H103" s="458" t="s">
        <v>339</v>
      </c>
      <c r="I103" s="478">
        <f>'在庫情報（雨靴）'!R103</f>
        <v>0</v>
      </c>
      <c r="J103" s="479">
        <v>36</v>
      </c>
      <c r="K103" s="480">
        <f t="shared" si="1"/>
        <v>0</v>
      </c>
    </row>
    <row r="104" ht="35.25" spans="2:11">
      <c r="B104" s="459"/>
      <c r="C104" s="460"/>
      <c r="D104" s="461"/>
      <c r="E104" s="461"/>
      <c r="F104" s="462">
        <v>24</v>
      </c>
      <c r="G104" s="462" t="s">
        <v>287</v>
      </c>
      <c r="H104" s="463" t="s">
        <v>340</v>
      </c>
      <c r="I104" s="481">
        <f>'在庫情報（雨靴）'!R104</f>
        <v>0</v>
      </c>
      <c r="J104" s="482">
        <v>36</v>
      </c>
      <c r="K104" s="483">
        <f t="shared" si="1"/>
        <v>0</v>
      </c>
    </row>
    <row r="105" ht="35.25" spans="2:11">
      <c r="B105" s="459"/>
      <c r="C105" s="460"/>
      <c r="D105" s="461"/>
      <c r="E105" s="461"/>
      <c r="F105" s="464">
        <v>25</v>
      </c>
      <c r="G105" s="464" t="s">
        <v>288</v>
      </c>
      <c r="H105" s="465"/>
      <c r="I105" s="484">
        <f>'在庫情報（雨靴）'!R105</f>
        <v>0</v>
      </c>
      <c r="J105" s="485">
        <v>36</v>
      </c>
      <c r="K105" s="486">
        <f t="shared" si="1"/>
        <v>0</v>
      </c>
    </row>
    <row r="106" ht="35.25" spans="2:11">
      <c r="B106" s="459"/>
      <c r="C106" s="460"/>
      <c r="D106" s="461"/>
      <c r="E106" s="461"/>
      <c r="F106" s="462">
        <v>26</v>
      </c>
      <c r="G106" s="462" t="s">
        <v>289</v>
      </c>
      <c r="H106" s="463" t="s">
        <v>341</v>
      </c>
      <c r="I106" s="481">
        <f>'在庫情報（雨靴）'!R106</f>
        <v>0</v>
      </c>
      <c r="J106" s="482">
        <v>36</v>
      </c>
      <c r="K106" s="483">
        <f t="shared" si="1"/>
        <v>0</v>
      </c>
    </row>
    <row r="107" ht="35.25" spans="2:11">
      <c r="B107" s="459"/>
      <c r="C107" s="460"/>
      <c r="D107" s="461"/>
      <c r="E107" s="461"/>
      <c r="F107" s="464">
        <v>27</v>
      </c>
      <c r="G107" s="464" t="s">
        <v>290</v>
      </c>
      <c r="H107" s="465"/>
      <c r="I107" s="484">
        <f>'在庫情報（雨靴）'!R107</f>
        <v>0</v>
      </c>
      <c r="J107" s="485">
        <v>36</v>
      </c>
      <c r="K107" s="486">
        <f t="shared" si="1"/>
        <v>0</v>
      </c>
    </row>
    <row r="108" ht="35.25" spans="2:11">
      <c r="B108" s="459"/>
      <c r="C108" s="460"/>
      <c r="D108" s="461"/>
      <c r="E108" s="461"/>
      <c r="F108" s="462">
        <v>28</v>
      </c>
      <c r="G108" s="462" t="s">
        <v>291</v>
      </c>
      <c r="H108" s="463" t="s">
        <v>342</v>
      </c>
      <c r="I108" s="481">
        <f>'在庫情報（雨靴）'!R108</f>
        <v>0</v>
      </c>
      <c r="J108" s="482">
        <v>36</v>
      </c>
      <c r="K108" s="483">
        <f t="shared" si="1"/>
        <v>0</v>
      </c>
    </row>
    <row r="109" ht="35.25" spans="2:11">
      <c r="B109" s="459"/>
      <c r="C109" s="460"/>
      <c r="D109" s="461"/>
      <c r="E109" s="461"/>
      <c r="F109" s="462">
        <v>29</v>
      </c>
      <c r="G109" s="462" t="s">
        <v>292</v>
      </c>
      <c r="H109" s="463" t="s">
        <v>343</v>
      </c>
      <c r="I109" s="481">
        <f>'在庫情報（雨靴）'!R109</f>
        <v>0</v>
      </c>
      <c r="J109" s="482">
        <v>36</v>
      </c>
      <c r="K109" s="483">
        <f t="shared" si="1"/>
        <v>0</v>
      </c>
    </row>
    <row r="110" ht="35.25" spans="2:11">
      <c r="B110" s="459"/>
      <c r="C110" s="460"/>
      <c r="D110" s="461"/>
      <c r="E110" s="461"/>
      <c r="F110" s="464">
        <v>30</v>
      </c>
      <c r="G110" s="464" t="s">
        <v>293</v>
      </c>
      <c r="H110" s="465"/>
      <c r="I110" s="484">
        <f>'在庫情報（雨靴）'!R110</f>
        <v>0</v>
      </c>
      <c r="J110" s="485">
        <v>36</v>
      </c>
      <c r="K110" s="486">
        <f t="shared" si="1"/>
        <v>0</v>
      </c>
    </row>
    <row r="111" ht="35.25" spans="2:11">
      <c r="B111" s="459"/>
      <c r="C111" s="460"/>
      <c r="D111" s="461"/>
      <c r="E111" s="461"/>
      <c r="F111" s="462">
        <v>31</v>
      </c>
      <c r="G111" s="462" t="s">
        <v>294</v>
      </c>
      <c r="H111" s="463" t="s">
        <v>344</v>
      </c>
      <c r="I111" s="481">
        <f>'在庫情報（雨靴）'!R111</f>
        <v>0</v>
      </c>
      <c r="J111" s="482">
        <v>36</v>
      </c>
      <c r="K111" s="483">
        <f t="shared" si="1"/>
        <v>0</v>
      </c>
    </row>
    <row r="112" ht="35.25" spans="2:11">
      <c r="B112" s="459"/>
      <c r="C112" s="460"/>
      <c r="D112" s="461"/>
      <c r="E112" s="461"/>
      <c r="F112" s="466">
        <v>32</v>
      </c>
      <c r="G112" s="466" t="s">
        <v>295</v>
      </c>
      <c r="H112" s="467" t="s">
        <v>345</v>
      </c>
      <c r="I112" s="487">
        <f>'在庫情報（雨靴）'!R112</f>
        <v>0</v>
      </c>
      <c r="J112" s="488">
        <v>36</v>
      </c>
      <c r="K112" s="489">
        <f t="shared" si="1"/>
        <v>0</v>
      </c>
    </row>
    <row r="113" ht="35.25" spans="2:11">
      <c r="B113" s="459"/>
      <c r="C113" s="468"/>
      <c r="D113" s="469" t="s">
        <v>256</v>
      </c>
      <c r="E113" s="469"/>
      <c r="F113" s="470">
        <v>23</v>
      </c>
      <c r="G113" s="470" t="s">
        <v>286</v>
      </c>
      <c r="H113" s="471" t="s">
        <v>346</v>
      </c>
      <c r="I113" s="490">
        <f>'在庫情報（雨靴）'!R113</f>
        <v>0</v>
      </c>
      <c r="J113" s="491">
        <v>36</v>
      </c>
      <c r="K113" s="492">
        <f t="shared" si="1"/>
        <v>0</v>
      </c>
    </row>
    <row r="114" ht="35.25" spans="2:11">
      <c r="B114" s="459"/>
      <c r="C114" s="460"/>
      <c r="D114" s="461"/>
      <c r="E114" s="461"/>
      <c r="F114" s="462">
        <v>24</v>
      </c>
      <c r="G114" s="462" t="s">
        <v>287</v>
      </c>
      <c r="H114" s="463" t="s">
        <v>347</v>
      </c>
      <c r="I114" s="481">
        <f>'在庫情報（雨靴）'!R114</f>
        <v>0</v>
      </c>
      <c r="J114" s="482">
        <v>36</v>
      </c>
      <c r="K114" s="483">
        <f t="shared" si="1"/>
        <v>0</v>
      </c>
    </row>
    <row r="115" ht="35.25" spans="2:11">
      <c r="B115" s="459"/>
      <c r="C115" s="460"/>
      <c r="D115" s="461"/>
      <c r="E115" s="461"/>
      <c r="F115" s="464">
        <v>25</v>
      </c>
      <c r="G115" s="464" t="s">
        <v>288</v>
      </c>
      <c r="H115" s="465"/>
      <c r="I115" s="484">
        <f>'在庫情報（雨靴）'!R115</f>
        <v>0</v>
      </c>
      <c r="J115" s="485">
        <v>36</v>
      </c>
      <c r="K115" s="486">
        <f t="shared" si="1"/>
        <v>0</v>
      </c>
    </row>
    <row r="116" ht="35.25" spans="2:11">
      <c r="B116" s="459"/>
      <c r="C116" s="460"/>
      <c r="D116" s="461"/>
      <c r="E116" s="461"/>
      <c r="F116" s="462">
        <v>26</v>
      </c>
      <c r="G116" s="462" t="s">
        <v>289</v>
      </c>
      <c r="H116" s="463" t="s">
        <v>348</v>
      </c>
      <c r="I116" s="481">
        <f>'在庫情報（雨靴）'!R116</f>
        <v>0</v>
      </c>
      <c r="J116" s="482">
        <v>36</v>
      </c>
      <c r="K116" s="483">
        <f t="shared" si="1"/>
        <v>0</v>
      </c>
    </row>
    <row r="117" ht="35.25" spans="2:11">
      <c r="B117" s="459"/>
      <c r="C117" s="460"/>
      <c r="D117" s="461"/>
      <c r="E117" s="461"/>
      <c r="F117" s="464">
        <v>27</v>
      </c>
      <c r="G117" s="464" t="s">
        <v>290</v>
      </c>
      <c r="H117" s="465"/>
      <c r="I117" s="484">
        <f>'在庫情報（雨靴）'!R117</f>
        <v>0</v>
      </c>
      <c r="J117" s="485">
        <v>36</v>
      </c>
      <c r="K117" s="486">
        <f t="shared" si="1"/>
        <v>0</v>
      </c>
    </row>
    <row r="118" ht="35.25" spans="2:11">
      <c r="B118" s="459"/>
      <c r="C118" s="460"/>
      <c r="D118" s="461"/>
      <c r="E118" s="461"/>
      <c r="F118" s="462">
        <v>28</v>
      </c>
      <c r="G118" s="462" t="s">
        <v>291</v>
      </c>
      <c r="H118" s="463" t="s">
        <v>349</v>
      </c>
      <c r="I118" s="481">
        <f>'在庫情報（雨靴）'!R118</f>
        <v>0</v>
      </c>
      <c r="J118" s="482">
        <v>36</v>
      </c>
      <c r="K118" s="483">
        <f t="shared" si="1"/>
        <v>0</v>
      </c>
    </row>
    <row r="119" ht="35.25" spans="2:11">
      <c r="B119" s="459"/>
      <c r="C119" s="460"/>
      <c r="D119" s="461"/>
      <c r="E119" s="461"/>
      <c r="F119" s="462">
        <v>29</v>
      </c>
      <c r="G119" s="462" t="s">
        <v>292</v>
      </c>
      <c r="H119" s="463" t="s">
        <v>350</v>
      </c>
      <c r="I119" s="481">
        <f>'在庫情報（雨靴）'!R119</f>
        <v>0</v>
      </c>
      <c r="J119" s="482">
        <v>36</v>
      </c>
      <c r="K119" s="483">
        <f t="shared" si="1"/>
        <v>0</v>
      </c>
    </row>
    <row r="120" ht="35.25" spans="2:11">
      <c r="B120" s="459"/>
      <c r="C120" s="460"/>
      <c r="D120" s="461"/>
      <c r="E120" s="461"/>
      <c r="F120" s="464">
        <v>30</v>
      </c>
      <c r="G120" s="464" t="s">
        <v>293</v>
      </c>
      <c r="H120" s="465"/>
      <c r="I120" s="484">
        <f>'在庫情報（雨靴）'!R120</f>
        <v>0</v>
      </c>
      <c r="J120" s="485">
        <v>36</v>
      </c>
      <c r="K120" s="486">
        <f t="shared" si="1"/>
        <v>0</v>
      </c>
    </row>
    <row r="121" ht="35.25" spans="2:11">
      <c r="B121" s="459"/>
      <c r="C121" s="460"/>
      <c r="D121" s="461"/>
      <c r="E121" s="461"/>
      <c r="F121" s="462">
        <v>31</v>
      </c>
      <c r="G121" s="462" t="s">
        <v>294</v>
      </c>
      <c r="H121" s="463" t="s">
        <v>351</v>
      </c>
      <c r="I121" s="481">
        <f>'在庫情報（雨靴）'!R121</f>
        <v>0</v>
      </c>
      <c r="J121" s="482">
        <v>36</v>
      </c>
      <c r="K121" s="483">
        <f t="shared" si="1"/>
        <v>0</v>
      </c>
    </row>
    <row r="122" ht="35.25" spans="2:11">
      <c r="B122" s="459"/>
      <c r="C122" s="460"/>
      <c r="D122" s="461"/>
      <c r="E122" s="461"/>
      <c r="F122" s="466">
        <v>32</v>
      </c>
      <c r="G122" s="466" t="s">
        <v>295</v>
      </c>
      <c r="H122" s="467" t="s">
        <v>352</v>
      </c>
      <c r="I122" s="487">
        <f>'在庫情報（雨靴）'!R122</f>
        <v>0</v>
      </c>
      <c r="J122" s="488">
        <v>36</v>
      </c>
      <c r="K122" s="489">
        <f t="shared" si="1"/>
        <v>0</v>
      </c>
    </row>
    <row r="123" ht="35.25" spans="2:11">
      <c r="B123" s="459"/>
      <c r="C123" s="468"/>
      <c r="D123" s="469" t="s">
        <v>353</v>
      </c>
      <c r="E123" s="469"/>
      <c r="F123" s="470">
        <v>23</v>
      </c>
      <c r="G123" s="470" t="s">
        <v>286</v>
      </c>
      <c r="H123" s="471" t="s">
        <v>354</v>
      </c>
      <c r="I123" s="490">
        <f>'在庫情報（雨靴）'!R123</f>
        <v>0</v>
      </c>
      <c r="J123" s="491">
        <v>36</v>
      </c>
      <c r="K123" s="492">
        <f t="shared" si="1"/>
        <v>0</v>
      </c>
    </row>
    <row r="124" ht="35.25" spans="2:11">
      <c r="B124" s="459"/>
      <c r="C124" s="460"/>
      <c r="D124" s="461"/>
      <c r="E124" s="461"/>
      <c r="F124" s="462">
        <v>24</v>
      </c>
      <c r="G124" s="462" t="s">
        <v>287</v>
      </c>
      <c r="H124" s="463" t="s">
        <v>355</v>
      </c>
      <c r="I124" s="481">
        <f>'在庫情報（雨靴）'!R124</f>
        <v>0</v>
      </c>
      <c r="J124" s="482">
        <v>36</v>
      </c>
      <c r="K124" s="483">
        <f t="shared" si="1"/>
        <v>0</v>
      </c>
    </row>
    <row r="125" ht="35.25" spans="2:11">
      <c r="B125" s="459"/>
      <c r="C125" s="460"/>
      <c r="D125" s="461"/>
      <c r="E125" s="461"/>
      <c r="F125" s="464">
        <v>25</v>
      </c>
      <c r="G125" s="464" t="s">
        <v>288</v>
      </c>
      <c r="H125" s="465"/>
      <c r="I125" s="484">
        <f>'在庫情報（雨靴）'!R125</f>
        <v>0</v>
      </c>
      <c r="J125" s="485">
        <v>36</v>
      </c>
      <c r="K125" s="486">
        <f t="shared" si="1"/>
        <v>0</v>
      </c>
    </row>
    <row r="126" ht="35.25" spans="2:11">
      <c r="B126" s="459"/>
      <c r="C126" s="460"/>
      <c r="D126" s="461"/>
      <c r="E126" s="461"/>
      <c r="F126" s="462">
        <v>26</v>
      </c>
      <c r="G126" s="462" t="s">
        <v>289</v>
      </c>
      <c r="H126" s="463" t="s">
        <v>356</v>
      </c>
      <c r="I126" s="481">
        <f>'在庫情報（雨靴）'!R126</f>
        <v>0</v>
      </c>
      <c r="J126" s="482">
        <v>36</v>
      </c>
      <c r="K126" s="483">
        <f t="shared" si="1"/>
        <v>0</v>
      </c>
    </row>
    <row r="127" ht="35.25" spans="2:11">
      <c r="B127" s="459"/>
      <c r="C127" s="460"/>
      <c r="D127" s="461"/>
      <c r="E127" s="461"/>
      <c r="F127" s="464">
        <v>27</v>
      </c>
      <c r="G127" s="464" t="s">
        <v>290</v>
      </c>
      <c r="H127" s="465"/>
      <c r="I127" s="484">
        <f>'在庫情報（雨靴）'!R127</f>
        <v>0</v>
      </c>
      <c r="J127" s="485">
        <v>36</v>
      </c>
      <c r="K127" s="486">
        <f t="shared" si="1"/>
        <v>0</v>
      </c>
    </row>
    <row r="128" ht="35.25" spans="2:11">
      <c r="B128" s="459"/>
      <c r="C128" s="460"/>
      <c r="D128" s="461"/>
      <c r="E128" s="461"/>
      <c r="F128" s="462">
        <v>28</v>
      </c>
      <c r="G128" s="462" t="s">
        <v>291</v>
      </c>
      <c r="H128" s="463" t="s">
        <v>357</v>
      </c>
      <c r="I128" s="481">
        <f>'在庫情報（雨靴）'!R128</f>
        <v>0</v>
      </c>
      <c r="J128" s="482">
        <v>36</v>
      </c>
      <c r="K128" s="483">
        <f t="shared" si="1"/>
        <v>0</v>
      </c>
    </row>
    <row r="129" ht="35.25" spans="2:11">
      <c r="B129" s="459"/>
      <c r="C129" s="460"/>
      <c r="D129" s="461"/>
      <c r="E129" s="461"/>
      <c r="F129" s="462">
        <v>29</v>
      </c>
      <c r="G129" s="462" t="s">
        <v>292</v>
      </c>
      <c r="H129" s="463" t="s">
        <v>358</v>
      </c>
      <c r="I129" s="481">
        <f>'在庫情報（雨靴）'!R129</f>
        <v>0</v>
      </c>
      <c r="J129" s="482">
        <v>36</v>
      </c>
      <c r="K129" s="483">
        <f t="shared" si="1"/>
        <v>0</v>
      </c>
    </row>
    <row r="130" ht="35.25" spans="2:11">
      <c r="B130" s="459"/>
      <c r="C130" s="460"/>
      <c r="D130" s="461"/>
      <c r="E130" s="461"/>
      <c r="F130" s="464">
        <v>30</v>
      </c>
      <c r="G130" s="464" t="s">
        <v>293</v>
      </c>
      <c r="H130" s="465"/>
      <c r="I130" s="484">
        <f>'在庫情報（雨靴）'!R130</f>
        <v>0</v>
      </c>
      <c r="J130" s="485">
        <v>36</v>
      </c>
      <c r="K130" s="486">
        <f t="shared" si="1"/>
        <v>0</v>
      </c>
    </row>
    <row r="131" ht="35.25" spans="2:11">
      <c r="B131" s="459"/>
      <c r="C131" s="460"/>
      <c r="D131" s="461"/>
      <c r="E131" s="461"/>
      <c r="F131" s="462">
        <v>31</v>
      </c>
      <c r="G131" s="462" t="s">
        <v>294</v>
      </c>
      <c r="H131" s="463" t="s">
        <v>359</v>
      </c>
      <c r="I131" s="481">
        <f>'在庫情報（雨靴）'!R131</f>
        <v>0</v>
      </c>
      <c r="J131" s="482">
        <v>36</v>
      </c>
      <c r="K131" s="483">
        <f t="shared" si="1"/>
        <v>0</v>
      </c>
    </row>
    <row r="132" ht="35.25" spans="2:11">
      <c r="B132" s="459"/>
      <c r="C132" s="460"/>
      <c r="D132" s="461"/>
      <c r="E132" s="461"/>
      <c r="F132" s="466">
        <v>32</v>
      </c>
      <c r="G132" s="466" t="s">
        <v>295</v>
      </c>
      <c r="H132" s="467" t="s">
        <v>360</v>
      </c>
      <c r="I132" s="487">
        <f>'在庫情報（雨靴）'!R132</f>
        <v>0</v>
      </c>
      <c r="J132" s="488">
        <v>36</v>
      </c>
      <c r="K132" s="489">
        <f t="shared" si="1"/>
        <v>0</v>
      </c>
    </row>
    <row r="133" ht="35.25" spans="2:11">
      <c r="B133" s="459"/>
      <c r="C133" s="468"/>
      <c r="D133" s="469" t="s">
        <v>253</v>
      </c>
      <c r="E133" s="469"/>
      <c r="F133" s="470">
        <v>23</v>
      </c>
      <c r="G133" s="470" t="s">
        <v>286</v>
      </c>
      <c r="H133" s="471" t="s">
        <v>361</v>
      </c>
      <c r="I133" s="490">
        <f>'在庫情報（雨靴）'!R133</f>
        <v>0</v>
      </c>
      <c r="J133" s="491">
        <v>36</v>
      </c>
      <c r="K133" s="492">
        <f t="shared" si="1"/>
        <v>0</v>
      </c>
    </row>
    <row r="134" ht="35.25" spans="2:11">
      <c r="B134" s="459"/>
      <c r="C134" s="460"/>
      <c r="D134" s="461"/>
      <c r="E134" s="461"/>
      <c r="F134" s="462">
        <v>24</v>
      </c>
      <c r="G134" s="462" t="s">
        <v>287</v>
      </c>
      <c r="H134" s="463" t="s">
        <v>362</v>
      </c>
      <c r="I134" s="481">
        <f>'在庫情報（雨靴）'!R134</f>
        <v>0</v>
      </c>
      <c r="J134" s="482">
        <v>36</v>
      </c>
      <c r="K134" s="483">
        <f t="shared" si="1"/>
        <v>0</v>
      </c>
    </row>
    <row r="135" ht="35.25" spans="2:11">
      <c r="B135" s="459"/>
      <c r="C135" s="460"/>
      <c r="D135" s="461"/>
      <c r="E135" s="461"/>
      <c r="F135" s="464">
        <v>25</v>
      </c>
      <c r="G135" s="464" t="s">
        <v>288</v>
      </c>
      <c r="H135" s="465"/>
      <c r="I135" s="484">
        <f>'在庫情報（雨靴）'!R135</f>
        <v>0</v>
      </c>
      <c r="J135" s="485">
        <v>36</v>
      </c>
      <c r="K135" s="486">
        <f t="shared" si="1"/>
        <v>0</v>
      </c>
    </row>
    <row r="136" ht="35.25" spans="2:11">
      <c r="B136" s="459"/>
      <c r="C136" s="460"/>
      <c r="D136" s="461"/>
      <c r="E136" s="461"/>
      <c r="F136" s="462">
        <v>26</v>
      </c>
      <c r="G136" s="462" t="s">
        <v>289</v>
      </c>
      <c r="H136" s="463" t="s">
        <v>363</v>
      </c>
      <c r="I136" s="481">
        <f>'在庫情報（雨靴）'!R136</f>
        <v>0</v>
      </c>
      <c r="J136" s="482">
        <v>36</v>
      </c>
      <c r="K136" s="483">
        <f t="shared" si="1"/>
        <v>0</v>
      </c>
    </row>
    <row r="137" ht="35.25" spans="2:11">
      <c r="B137" s="459"/>
      <c r="C137" s="460"/>
      <c r="D137" s="461"/>
      <c r="E137" s="461"/>
      <c r="F137" s="464">
        <v>27</v>
      </c>
      <c r="G137" s="464" t="s">
        <v>290</v>
      </c>
      <c r="H137" s="465"/>
      <c r="I137" s="484">
        <f>'在庫情報（雨靴）'!R137</f>
        <v>0</v>
      </c>
      <c r="J137" s="485">
        <v>36</v>
      </c>
      <c r="K137" s="486">
        <f t="shared" si="1"/>
        <v>0</v>
      </c>
    </row>
    <row r="138" ht="35.25" spans="2:11">
      <c r="B138" s="459"/>
      <c r="C138" s="460"/>
      <c r="D138" s="461"/>
      <c r="E138" s="461"/>
      <c r="F138" s="462">
        <v>28</v>
      </c>
      <c r="G138" s="462" t="s">
        <v>291</v>
      </c>
      <c r="H138" s="463" t="s">
        <v>364</v>
      </c>
      <c r="I138" s="481">
        <f>'在庫情報（雨靴）'!R138</f>
        <v>0</v>
      </c>
      <c r="J138" s="482">
        <v>36</v>
      </c>
      <c r="K138" s="483">
        <f t="shared" si="1"/>
        <v>0</v>
      </c>
    </row>
    <row r="139" ht="35.25" spans="2:11">
      <c r="B139" s="459"/>
      <c r="C139" s="460"/>
      <c r="D139" s="461"/>
      <c r="E139" s="461"/>
      <c r="F139" s="462">
        <v>29</v>
      </c>
      <c r="G139" s="462" t="s">
        <v>292</v>
      </c>
      <c r="H139" s="463" t="s">
        <v>365</v>
      </c>
      <c r="I139" s="481">
        <f>'在庫情報（雨靴）'!R139</f>
        <v>0</v>
      </c>
      <c r="J139" s="482">
        <v>36</v>
      </c>
      <c r="K139" s="483">
        <f t="shared" si="1"/>
        <v>0</v>
      </c>
    </row>
    <row r="140" ht="35.25" spans="2:11">
      <c r="B140" s="459"/>
      <c r="C140" s="460"/>
      <c r="D140" s="461"/>
      <c r="E140" s="461"/>
      <c r="F140" s="464">
        <v>30</v>
      </c>
      <c r="G140" s="464" t="s">
        <v>293</v>
      </c>
      <c r="H140" s="465"/>
      <c r="I140" s="484">
        <f>'在庫情報（雨靴）'!R140</f>
        <v>0</v>
      </c>
      <c r="J140" s="485">
        <v>36</v>
      </c>
      <c r="K140" s="486">
        <f t="shared" si="1"/>
        <v>0</v>
      </c>
    </row>
    <row r="141" ht="35.25" spans="2:11">
      <c r="B141" s="459"/>
      <c r="C141" s="460"/>
      <c r="D141" s="461"/>
      <c r="E141" s="461"/>
      <c r="F141" s="462">
        <v>31</v>
      </c>
      <c r="G141" s="462" t="s">
        <v>294</v>
      </c>
      <c r="H141" s="463" t="s">
        <v>366</v>
      </c>
      <c r="I141" s="481">
        <f>'在庫情報（雨靴）'!R141</f>
        <v>0</v>
      </c>
      <c r="J141" s="482">
        <v>36</v>
      </c>
      <c r="K141" s="483">
        <f t="shared" si="1"/>
        <v>0</v>
      </c>
    </row>
    <row r="142" ht="36" spans="2:11">
      <c r="B142" s="472"/>
      <c r="C142" s="473"/>
      <c r="D142" s="474"/>
      <c r="E142" s="474"/>
      <c r="F142" s="475">
        <v>32</v>
      </c>
      <c r="G142" s="475" t="s">
        <v>295</v>
      </c>
      <c r="H142" s="476" t="s">
        <v>367</v>
      </c>
      <c r="I142" s="493">
        <f>'在庫情報（雨靴）'!R142</f>
        <v>0</v>
      </c>
      <c r="J142" s="494">
        <v>36</v>
      </c>
      <c r="K142" s="495">
        <f t="shared" si="1"/>
        <v>0</v>
      </c>
    </row>
    <row r="143" ht="60" spans="11:11">
      <c r="K143" s="496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4" sqref="K4"/>
    </sheetView>
  </sheetViews>
  <sheetFormatPr defaultColWidth="9" defaultRowHeight="25.5"/>
  <cols>
    <col min="1" max="1" width="9" style="4"/>
    <col min="2" max="3" width="12.125" style="223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0" width="22" style="4" hidden="1" customWidth="1"/>
    <col min="11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76"/>
      <c r="M1" s="276"/>
      <c r="N1" s="276"/>
      <c r="T1" s="276"/>
    </row>
    <row r="3" s="1" customFormat="1" ht="50.25" customHeight="1" spans="2:23">
      <c r="B3" s="224" t="s">
        <v>368</v>
      </c>
      <c r="C3" s="224" t="s">
        <v>369</v>
      </c>
      <c r="D3" s="225" t="s">
        <v>370</v>
      </c>
      <c r="E3" s="226" t="s">
        <v>13</v>
      </c>
      <c r="F3" s="226" t="s">
        <v>371</v>
      </c>
      <c r="G3" s="226" t="s">
        <v>372</v>
      </c>
      <c r="H3" s="226" t="s">
        <v>373</v>
      </c>
      <c r="I3" s="226" t="s">
        <v>374</v>
      </c>
      <c r="J3" s="226" t="s">
        <v>192</v>
      </c>
      <c r="K3" s="277" t="s">
        <v>375</v>
      </c>
      <c r="L3" s="226" t="s">
        <v>376</v>
      </c>
      <c r="M3" s="226" t="s">
        <v>377</v>
      </c>
      <c r="N3" s="278" t="s">
        <v>2</v>
      </c>
      <c r="O3" s="279" t="s">
        <v>3</v>
      </c>
      <c r="P3" s="279" t="s">
        <v>4</v>
      </c>
      <c r="Q3" s="279" t="s">
        <v>5</v>
      </c>
      <c r="R3" s="279" t="s">
        <v>6</v>
      </c>
      <c r="S3" s="279" t="s">
        <v>7</v>
      </c>
      <c r="T3" s="226" t="s">
        <v>378</v>
      </c>
      <c r="U3" s="226" t="s">
        <v>189</v>
      </c>
      <c r="V3" s="226" t="s">
        <v>10</v>
      </c>
      <c r="W3" s="279" t="s">
        <v>11</v>
      </c>
    </row>
    <row r="4" s="220" customFormat="1" ht="50.1" customHeight="1" spans="2:23">
      <c r="B4" s="227" t="s">
        <v>379</v>
      </c>
      <c r="C4" s="227" t="s">
        <v>380</v>
      </c>
      <c r="D4" s="228" t="s">
        <v>381</v>
      </c>
      <c r="E4" s="229"/>
      <c r="F4" s="230" t="s">
        <v>16</v>
      </c>
      <c r="G4" s="230" t="s">
        <v>382</v>
      </c>
      <c r="H4" s="230" t="s">
        <v>383</v>
      </c>
      <c r="I4" s="280" t="s">
        <v>384</v>
      </c>
      <c r="J4" s="230" t="s">
        <v>385</v>
      </c>
      <c r="K4" s="230"/>
      <c r="L4" s="281"/>
      <c r="M4" s="230"/>
      <c r="N4" s="230"/>
      <c r="O4" s="282"/>
      <c r="P4" s="282"/>
      <c r="Q4" s="282"/>
      <c r="R4" s="282"/>
      <c r="S4" s="282"/>
      <c r="T4" s="318">
        <f t="shared" ref="T4:T70" si="0">M4+L4+N4</f>
        <v>0</v>
      </c>
      <c r="U4" s="230"/>
      <c r="V4" s="318">
        <f t="shared" ref="V4:V7" si="1">T4+U4</f>
        <v>0</v>
      </c>
      <c r="W4" s="319" t="str">
        <f t="shared" ref="W4:W7" si="2">IF(S4&gt;0,V4/S4*7,"-")</f>
        <v>-</v>
      </c>
    </row>
    <row r="5" s="220" customFormat="1" ht="50.1" customHeight="1" spans="2:23">
      <c r="B5" s="231"/>
      <c r="C5" s="231"/>
      <c r="D5" s="232"/>
      <c r="E5" s="229"/>
      <c r="F5" s="230" t="s">
        <v>17</v>
      </c>
      <c r="G5" s="230" t="s">
        <v>386</v>
      </c>
      <c r="H5" s="230" t="s">
        <v>387</v>
      </c>
      <c r="I5" s="280" t="s">
        <v>384</v>
      </c>
      <c r="J5" s="230" t="s">
        <v>388</v>
      </c>
      <c r="K5" s="230"/>
      <c r="L5" s="281"/>
      <c r="M5" s="230"/>
      <c r="N5" s="230"/>
      <c r="O5" s="282"/>
      <c r="P5" s="282"/>
      <c r="Q5" s="282"/>
      <c r="R5" s="282"/>
      <c r="S5" s="282"/>
      <c r="T5" s="318">
        <f t="shared" si="0"/>
        <v>0</v>
      </c>
      <c r="U5" s="230"/>
      <c r="V5" s="318">
        <f t="shared" si="1"/>
        <v>0</v>
      </c>
      <c r="W5" s="319" t="str">
        <f t="shared" si="2"/>
        <v>-</v>
      </c>
    </row>
    <row r="6" s="220" customFormat="1" ht="50.1" customHeight="1" spans="2:23">
      <c r="B6" s="231"/>
      <c r="C6" s="231"/>
      <c r="D6" s="232"/>
      <c r="E6" s="229"/>
      <c r="F6" s="230" t="s">
        <v>18</v>
      </c>
      <c r="G6" s="230" t="s">
        <v>389</v>
      </c>
      <c r="H6" s="230" t="s">
        <v>390</v>
      </c>
      <c r="I6" s="280" t="s">
        <v>384</v>
      </c>
      <c r="J6" s="230" t="s">
        <v>391</v>
      </c>
      <c r="K6" s="230"/>
      <c r="L6" s="281"/>
      <c r="M6" s="230"/>
      <c r="N6" s="230"/>
      <c r="O6" s="282"/>
      <c r="P6" s="282"/>
      <c r="Q6" s="282"/>
      <c r="R6" s="282"/>
      <c r="S6" s="282"/>
      <c r="T6" s="318">
        <f t="shared" si="0"/>
        <v>0</v>
      </c>
      <c r="U6" s="230"/>
      <c r="V6" s="318">
        <f t="shared" si="1"/>
        <v>0</v>
      </c>
      <c r="W6" s="319" t="str">
        <f t="shared" si="2"/>
        <v>-</v>
      </c>
    </row>
    <row r="7" s="220" customFormat="1" ht="50.1" customHeight="1" spans="2:23">
      <c r="B7" s="231"/>
      <c r="C7" s="231"/>
      <c r="D7" s="232"/>
      <c r="E7" s="229"/>
      <c r="F7" s="233" t="s">
        <v>19</v>
      </c>
      <c r="G7" s="233" t="s">
        <v>392</v>
      </c>
      <c r="H7" s="233" t="s">
        <v>393</v>
      </c>
      <c r="I7" s="283" t="s">
        <v>384</v>
      </c>
      <c r="J7" s="233" t="s">
        <v>394</v>
      </c>
      <c r="K7" s="233"/>
      <c r="L7" s="284"/>
      <c r="M7" s="233"/>
      <c r="N7" s="233"/>
      <c r="O7" s="285"/>
      <c r="P7" s="285"/>
      <c r="Q7" s="285"/>
      <c r="R7" s="285"/>
      <c r="S7" s="285"/>
      <c r="T7" s="320">
        <f t="shared" si="0"/>
        <v>0</v>
      </c>
      <c r="U7" s="233"/>
      <c r="V7" s="320">
        <f t="shared" si="1"/>
        <v>0</v>
      </c>
      <c r="W7" s="321" t="str">
        <f t="shared" si="2"/>
        <v>-</v>
      </c>
    </row>
    <row r="8" s="220" customFormat="1" ht="50.1" customHeight="1" spans="2:23">
      <c r="B8" s="227" t="s">
        <v>395</v>
      </c>
      <c r="C8" s="227" t="s">
        <v>380</v>
      </c>
      <c r="D8" s="228" t="s">
        <v>396</v>
      </c>
      <c r="E8" s="234"/>
      <c r="F8" s="235" t="s">
        <v>16</v>
      </c>
      <c r="G8" s="235" t="s">
        <v>382</v>
      </c>
      <c r="H8" s="235" t="s">
        <v>383</v>
      </c>
      <c r="I8" s="286" t="s">
        <v>397</v>
      </c>
      <c r="J8" s="235" t="s">
        <v>398</v>
      </c>
      <c r="K8" s="235"/>
      <c r="L8" s="287"/>
      <c r="M8" s="235"/>
      <c r="N8" s="235"/>
      <c r="O8" s="288"/>
      <c r="P8" s="288"/>
      <c r="Q8" s="288"/>
      <c r="R8" s="288"/>
      <c r="S8" s="288"/>
      <c r="T8" s="322">
        <f t="shared" si="0"/>
        <v>0</v>
      </c>
      <c r="U8" s="235"/>
      <c r="V8" s="322">
        <f t="shared" ref="V8:V75" si="3">T8+U8</f>
        <v>0</v>
      </c>
      <c r="W8" s="323" t="str">
        <f t="shared" ref="W8:W74" si="4">IF(S8&gt;0,V8/S8*7,"-")</f>
        <v>-</v>
      </c>
    </row>
    <row r="9" s="220" customFormat="1" ht="50.1" customHeight="1" spans="2:23">
      <c r="B9" s="231"/>
      <c r="C9" s="231"/>
      <c r="D9" s="232"/>
      <c r="E9" s="229"/>
      <c r="F9" s="230" t="s">
        <v>17</v>
      </c>
      <c r="G9" s="230" t="s">
        <v>399</v>
      </c>
      <c r="H9" s="230" t="s">
        <v>387</v>
      </c>
      <c r="I9" s="289" t="s">
        <v>397</v>
      </c>
      <c r="J9" s="230" t="s">
        <v>400</v>
      </c>
      <c r="K9" s="230"/>
      <c r="L9" s="281"/>
      <c r="M9" s="230"/>
      <c r="N9" s="230"/>
      <c r="O9" s="282"/>
      <c r="P9" s="282"/>
      <c r="Q9" s="282"/>
      <c r="R9" s="282"/>
      <c r="S9" s="282"/>
      <c r="T9" s="318">
        <f t="shared" si="0"/>
        <v>0</v>
      </c>
      <c r="U9" s="230"/>
      <c r="V9" s="318">
        <f t="shared" si="3"/>
        <v>0</v>
      </c>
      <c r="W9" s="319" t="str">
        <f t="shared" si="4"/>
        <v>-</v>
      </c>
    </row>
    <row r="10" s="220" customFormat="1" ht="50.1" customHeight="1" spans="2:23">
      <c r="B10" s="231"/>
      <c r="C10" s="231"/>
      <c r="D10" s="232"/>
      <c r="E10" s="229"/>
      <c r="F10" s="230" t="s">
        <v>18</v>
      </c>
      <c r="G10" s="230" t="s">
        <v>401</v>
      </c>
      <c r="H10" s="230" t="s">
        <v>390</v>
      </c>
      <c r="I10" s="289" t="s">
        <v>397</v>
      </c>
      <c r="J10" s="230" t="s">
        <v>402</v>
      </c>
      <c r="K10" s="230"/>
      <c r="L10" s="281"/>
      <c r="M10" s="230"/>
      <c r="N10" s="230"/>
      <c r="O10" s="282"/>
      <c r="P10" s="282"/>
      <c r="Q10" s="282"/>
      <c r="R10" s="282"/>
      <c r="S10" s="282"/>
      <c r="T10" s="318">
        <f t="shared" si="0"/>
        <v>0</v>
      </c>
      <c r="U10" s="230"/>
      <c r="V10" s="318">
        <f t="shared" si="3"/>
        <v>0</v>
      </c>
      <c r="W10" s="319" t="str">
        <f t="shared" si="4"/>
        <v>-</v>
      </c>
    </row>
    <row r="11" s="220" customFormat="1" ht="50.1" customHeight="1" spans="2:23">
      <c r="B11" s="236"/>
      <c r="C11" s="236"/>
      <c r="D11" s="237"/>
      <c r="E11" s="238"/>
      <c r="F11" s="233" t="s">
        <v>19</v>
      </c>
      <c r="G11" s="233" t="s">
        <v>403</v>
      </c>
      <c r="H11" s="233" t="s">
        <v>393</v>
      </c>
      <c r="I11" s="290" t="s">
        <v>397</v>
      </c>
      <c r="J11" s="233" t="s">
        <v>404</v>
      </c>
      <c r="K11" s="233"/>
      <c r="L11" s="284"/>
      <c r="M11" s="233"/>
      <c r="N11" s="233"/>
      <c r="O11" s="285"/>
      <c r="P11" s="285"/>
      <c r="Q11" s="285"/>
      <c r="R11" s="285"/>
      <c r="S11" s="285"/>
      <c r="T11" s="320">
        <f t="shared" si="0"/>
        <v>0</v>
      </c>
      <c r="U11" s="233"/>
      <c r="V11" s="320">
        <f t="shared" si="3"/>
        <v>0</v>
      </c>
      <c r="W11" s="321" t="str">
        <f t="shared" si="4"/>
        <v>-</v>
      </c>
    </row>
    <row r="12" s="220" customFormat="1" ht="50.1" customHeight="1" spans="2:23">
      <c r="B12" s="227" t="s">
        <v>405</v>
      </c>
      <c r="C12" s="227" t="s">
        <v>380</v>
      </c>
      <c r="D12" s="228" t="s">
        <v>406</v>
      </c>
      <c r="E12" s="234"/>
      <c r="F12" s="235" t="s">
        <v>16</v>
      </c>
      <c r="G12" s="235" t="s">
        <v>399</v>
      </c>
      <c r="H12" s="235" t="s">
        <v>387</v>
      </c>
      <c r="I12" s="291" t="s">
        <v>384</v>
      </c>
      <c r="J12" s="235" t="s">
        <v>407</v>
      </c>
      <c r="K12" s="235"/>
      <c r="L12" s="287"/>
      <c r="M12" s="235"/>
      <c r="N12" s="235"/>
      <c r="O12" s="288"/>
      <c r="P12" s="288"/>
      <c r="Q12" s="288"/>
      <c r="R12" s="288"/>
      <c r="S12" s="288"/>
      <c r="T12" s="322">
        <f t="shared" si="0"/>
        <v>0</v>
      </c>
      <c r="U12" s="235"/>
      <c r="V12" s="322">
        <f t="shared" si="3"/>
        <v>0</v>
      </c>
      <c r="W12" s="323" t="str">
        <f t="shared" si="4"/>
        <v>-</v>
      </c>
    </row>
    <row r="13" s="220" customFormat="1" ht="50.1" customHeight="1" spans="2:23">
      <c r="B13" s="231"/>
      <c r="C13" s="231"/>
      <c r="D13" s="232"/>
      <c r="E13" s="229"/>
      <c r="F13" s="230" t="s">
        <v>17</v>
      </c>
      <c r="G13" s="230" t="s">
        <v>401</v>
      </c>
      <c r="H13" s="230" t="s">
        <v>390</v>
      </c>
      <c r="I13" s="280" t="s">
        <v>384</v>
      </c>
      <c r="J13" s="230" t="s">
        <v>408</v>
      </c>
      <c r="K13" s="230"/>
      <c r="L13" s="281"/>
      <c r="M13" s="230"/>
      <c r="N13" s="230"/>
      <c r="O13" s="282"/>
      <c r="P13" s="282"/>
      <c r="Q13" s="282"/>
      <c r="R13" s="282"/>
      <c r="S13" s="282"/>
      <c r="T13" s="318">
        <f t="shared" si="0"/>
        <v>0</v>
      </c>
      <c r="U13" s="230"/>
      <c r="V13" s="318">
        <f t="shared" si="3"/>
        <v>0</v>
      </c>
      <c r="W13" s="319" t="str">
        <f t="shared" si="4"/>
        <v>-</v>
      </c>
    </row>
    <row r="14" s="220" customFormat="1" ht="50.1" customHeight="1" spans="2:23">
      <c r="B14" s="236"/>
      <c r="C14" s="236"/>
      <c r="D14" s="237"/>
      <c r="E14" s="238"/>
      <c r="F14" s="233" t="s">
        <v>18</v>
      </c>
      <c r="G14" s="233" t="s">
        <v>403</v>
      </c>
      <c r="H14" s="233" t="s">
        <v>393</v>
      </c>
      <c r="I14" s="283" t="s">
        <v>384</v>
      </c>
      <c r="J14" s="233" t="s">
        <v>409</v>
      </c>
      <c r="K14" s="233"/>
      <c r="L14" s="284"/>
      <c r="M14" s="233"/>
      <c r="N14" s="233"/>
      <c r="O14" s="285"/>
      <c r="P14" s="285"/>
      <c r="Q14" s="285"/>
      <c r="R14" s="285"/>
      <c r="S14" s="285"/>
      <c r="T14" s="320">
        <f t="shared" si="0"/>
        <v>0</v>
      </c>
      <c r="U14" s="233"/>
      <c r="V14" s="320">
        <f t="shared" si="3"/>
        <v>0</v>
      </c>
      <c r="W14" s="321" t="str">
        <f t="shared" si="4"/>
        <v>-</v>
      </c>
    </row>
    <row r="15" s="220" customFormat="1" ht="50.1" customHeight="1" spans="2:23">
      <c r="B15" s="227" t="s">
        <v>410</v>
      </c>
      <c r="C15" s="8" t="s">
        <v>411</v>
      </c>
      <c r="D15" s="9">
        <v>20052</v>
      </c>
      <c r="E15" s="239"/>
      <c r="F15" s="235" t="s">
        <v>16</v>
      </c>
      <c r="G15" s="235" t="s">
        <v>382</v>
      </c>
      <c r="H15" s="235" t="s">
        <v>412</v>
      </c>
      <c r="I15" s="292" t="s">
        <v>384</v>
      </c>
      <c r="J15" s="235" t="s">
        <v>413</v>
      </c>
      <c r="K15" s="235"/>
      <c r="L15" s="287"/>
      <c r="M15" s="235"/>
      <c r="N15" s="235"/>
      <c r="O15" s="288"/>
      <c r="P15" s="288"/>
      <c r="Q15" s="288"/>
      <c r="R15" s="288"/>
      <c r="S15" s="288"/>
      <c r="T15" s="324">
        <f t="shared" si="0"/>
        <v>0</v>
      </c>
      <c r="U15" s="235"/>
      <c r="V15" s="324">
        <f t="shared" si="3"/>
        <v>0</v>
      </c>
      <c r="W15" s="325" t="str">
        <f t="shared" si="4"/>
        <v>-</v>
      </c>
    </row>
    <row r="16" s="220" customFormat="1" ht="50.1" customHeight="1" spans="2:23">
      <c r="B16" s="231"/>
      <c r="C16" s="231"/>
      <c r="D16" s="232"/>
      <c r="E16" s="239"/>
      <c r="F16" s="230" t="s">
        <v>17</v>
      </c>
      <c r="G16" s="230" t="s">
        <v>399</v>
      </c>
      <c r="H16" s="230" t="s">
        <v>387</v>
      </c>
      <c r="I16" s="280" t="s">
        <v>384</v>
      </c>
      <c r="J16" s="230" t="s">
        <v>414</v>
      </c>
      <c r="K16" s="230"/>
      <c r="L16" s="281"/>
      <c r="M16" s="230"/>
      <c r="N16" s="230"/>
      <c r="O16" s="282"/>
      <c r="P16" s="282"/>
      <c r="Q16" s="282"/>
      <c r="R16" s="282"/>
      <c r="S16" s="282"/>
      <c r="T16" s="326">
        <f t="shared" si="0"/>
        <v>0</v>
      </c>
      <c r="U16" s="230"/>
      <c r="V16" s="326">
        <f t="shared" si="3"/>
        <v>0</v>
      </c>
      <c r="W16" s="327" t="str">
        <f t="shared" si="4"/>
        <v>-</v>
      </c>
    </row>
    <row r="17" s="221" customFormat="1" ht="50.1" customHeight="1" spans="2:23">
      <c r="B17" s="240"/>
      <c r="C17" s="240"/>
      <c r="D17" s="241"/>
      <c r="E17" s="242"/>
      <c r="F17" s="243" t="s">
        <v>18</v>
      </c>
      <c r="G17" s="244" t="s">
        <v>401</v>
      </c>
      <c r="H17" s="244" t="s">
        <v>390</v>
      </c>
      <c r="I17" s="293" t="s">
        <v>397</v>
      </c>
      <c r="J17" s="243" t="s">
        <v>415</v>
      </c>
      <c r="K17" s="243"/>
      <c r="L17" s="294"/>
      <c r="M17" s="243"/>
      <c r="N17" s="243"/>
      <c r="O17" s="295"/>
      <c r="P17" s="295"/>
      <c r="Q17" s="295"/>
      <c r="R17" s="295"/>
      <c r="S17" s="295"/>
      <c r="T17" s="328">
        <f t="shared" si="0"/>
        <v>0</v>
      </c>
      <c r="U17" s="329"/>
      <c r="V17" s="328">
        <f t="shared" si="3"/>
        <v>0</v>
      </c>
      <c r="W17" s="330" t="str">
        <f t="shared" si="4"/>
        <v>-</v>
      </c>
    </row>
    <row r="18" s="221" customFormat="1" ht="50.1" customHeight="1" spans="2:23">
      <c r="B18" s="245"/>
      <c r="C18" s="240"/>
      <c r="D18" s="241"/>
      <c r="E18" s="242"/>
      <c r="F18" s="246" t="s">
        <v>19</v>
      </c>
      <c r="G18" s="233" t="s">
        <v>403</v>
      </c>
      <c r="H18" s="233" t="s">
        <v>393</v>
      </c>
      <c r="I18" s="296" t="s">
        <v>397</v>
      </c>
      <c r="J18" s="246" t="s">
        <v>416</v>
      </c>
      <c r="K18" s="246"/>
      <c r="L18" s="284"/>
      <c r="M18" s="246"/>
      <c r="N18" s="246"/>
      <c r="O18" s="285"/>
      <c r="P18" s="285"/>
      <c r="Q18" s="285"/>
      <c r="R18" s="285"/>
      <c r="S18" s="285"/>
      <c r="T18" s="331">
        <f t="shared" ref="T18" si="5">M18+L18+N18</f>
        <v>0</v>
      </c>
      <c r="U18" s="332"/>
      <c r="V18" s="331">
        <f t="shared" ref="V18" si="6">T18+U18</f>
        <v>0</v>
      </c>
      <c r="W18" s="333" t="str">
        <f t="shared" ref="W18" si="7">IF(S18&gt;0,V18/S18*7,"-")</f>
        <v>-</v>
      </c>
    </row>
    <row r="19" s="220" customFormat="1" ht="50.1" customHeight="1" spans="2:23">
      <c r="B19" s="227" t="s">
        <v>417</v>
      </c>
      <c r="C19" s="227" t="s">
        <v>411</v>
      </c>
      <c r="D19" s="228" t="s">
        <v>418</v>
      </c>
      <c r="E19" s="234"/>
      <c r="F19" s="235" t="s">
        <v>16</v>
      </c>
      <c r="G19" s="235" t="s">
        <v>399</v>
      </c>
      <c r="H19" s="235" t="s">
        <v>387</v>
      </c>
      <c r="I19" s="291" t="s">
        <v>384</v>
      </c>
      <c r="J19" s="235" t="s">
        <v>419</v>
      </c>
      <c r="K19" s="235"/>
      <c r="L19" s="287"/>
      <c r="M19" s="235"/>
      <c r="N19" s="235"/>
      <c r="O19" s="288"/>
      <c r="P19" s="288"/>
      <c r="Q19" s="288"/>
      <c r="R19" s="288"/>
      <c r="S19" s="288"/>
      <c r="T19" s="322">
        <f t="shared" si="0"/>
        <v>0</v>
      </c>
      <c r="U19" s="235"/>
      <c r="V19" s="322">
        <f t="shared" si="3"/>
        <v>0</v>
      </c>
      <c r="W19" s="323" t="str">
        <f t="shared" si="4"/>
        <v>-</v>
      </c>
    </row>
    <row r="20" s="220" customFormat="1" ht="50.1" customHeight="1" spans="2:23">
      <c r="B20" s="231"/>
      <c r="C20" s="231"/>
      <c r="D20" s="232"/>
      <c r="E20" s="229"/>
      <c r="F20" s="230" t="s">
        <v>17</v>
      </c>
      <c r="G20" s="230" t="s">
        <v>401</v>
      </c>
      <c r="H20" s="230" t="s">
        <v>390</v>
      </c>
      <c r="I20" s="280" t="s">
        <v>384</v>
      </c>
      <c r="J20" s="230" t="s">
        <v>420</v>
      </c>
      <c r="K20" s="230"/>
      <c r="L20" s="281"/>
      <c r="M20" s="230"/>
      <c r="N20" s="230"/>
      <c r="O20" s="282"/>
      <c r="P20" s="282"/>
      <c r="Q20" s="282"/>
      <c r="R20" s="282"/>
      <c r="S20" s="282"/>
      <c r="T20" s="318">
        <f t="shared" si="0"/>
        <v>0</v>
      </c>
      <c r="U20" s="230"/>
      <c r="V20" s="318">
        <f t="shared" si="3"/>
        <v>0</v>
      </c>
      <c r="W20" s="319" t="str">
        <f t="shared" si="4"/>
        <v>-</v>
      </c>
    </row>
    <row r="21" s="220" customFormat="1" ht="50.1" customHeight="1" spans="2:23">
      <c r="B21" s="236"/>
      <c r="C21" s="236"/>
      <c r="D21" s="237"/>
      <c r="E21" s="238"/>
      <c r="F21" s="233" t="s">
        <v>18</v>
      </c>
      <c r="G21" s="233" t="s">
        <v>403</v>
      </c>
      <c r="H21" s="233" t="s">
        <v>393</v>
      </c>
      <c r="I21" s="290" t="s">
        <v>397</v>
      </c>
      <c r="J21" s="233" t="s">
        <v>421</v>
      </c>
      <c r="K21" s="233"/>
      <c r="L21" s="284"/>
      <c r="M21" s="233"/>
      <c r="N21" s="233"/>
      <c r="O21" s="285"/>
      <c r="P21" s="285"/>
      <c r="Q21" s="285"/>
      <c r="R21" s="285"/>
      <c r="S21" s="285"/>
      <c r="T21" s="320">
        <f t="shared" si="0"/>
        <v>0</v>
      </c>
      <c r="U21" s="233"/>
      <c r="V21" s="320">
        <f t="shared" si="3"/>
        <v>0</v>
      </c>
      <c r="W21" s="321" t="str">
        <f t="shared" si="4"/>
        <v>-</v>
      </c>
    </row>
    <row r="22" s="220" customFormat="1" ht="50.1" customHeight="1" spans="2:23">
      <c r="B22" s="247" t="s">
        <v>422</v>
      </c>
      <c r="C22" s="247" t="s">
        <v>411</v>
      </c>
      <c r="D22" s="248" t="s">
        <v>423</v>
      </c>
      <c r="E22" s="249"/>
      <c r="F22" s="250" t="s">
        <v>16</v>
      </c>
      <c r="G22" s="250" t="s">
        <v>399</v>
      </c>
      <c r="H22" s="250" t="s">
        <v>387</v>
      </c>
      <c r="I22" s="250" t="s">
        <v>397</v>
      </c>
      <c r="J22" s="250" t="s">
        <v>424</v>
      </c>
      <c r="K22" s="250"/>
      <c r="L22" s="250"/>
      <c r="M22" s="250"/>
      <c r="N22" s="250"/>
      <c r="O22" s="297"/>
      <c r="P22" s="297"/>
      <c r="Q22" s="297"/>
      <c r="R22" s="297"/>
      <c r="S22" s="297"/>
      <c r="T22" s="250">
        <f t="shared" si="0"/>
        <v>0</v>
      </c>
      <c r="U22" s="250"/>
      <c r="V22" s="250">
        <f t="shared" si="3"/>
        <v>0</v>
      </c>
      <c r="W22" s="334" t="str">
        <f t="shared" si="4"/>
        <v>-</v>
      </c>
    </row>
    <row r="23" s="220" customFormat="1" ht="50.1" customHeight="1" spans="2:23">
      <c r="B23" s="251"/>
      <c r="C23" s="251"/>
      <c r="D23" s="252"/>
      <c r="E23" s="253"/>
      <c r="F23" s="254" t="s">
        <v>17</v>
      </c>
      <c r="G23" s="254" t="s">
        <v>401</v>
      </c>
      <c r="H23" s="254" t="s">
        <v>390</v>
      </c>
      <c r="I23" s="254" t="s">
        <v>397</v>
      </c>
      <c r="J23" s="254" t="s">
        <v>425</v>
      </c>
      <c r="K23" s="254"/>
      <c r="L23" s="254"/>
      <c r="M23" s="254"/>
      <c r="N23" s="254"/>
      <c r="O23" s="298"/>
      <c r="P23" s="298"/>
      <c r="Q23" s="298"/>
      <c r="R23" s="298"/>
      <c r="S23" s="298"/>
      <c r="T23" s="254">
        <f t="shared" si="0"/>
        <v>0</v>
      </c>
      <c r="U23" s="254"/>
      <c r="V23" s="254">
        <f t="shared" si="3"/>
        <v>0</v>
      </c>
      <c r="W23" s="335" t="str">
        <f t="shared" si="4"/>
        <v>-</v>
      </c>
    </row>
    <row r="24" s="220" customFormat="1" ht="50.1" customHeight="1" spans="2:23">
      <c r="B24" s="255"/>
      <c r="C24" s="255"/>
      <c r="D24" s="256"/>
      <c r="E24" s="257"/>
      <c r="F24" s="258" t="s">
        <v>18</v>
      </c>
      <c r="G24" s="258" t="s">
        <v>403</v>
      </c>
      <c r="H24" s="258" t="s">
        <v>393</v>
      </c>
      <c r="I24" s="258" t="s">
        <v>397</v>
      </c>
      <c r="J24" s="258" t="s">
        <v>426</v>
      </c>
      <c r="K24" s="258"/>
      <c r="L24" s="258"/>
      <c r="M24" s="258"/>
      <c r="N24" s="258"/>
      <c r="O24" s="299"/>
      <c r="P24" s="299"/>
      <c r="Q24" s="299"/>
      <c r="R24" s="299"/>
      <c r="S24" s="299"/>
      <c r="T24" s="258">
        <f t="shared" si="0"/>
        <v>0</v>
      </c>
      <c r="U24" s="258"/>
      <c r="V24" s="258">
        <f t="shared" si="3"/>
        <v>0</v>
      </c>
      <c r="W24" s="336" t="str">
        <f t="shared" si="4"/>
        <v>-</v>
      </c>
    </row>
    <row r="25" s="220" customFormat="1" ht="50.1" customHeight="1" spans="2:23">
      <c r="B25" s="259" t="s">
        <v>427</v>
      </c>
      <c r="C25" s="260" t="s">
        <v>380</v>
      </c>
      <c r="D25" s="261" t="s">
        <v>428</v>
      </c>
      <c r="E25" s="262"/>
      <c r="F25" s="263" t="s">
        <v>16</v>
      </c>
      <c r="G25" s="263" t="s">
        <v>399</v>
      </c>
      <c r="H25" s="263" t="s">
        <v>387</v>
      </c>
      <c r="I25" s="292" t="s">
        <v>384</v>
      </c>
      <c r="J25" s="263" t="s">
        <v>429</v>
      </c>
      <c r="K25" s="263"/>
      <c r="L25" s="263"/>
      <c r="M25" s="263"/>
      <c r="N25" s="263"/>
      <c r="O25" s="300"/>
      <c r="P25" s="300"/>
      <c r="Q25" s="300"/>
      <c r="R25" s="300"/>
      <c r="S25" s="300"/>
      <c r="T25" s="263">
        <f t="shared" si="0"/>
        <v>0</v>
      </c>
      <c r="U25" s="263"/>
      <c r="V25" s="263">
        <f t="shared" si="3"/>
        <v>0</v>
      </c>
      <c r="W25" s="337" t="str">
        <f t="shared" si="4"/>
        <v>-</v>
      </c>
    </row>
    <row r="26" s="220" customFormat="1" ht="50.1" customHeight="1" spans="2:23">
      <c r="B26" s="264"/>
      <c r="C26" s="264"/>
      <c r="D26" s="265"/>
      <c r="E26" s="266"/>
      <c r="F26" s="267" t="s">
        <v>17</v>
      </c>
      <c r="G26" s="267" t="s">
        <v>401</v>
      </c>
      <c r="H26" s="267" t="s">
        <v>390</v>
      </c>
      <c r="I26" s="280" t="s">
        <v>384</v>
      </c>
      <c r="J26" s="267" t="s">
        <v>430</v>
      </c>
      <c r="K26" s="267"/>
      <c r="L26" s="267"/>
      <c r="M26" s="267"/>
      <c r="N26" s="267"/>
      <c r="O26" s="301"/>
      <c r="P26" s="301"/>
      <c r="Q26" s="301"/>
      <c r="R26" s="301"/>
      <c r="S26" s="301"/>
      <c r="T26" s="267">
        <f t="shared" si="0"/>
        <v>0</v>
      </c>
      <c r="U26" s="267"/>
      <c r="V26" s="267">
        <f t="shared" si="3"/>
        <v>0</v>
      </c>
      <c r="W26" s="338" t="str">
        <f t="shared" si="4"/>
        <v>-</v>
      </c>
    </row>
    <row r="27" s="220" customFormat="1" ht="50.1" customHeight="1" spans="2:23">
      <c r="B27" s="264"/>
      <c r="C27" s="264"/>
      <c r="D27" s="265"/>
      <c r="E27" s="268"/>
      <c r="F27" s="269" t="s">
        <v>18</v>
      </c>
      <c r="G27" s="269" t="s">
        <v>403</v>
      </c>
      <c r="H27" s="269" t="s">
        <v>393</v>
      </c>
      <c r="I27" s="302" t="s">
        <v>384</v>
      </c>
      <c r="J27" s="269" t="s">
        <v>431</v>
      </c>
      <c r="K27" s="269"/>
      <c r="L27" s="269"/>
      <c r="M27" s="269"/>
      <c r="N27" s="269"/>
      <c r="O27" s="303"/>
      <c r="P27" s="303"/>
      <c r="Q27" s="303"/>
      <c r="R27" s="303"/>
      <c r="S27" s="303"/>
      <c r="T27" s="269">
        <f t="shared" si="0"/>
        <v>0</v>
      </c>
      <c r="U27" s="269"/>
      <c r="V27" s="269">
        <f t="shared" si="3"/>
        <v>0</v>
      </c>
      <c r="W27" s="339" t="str">
        <f t="shared" si="4"/>
        <v>-</v>
      </c>
    </row>
    <row r="28" s="220" customFormat="1" ht="50.1" customHeight="1" spans="2:23">
      <c r="B28" s="270" t="s">
        <v>432</v>
      </c>
      <c r="C28" s="264" t="s">
        <v>380</v>
      </c>
      <c r="D28" s="265"/>
      <c r="E28" s="262"/>
      <c r="F28" s="263" t="s">
        <v>16</v>
      </c>
      <c r="G28" s="263" t="s">
        <v>399</v>
      </c>
      <c r="H28" s="263" t="s">
        <v>387</v>
      </c>
      <c r="I28" s="304" t="s">
        <v>384</v>
      </c>
      <c r="J28" s="263" t="s">
        <v>433</v>
      </c>
      <c r="K28" s="263"/>
      <c r="L28" s="263"/>
      <c r="M28" s="263"/>
      <c r="N28" s="263"/>
      <c r="O28" s="300"/>
      <c r="P28" s="300"/>
      <c r="Q28" s="300"/>
      <c r="R28" s="300"/>
      <c r="S28" s="300"/>
      <c r="T28" s="263">
        <f t="shared" si="0"/>
        <v>0</v>
      </c>
      <c r="U28" s="263"/>
      <c r="V28" s="263">
        <f t="shared" si="3"/>
        <v>0</v>
      </c>
      <c r="W28" s="337" t="str">
        <f t="shared" si="4"/>
        <v>-</v>
      </c>
    </row>
    <row r="29" s="220" customFormat="1" ht="50.1" customHeight="1" spans="2:23">
      <c r="B29" s="264"/>
      <c r="C29" s="264"/>
      <c r="D29" s="265"/>
      <c r="E29" s="266"/>
      <c r="F29" s="267" t="s">
        <v>17</v>
      </c>
      <c r="G29" s="267" t="s">
        <v>401</v>
      </c>
      <c r="H29" s="267" t="s">
        <v>390</v>
      </c>
      <c r="I29" s="305" t="s">
        <v>384</v>
      </c>
      <c r="J29" s="267" t="s">
        <v>434</v>
      </c>
      <c r="K29" s="267"/>
      <c r="L29" s="267"/>
      <c r="M29" s="267"/>
      <c r="N29" s="267"/>
      <c r="O29" s="301"/>
      <c r="P29" s="301"/>
      <c r="Q29" s="301"/>
      <c r="R29" s="301"/>
      <c r="S29" s="301"/>
      <c r="T29" s="267">
        <f t="shared" si="0"/>
        <v>0</v>
      </c>
      <c r="U29" s="267"/>
      <c r="V29" s="267">
        <f t="shared" si="3"/>
        <v>0</v>
      </c>
      <c r="W29" s="338" t="str">
        <f t="shared" si="4"/>
        <v>-</v>
      </c>
    </row>
    <row r="30" s="220" customFormat="1" ht="50.1" customHeight="1" spans="2:23">
      <c r="B30" s="271"/>
      <c r="C30" s="271"/>
      <c r="D30" s="272"/>
      <c r="E30" s="268"/>
      <c r="F30" s="269" t="s">
        <v>18</v>
      </c>
      <c r="G30" s="269" t="s">
        <v>403</v>
      </c>
      <c r="H30" s="269" t="s">
        <v>393</v>
      </c>
      <c r="I30" s="306" t="s">
        <v>384</v>
      </c>
      <c r="J30" s="269" t="s">
        <v>435</v>
      </c>
      <c r="K30" s="269"/>
      <c r="L30" s="269"/>
      <c r="M30" s="269"/>
      <c r="N30" s="269"/>
      <c r="O30" s="303"/>
      <c r="P30" s="303"/>
      <c r="Q30" s="303"/>
      <c r="R30" s="303"/>
      <c r="S30" s="303"/>
      <c r="T30" s="269">
        <f t="shared" si="0"/>
        <v>0</v>
      </c>
      <c r="U30" s="269"/>
      <c r="V30" s="269">
        <f t="shared" si="3"/>
        <v>0</v>
      </c>
      <c r="W30" s="339" t="str">
        <f t="shared" si="4"/>
        <v>-</v>
      </c>
    </row>
    <row r="31" s="220" customFormat="1" ht="50.1" customHeight="1" spans="2:23">
      <c r="B31" s="227" t="s">
        <v>436</v>
      </c>
      <c r="C31" s="8" t="s">
        <v>411</v>
      </c>
      <c r="D31" s="9" t="s">
        <v>437</v>
      </c>
      <c r="E31" s="234"/>
      <c r="F31" s="235" t="s">
        <v>16</v>
      </c>
      <c r="G31" s="235" t="s">
        <v>399</v>
      </c>
      <c r="H31" s="235" t="s">
        <v>387</v>
      </c>
      <c r="I31" s="307" t="s">
        <v>384</v>
      </c>
      <c r="J31" s="235" t="s">
        <v>438</v>
      </c>
      <c r="K31" s="235"/>
      <c r="L31" s="287"/>
      <c r="M31" s="235"/>
      <c r="N31" s="235"/>
      <c r="O31" s="288"/>
      <c r="P31" s="288"/>
      <c r="Q31" s="288"/>
      <c r="R31" s="288"/>
      <c r="S31" s="288"/>
      <c r="T31" s="324">
        <f t="shared" si="0"/>
        <v>0</v>
      </c>
      <c r="U31" s="235"/>
      <c r="V31" s="324">
        <f t="shared" si="3"/>
        <v>0</v>
      </c>
      <c r="W31" s="325" t="str">
        <f t="shared" si="4"/>
        <v>-</v>
      </c>
    </row>
    <row r="32" s="220" customFormat="1" ht="50.1" customHeight="1" spans="2:23">
      <c r="B32" s="231"/>
      <c r="C32" s="231"/>
      <c r="D32" s="232"/>
      <c r="E32" s="229"/>
      <c r="F32" s="230" t="s">
        <v>17</v>
      </c>
      <c r="G32" s="230" t="s">
        <v>401</v>
      </c>
      <c r="H32" s="230" t="s">
        <v>390</v>
      </c>
      <c r="I32" s="230" t="s">
        <v>384</v>
      </c>
      <c r="J32" s="230" t="s">
        <v>439</v>
      </c>
      <c r="K32" s="230"/>
      <c r="L32" s="281"/>
      <c r="M32" s="230"/>
      <c r="N32" s="230"/>
      <c r="O32" s="282"/>
      <c r="P32" s="282"/>
      <c r="Q32" s="282"/>
      <c r="R32" s="282"/>
      <c r="S32" s="282"/>
      <c r="T32" s="326">
        <f t="shared" si="0"/>
        <v>0</v>
      </c>
      <c r="U32" s="230"/>
      <c r="V32" s="326">
        <f t="shared" si="3"/>
        <v>0</v>
      </c>
      <c r="W32" s="327" t="str">
        <f t="shared" si="4"/>
        <v>-</v>
      </c>
    </row>
    <row r="33" s="220" customFormat="1" ht="50.1" customHeight="1" spans="2:23">
      <c r="B33" s="236"/>
      <c r="C33" s="236"/>
      <c r="D33" s="237"/>
      <c r="E33" s="238"/>
      <c r="F33" s="233" t="s">
        <v>18</v>
      </c>
      <c r="G33" s="233" t="s">
        <v>403</v>
      </c>
      <c r="H33" s="233" t="s">
        <v>393</v>
      </c>
      <c r="I33" s="244" t="s">
        <v>384</v>
      </c>
      <c r="J33" s="233" t="s">
        <v>440</v>
      </c>
      <c r="K33" s="233"/>
      <c r="L33" s="284"/>
      <c r="M33" s="233"/>
      <c r="N33" s="233"/>
      <c r="O33" s="285"/>
      <c r="P33" s="285"/>
      <c r="Q33" s="285"/>
      <c r="R33" s="285"/>
      <c r="S33" s="285"/>
      <c r="T33" s="331">
        <f t="shared" si="0"/>
        <v>0</v>
      </c>
      <c r="U33" s="233"/>
      <c r="V33" s="331">
        <f t="shared" si="3"/>
        <v>0</v>
      </c>
      <c r="W33" s="333" t="str">
        <f t="shared" si="4"/>
        <v>-</v>
      </c>
    </row>
    <row r="34" s="220" customFormat="1" ht="50.1" customHeight="1" spans="2:23">
      <c r="B34" s="260" t="s">
        <v>441</v>
      </c>
      <c r="C34" s="260" t="s">
        <v>380</v>
      </c>
      <c r="D34" s="261" t="s">
        <v>442</v>
      </c>
      <c r="E34" s="262"/>
      <c r="F34" s="263" t="s">
        <v>16</v>
      </c>
      <c r="G34" s="263" t="s">
        <v>399</v>
      </c>
      <c r="H34" s="263" t="s">
        <v>387</v>
      </c>
      <c r="I34" s="291" t="s">
        <v>384</v>
      </c>
      <c r="J34" s="263" t="s">
        <v>443</v>
      </c>
      <c r="K34" s="263"/>
      <c r="L34" s="263"/>
      <c r="M34" s="263"/>
      <c r="N34" s="263"/>
      <c r="O34" s="300"/>
      <c r="P34" s="300"/>
      <c r="Q34" s="300"/>
      <c r="R34" s="300"/>
      <c r="S34" s="300"/>
      <c r="T34" s="263">
        <f t="shared" si="0"/>
        <v>0</v>
      </c>
      <c r="U34" s="263"/>
      <c r="V34" s="263">
        <f t="shared" si="3"/>
        <v>0</v>
      </c>
      <c r="W34" s="337" t="str">
        <f t="shared" si="4"/>
        <v>-</v>
      </c>
    </row>
    <row r="35" s="220" customFormat="1" ht="50.1" customHeight="1" spans="2:23">
      <c r="B35" s="264"/>
      <c r="C35" s="264"/>
      <c r="D35" s="265"/>
      <c r="E35" s="266"/>
      <c r="F35" s="267" t="s">
        <v>17</v>
      </c>
      <c r="G35" s="267" t="s">
        <v>401</v>
      </c>
      <c r="H35" s="267" t="s">
        <v>390</v>
      </c>
      <c r="I35" s="280" t="s">
        <v>384</v>
      </c>
      <c r="J35" s="267" t="s">
        <v>444</v>
      </c>
      <c r="K35" s="267"/>
      <c r="L35" s="267"/>
      <c r="M35" s="267"/>
      <c r="N35" s="267"/>
      <c r="O35" s="301"/>
      <c r="P35" s="301"/>
      <c r="Q35" s="301"/>
      <c r="R35" s="301"/>
      <c r="S35" s="301"/>
      <c r="T35" s="267">
        <f t="shared" si="0"/>
        <v>0</v>
      </c>
      <c r="U35" s="267"/>
      <c r="V35" s="267">
        <f t="shared" si="3"/>
        <v>0</v>
      </c>
      <c r="W35" s="338" t="str">
        <f t="shared" si="4"/>
        <v>-</v>
      </c>
    </row>
    <row r="36" s="220" customFormat="1" ht="50.1" customHeight="1" spans="2:23">
      <c r="B36" s="271"/>
      <c r="C36" s="271"/>
      <c r="D36" s="272"/>
      <c r="E36" s="268"/>
      <c r="F36" s="269" t="s">
        <v>18</v>
      </c>
      <c r="G36" s="269" t="s">
        <v>403</v>
      </c>
      <c r="H36" s="269" t="s">
        <v>393</v>
      </c>
      <c r="I36" s="283" t="s">
        <v>384</v>
      </c>
      <c r="J36" s="269" t="s">
        <v>445</v>
      </c>
      <c r="K36" s="269"/>
      <c r="L36" s="269"/>
      <c r="M36" s="269"/>
      <c r="N36" s="269"/>
      <c r="O36" s="303"/>
      <c r="P36" s="303"/>
      <c r="Q36" s="303"/>
      <c r="R36" s="303"/>
      <c r="S36" s="303"/>
      <c r="T36" s="269">
        <f t="shared" si="0"/>
        <v>0</v>
      </c>
      <c r="U36" s="269"/>
      <c r="V36" s="269">
        <f t="shared" si="3"/>
        <v>0</v>
      </c>
      <c r="W36" s="339" t="str">
        <f t="shared" si="4"/>
        <v>-</v>
      </c>
    </row>
    <row r="37" s="220" customFormat="1" ht="50.1" customHeight="1" spans="2:23">
      <c r="B37" s="260" t="s">
        <v>446</v>
      </c>
      <c r="C37" s="260" t="s">
        <v>380</v>
      </c>
      <c r="D37" s="261" t="s">
        <v>447</v>
      </c>
      <c r="E37" s="262"/>
      <c r="F37" s="263" t="s">
        <v>16</v>
      </c>
      <c r="G37" s="263" t="s">
        <v>399</v>
      </c>
      <c r="H37" s="263" t="s">
        <v>387</v>
      </c>
      <c r="I37" s="292" t="s">
        <v>384</v>
      </c>
      <c r="J37" s="263" t="s">
        <v>448</v>
      </c>
      <c r="K37" s="263"/>
      <c r="L37" s="263"/>
      <c r="M37" s="263"/>
      <c r="N37" s="263"/>
      <c r="O37" s="300"/>
      <c r="P37" s="300"/>
      <c r="Q37" s="300"/>
      <c r="R37" s="300"/>
      <c r="S37" s="300"/>
      <c r="T37" s="263">
        <f t="shared" si="0"/>
        <v>0</v>
      </c>
      <c r="U37" s="263"/>
      <c r="V37" s="263">
        <f t="shared" si="3"/>
        <v>0</v>
      </c>
      <c r="W37" s="337" t="str">
        <f t="shared" si="4"/>
        <v>-</v>
      </c>
    </row>
    <row r="38" s="220" customFormat="1" ht="50.1" customHeight="1" spans="2:23">
      <c r="B38" s="264"/>
      <c r="C38" s="264"/>
      <c r="D38" s="265"/>
      <c r="E38" s="266"/>
      <c r="F38" s="267" t="s">
        <v>17</v>
      </c>
      <c r="G38" s="267" t="s">
        <v>401</v>
      </c>
      <c r="H38" s="267" t="s">
        <v>390</v>
      </c>
      <c r="I38" s="280" t="s">
        <v>384</v>
      </c>
      <c r="J38" s="267" t="s">
        <v>449</v>
      </c>
      <c r="K38" s="267"/>
      <c r="L38" s="267"/>
      <c r="M38" s="267"/>
      <c r="N38" s="267"/>
      <c r="O38" s="301"/>
      <c r="P38" s="301"/>
      <c r="Q38" s="301"/>
      <c r="R38" s="301"/>
      <c r="S38" s="301"/>
      <c r="T38" s="267">
        <f t="shared" si="0"/>
        <v>0</v>
      </c>
      <c r="U38" s="267"/>
      <c r="V38" s="267">
        <f t="shared" si="3"/>
        <v>0</v>
      </c>
      <c r="W38" s="338" t="str">
        <f t="shared" si="4"/>
        <v>-</v>
      </c>
    </row>
    <row r="39" s="220" customFormat="1" ht="50.1" customHeight="1" spans="2:23">
      <c r="B39" s="271"/>
      <c r="C39" s="271"/>
      <c r="D39" s="272"/>
      <c r="E39" s="268"/>
      <c r="F39" s="269" t="s">
        <v>18</v>
      </c>
      <c r="G39" s="269" t="s">
        <v>403</v>
      </c>
      <c r="H39" s="269" t="s">
        <v>393</v>
      </c>
      <c r="I39" s="302" t="s">
        <v>384</v>
      </c>
      <c r="J39" s="269" t="s">
        <v>450</v>
      </c>
      <c r="K39" s="269"/>
      <c r="L39" s="269"/>
      <c r="M39" s="269"/>
      <c r="N39" s="269"/>
      <c r="O39" s="303"/>
      <c r="P39" s="303"/>
      <c r="Q39" s="303"/>
      <c r="R39" s="303"/>
      <c r="S39" s="303"/>
      <c r="T39" s="269">
        <f t="shared" si="0"/>
        <v>0</v>
      </c>
      <c r="U39" s="269"/>
      <c r="V39" s="269">
        <f t="shared" si="3"/>
        <v>0</v>
      </c>
      <c r="W39" s="339" t="str">
        <f t="shared" si="4"/>
        <v>-</v>
      </c>
    </row>
    <row r="40" s="220" customFormat="1" ht="50.1" customHeight="1" spans="2:23">
      <c r="B40" s="260" t="s">
        <v>451</v>
      </c>
      <c r="C40" s="260" t="s">
        <v>380</v>
      </c>
      <c r="D40" s="261" t="s">
        <v>452</v>
      </c>
      <c r="E40" s="262"/>
      <c r="F40" s="263" t="s">
        <v>16</v>
      </c>
      <c r="G40" s="263" t="s">
        <v>399</v>
      </c>
      <c r="H40" s="263" t="s">
        <v>387</v>
      </c>
      <c r="I40" s="291" t="s">
        <v>384</v>
      </c>
      <c r="J40" s="263" t="s">
        <v>453</v>
      </c>
      <c r="K40" s="263"/>
      <c r="L40" s="263"/>
      <c r="M40" s="263"/>
      <c r="N40" s="263"/>
      <c r="O40" s="300"/>
      <c r="P40" s="300"/>
      <c r="Q40" s="300"/>
      <c r="R40" s="300"/>
      <c r="S40" s="300"/>
      <c r="T40" s="263">
        <f t="shared" si="0"/>
        <v>0</v>
      </c>
      <c r="U40" s="263"/>
      <c r="V40" s="263">
        <f t="shared" si="3"/>
        <v>0</v>
      </c>
      <c r="W40" s="337" t="str">
        <f t="shared" si="4"/>
        <v>-</v>
      </c>
    </row>
    <row r="41" s="220" customFormat="1" ht="50.1" customHeight="1" spans="2:23">
      <c r="B41" s="264"/>
      <c r="C41" s="264"/>
      <c r="D41" s="265"/>
      <c r="E41" s="266"/>
      <c r="F41" s="267" t="s">
        <v>17</v>
      </c>
      <c r="G41" s="267" t="s">
        <v>401</v>
      </c>
      <c r="H41" s="267" t="s">
        <v>390</v>
      </c>
      <c r="I41" s="280" t="s">
        <v>384</v>
      </c>
      <c r="J41" s="267" t="s">
        <v>454</v>
      </c>
      <c r="K41" s="267"/>
      <c r="L41" s="267"/>
      <c r="M41" s="267"/>
      <c r="N41" s="267"/>
      <c r="O41" s="301"/>
      <c r="P41" s="301"/>
      <c r="Q41" s="301"/>
      <c r="R41" s="301"/>
      <c r="S41" s="301"/>
      <c r="T41" s="267">
        <f t="shared" si="0"/>
        <v>0</v>
      </c>
      <c r="U41" s="267"/>
      <c r="V41" s="267">
        <f t="shared" si="3"/>
        <v>0</v>
      </c>
      <c r="W41" s="338" t="str">
        <f t="shared" si="4"/>
        <v>-</v>
      </c>
    </row>
    <row r="42" s="220" customFormat="1" ht="50.1" customHeight="1" spans="2:23">
      <c r="B42" s="271"/>
      <c r="C42" s="271"/>
      <c r="D42" s="272"/>
      <c r="E42" s="268"/>
      <c r="F42" s="269" t="s">
        <v>18</v>
      </c>
      <c r="G42" s="269" t="s">
        <v>403</v>
      </c>
      <c r="H42" s="269" t="s">
        <v>393</v>
      </c>
      <c r="I42" s="283" t="s">
        <v>384</v>
      </c>
      <c r="J42" s="269" t="s">
        <v>455</v>
      </c>
      <c r="K42" s="269"/>
      <c r="L42" s="269"/>
      <c r="M42" s="269"/>
      <c r="N42" s="269"/>
      <c r="O42" s="303"/>
      <c r="P42" s="303"/>
      <c r="Q42" s="303"/>
      <c r="R42" s="303"/>
      <c r="S42" s="303"/>
      <c r="T42" s="269">
        <f t="shared" si="0"/>
        <v>0</v>
      </c>
      <c r="U42" s="269"/>
      <c r="V42" s="269">
        <f t="shared" si="3"/>
        <v>0</v>
      </c>
      <c r="W42" s="339" t="str">
        <f t="shared" si="4"/>
        <v>-</v>
      </c>
    </row>
    <row r="43" s="220" customFormat="1" ht="50.1" customHeight="1" spans="2:23">
      <c r="B43" s="227" t="s">
        <v>456</v>
      </c>
      <c r="C43" s="8" t="s">
        <v>411</v>
      </c>
      <c r="D43" s="9">
        <v>19020</v>
      </c>
      <c r="E43" s="234"/>
      <c r="F43" s="235" t="s">
        <v>16</v>
      </c>
      <c r="G43" s="235" t="s">
        <v>382</v>
      </c>
      <c r="H43" s="235" t="s">
        <v>412</v>
      </c>
      <c r="I43" s="307" t="s">
        <v>384</v>
      </c>
      <c r="J43" s="235" t="s">
        <v>457</v>
      </c>
      <c r="K43" s="235"/>
      <c r="L43" s="287"/>
      <c r="M43" s="235"/>
      <c r="N43" s="235"/>
      <c r="O43" s="288"/>
      <c r="P43" s="288"/>
      <c r="Q43" s="288"/>
      <c r="R43" s="288"/>
      <c r="S43" s="288"/>
      <c r="T43" s="324">
        <f t="shared" si="0"/>
        <v>0</v>
      </c>
      <c r="U43" s="235"/>
      <c r="V43" s="324">
        <f t="shared" si="3"/>
        <v>0</v>
      </c>
      <c r="W43" s="325" t="str">
        <f t="shared" si="4"/>
        <v>-</v>
      </c>
    </row>
    <row r="44" s="220" customFormat="1" ht="50.1" customHeight="1" spans="2:23">
      <c r="B44" s="231"/>
      <c r="C44" s="10"/>
      <c r="D44" s="12"/>
      <c r="E44" s="229"/>
      <c r="F44" s="230" t="s">
        <v>17</v>
      </c>
      <c r="G44" s="230" t="s">
        <v>399</v>
      </c>
      <c r="H44" s="230" t="s">
        <v>387</v>
      </c>
      <c r="I44" s="230" t="s">
        <v>384</v>
      </c>
      <c r="J44" s="230" t="s">
        <v>458</v>
      </c>
      <c r="K44" s="230"/>
      <c r="L44" s="281"/>
      <c r="M44" s="230"/>
      <c r="N44" s="230"/>
      <c r="O44" s="282"/>
      <c r="P44" s="282"/>
      <c r="Q44" s="282"/>
      <c r="R44" s="282"/>
      <c r="S44" s="282"/>
      <c r="T44" s="326">
        <f t="shared" si="0"/>
        <v>0</v>
      </c>
      <c r="U44" s="230"/>
      <c r="V44" s="326">
        <f t="shared" si="3"/>
        <v>0</v>
      </c>
      <c r="W44" s="327" t="str">
        <f t="shared" si="4"/>
        <v>-</v>
      </c>
    </row>
    <row r="45" s="220" customFormat="1" ht="50.1" customHeight="1" spans="2:23">
      <c r="B45" s="231"/>
      <c r="C45" s="10"/>
      <c r="D45" s="12"/>
      <c r="E45" s="229"/>
      <c r="F45" s="244" t="s">
        <v>18</v>
      </c>
      <c r="G45" s="244" t="s">
        <v>401</v>
      </c>
      <c r="H45" s="244" t="s">
        <v>390</v>
      </c>
      <c r="I45" s="244" t="s">
        <v>397</v>
      </c>
      <c r="J45" s="244" t="s">
        <v>459</v>
      </c>
      <c r="K45" s="244"/>
      <c r="L45" s="294"/>
      <c r="M45" s="244"/>
      <c r="N45" s="244"/>
      <c r="O45" s="295"/>
      <c r="P45" s="295"/>
      <c r="Q45" s="295"/>
      <c r="R45" s="295"/>
      <c r="S45" s="295"/>
      <c r="T45" s="328">
        <f t="shared" si="0"/>
        <v>0</v>
      </c>
      <c r="U45" s="244"/>
      <c r="V45" s="328">
        <f t="shared" si="3"/>
        <v>0</v>
      </c>
      <c r="W45" s="330" t="str">
        <f t="shared" si="4"/>
        <v>-</v>
      </c>
    </row>
    <row r="46" s="220" customFormat="1" ht="50.1" customHeight="1" spans="2:23">
      <c r="B46" s="236"/>
      <c r="C46" s="15"/>
      <c r="D46" s="16"/>
      <c r="E46" s="238"/>
      <c r="F46" s="233" t="s">
        <v>19</v>
      </c>
      <c r="G46" s="233" t="s">
        <v>403</v>
      </c>
      <c r="H46" s="233" t="s">
        <v>393</v>
      </c>
      <c r="I46" s="233" t="s">
        <v>397</v>
      </c>
      <c r="J46" s="233" t="s">
        <v>460</v>
      </c>
      <c r="K46" s="233"/>
      <c r="L46" s="284"/>
      <c r="M46" s="233"/>
      <c r="N46" s="233"/>
      <c r="O46" s="285"/>
      <c r="P46" s="285"/>
      <c r="Q46" s="285"/>
      <c r="R46" s="285"/>
      <c r="S46" s="285"/>
      <c r="T46" s="331">
        <f t="shared" ref="T46" si="8">M46+L46+N46</f>
        <v>0</v>
      </c>
      <c r="U46" s="233"/>
      <c r="V46" s="331">
        <f t="shared" ref="V46" si="9">T46+U46</f>
        <v>0</v>
      </c>
      <c r="W46" s="333" t="str">
        <f t="shared" ref="W46" si="10">IF(S46&gt;0,V46/S46*7,"-")</f>
        <v>-</v>
      </c>
    </row>
    <row r="47" s="220" customFormat="1" ht="50.1" customHeight="1" spans="2:23">
      <c r="B47" s="227" t="s">
        <v>461</v>
      </c>
      <c r="C47" s="8" t="s">
        <v>411</v>
      </c>
      <c r="D47" s="9" t="s">
        <v>462</v>
      </c>
      <c r="E47" s="234"/>
      <c r="F47" s="235" t="s">
        <v>16</v>
      </c>
      <c r="G47" s="235" t="s">
        <v>382</v>
      </c>
      <c r="H47" s="235" t="s">
        <v>412</v>
      </c>
      <c r="I47" s="235" t="s">
        <v>384</v>
      </c>
      <c r="J47" s="235" t="s">
        <v>463</v>
      </c>
      <c r="K47" s="235"/>
      <c r="L47" s="287"/>
      <c r="M47" s="235"/>
      <c r="N47" s="235"/>
      <c r="O47" s="288"/>
      <c r="P47" s="288"/>
      <c r="Q47" s="288"/>
      <c r="R47" s="288"/>
      <c r="S47" s="288"/>
      <c r="T47" s="324">
        <f t="shared" si="0"/>
        <v>0</v>
      </c>
      <c r="U47" s="235"/>
      <c r="V47" s="324">
        <f t="shared" si="3"/>
        <v>0</v>
      </c>
      <c r="W47" s="325" t="str">
        <f t="shared" si="4"/>
        <v>-</v>
      </c>
    </row>
    <row r="48" s="220" customFormat="1" ht="50.1" customHeight="1" spans="2:23">
      <c r="B48" s="231"/>
      <c r="C48" s="231"/>
      <c r="D48" s="232"/>
      <c r="E48" s="229"/>
      <c r="F48" s="230" t="s">
        <v>17</v>
      </c>
      <c r="G48" s="230" t="s">
        <v>399</v>
      </c>
      <c r="H48" s="230" t="s">
        <v>387</v>
      </c>
      <c r="I48" s="230" t="s">
        <v>384</v>
      </c>
      <c r="J48" s="230" t="s">
        <v>464</v>
      </c>
      <c r="K48" s="230"/>
      <c r="L48" s="281"/>
      <c r="M48" s="230"/>
      <c r="N48" s="230"/>
      <c r="O48" s="282"/>
      <c r="P48" s="282"/>
      <c r="Q48" s="282"/>
      <c r="R48" s="282"/>
      <c r="S48" s="282"/>
      <c r="T48" s="326">
        <f t="shared" si="0"/>
        <v>0</v>
      </c>
      <c r="U48" s="230"/>
      <c r="V48" s="326">
        <f t="shared" si="3"/>
        <v>0</v>
      </c>
      <c r="W48" s="327" t="str">
        <f t="shared" si="4"/>
        <v>-</v>
      </c>
    </row>
    <row r="49" s="220" customFormat="1" ht="50.1" customHeight="1" spans="2:23">
      <c r="B49" s="231"/>
      <c r="C49" s="231"/>
      <c r="D49" s="232"/>
      <c r="E49" s="229"/>
      <c r="F49" s="244" t="s">
        <v>18</v>
      </c>
      <c r="G49" s="244" t="s">
        <v>401</v>
      </c>
      <c r="H49" s="244" t="s">
        <v>390</v>
      </c>
      <c r="I49" s="244" t="s">
        <v>397</v>
      </c>
      <c r="J49" s="244" t="s">
        <v>465</v>
      </c>
      <c r="K49" s="244"/>
      <c r="L49" s="294"/>
      <c r="M49" s="244"/>
      <c r="N49" s="244"/>
      <c r="O49" s="295"/>
      <c r="P49" s="295"/>
      <c r="Q49" s="295"/>
      <c r="R49" s="295"/>
      <c r="S49" s="295"/>
      <c r="T49" s="328">
        <f t="shared" si="0"/>
        <v>0</v>
      </c>
      <c r="U49" s="244"/>
      <c r="V49" s="328">
        <f t="shared" si="3"/>
        <v>0</v>
      </c>
      <c r="W49" s="330" t="str">
        <f t="shared" si="4"/>
        <v>-</v>
      </c>
    </row>
    <row r="50" s="220" customFormat="1" ht="50.1" customHeight="1" spans="2:23">
      <c r="B50" s="236"/>
      <c r="C50" s="236"/>
      <c r="D50" s="237"/>
      <c r="E50" s="238"/>
      <c r="F50" s="233" t="s">
        <v>19</v>
      </c>
      <c r="G50" s="233" t="s">
        <v>403</v>
      </c>
      <c r="H50" s="233" t="s">
        <v>393</v>
      </c>
      <c r="I50" s="233" t="s">
        <v>397</v>
      </c>
      <c r="J50" s="233" t="s">
        <v>466</v>
      </c>
      <c r="K50" s="233"/>
      <c r="L50" s="284"/>
      <c r="M50" s="233"/>
      <c r="N50" s="233"/>
      <c r="O50" s="285"/>
      <c r="P50" s="285"/>
      <c r="Q50" s="285"/>
      <c r="R50" s="285"/>
      <c r="S50" s="285"/>
      <c r="T50" s="331">
        <f t="shared" ref="T50" si="11">M50+L50+N50</f>
        <v>0</v>
      </c>
      <c r="U50" s="233"/>
      <c r="V50" s="331">
        <f t="shared" ref="V50" si="12">T50+U50</f>
        <v>0</v>
      </c>
      <c r="W50" s="333" t="str">
        <f t="shared" ref="W50" si="13">IF(S50&gt;0,V50/S50*7,"-")</f>
        <v>-</v>
      </c>
    </row>
    <row r="51" s="220" customFormat="1" ht="50.1" customHeight="1" spans="2:23">
      <c r="B51" s="227" t="s">
        <v>467</v>
      </c>
      <c r="C51" s="227" t="s">
        <v>380</v>
      </c>
      <c r="D51" s="228" t="s">
        <v>468</v>
      </c>
      <c r="E51" s="234"/>
      <c r="F51" s="273" t="s">
        <v>16</v>
      </c>
      <c r="G51" s="273" t="s">
        <v>399</v>
      </c>
      <c r="H51" s="273" t="s">
        <v>387</v>
      </c>
      <c r="I51" s="308" t="s">
        <v>384</v>
      </c>
      <c r="J51" s="307" t="s">
        <v>469</v>
      </c>
      <c r="K51" s="307"/>
      <c r="L51" s="309"/>
      <c r="M51" s="307"/>
      <c r="N51" s="307"/>
      <c r="O51" s="310"/>
      <c r="P51" s="310"/>
      <c r="Q51" s="310"/>
      <c r="R51" s="310"/>
      <c r="S51" s="310"/>
      <c r="T51" s="340">
        <f t="shared" si="0"/>
        <v>0</v>
      </c>
      <c r="U51" s="307"/>
      <c r="V51" s="340">
        <f t="shared" si="3"/>
        <v>0</v>
      </c>
      <c r="W51" s="341" t="str">
        <f t="shared" si="4"/>
        <v>-</v>
      </c>
    </row>
    <row r="52" s="220" customFormat="1" ht="50.1" customHeight="1" spans="2:23">
      <c r="B52" s="231"/>
      <c r="C52" s="231"/>
      <c r="D52" s="232"/>
      <c r="E52" s="229"/>
      <c r="F52" s="274" t="s">
        <v>17</v>
      </c>
      <c r="G52" s="274" t="s">
        <v>401</v>
      </c>
      <c r="H52" s="274" t="s">
        <v>390</v>
      </c>
      <c r="I52" s="311" t="s">
        <v>384</v>
      </c>
      <c r="J52" s="230" t="s">
        <v>470</v>
      </c>
      <c r="K52" s="230"/>
      <c r="L52" s="281"/>
      <c r="M52" s="230"/>
      <c r="N52" s="230"/>
      <c r="O52" s="282"/>
      <c r="P52" s="282"/>
      <c r="Q52" s="282"/>
      <c r="R52" s="282"/>
      <c r="S52" s="282"/>
      <c r="T52" s="318">
        <f t="shared" si="0"/>
        <v>0</v>
      </c>
      <c r="U52" s="230"/>
      <c r="V52" s="318">
        <f t="shared" si="3"/>
        <v>0</v>
      </c>
      <c r="W52" s="319" t="str">
        <f t="shared" si="4"/>
        <v>-</v>
      </c>
    </row>
    <row r="53" s="220" customFormat="1" ht="50.1" customHeight="1" spans="2:23">
      <c r="B53" s="236"/>
      <c r="C53" s="236"/>
      <c r="D53" s="237"/>
      <c r="E53" s="238"/>
      <c r="F53" s="246" t="s">
        <v>18</v>
      </c>
      <c r="G53" s="246" t="s">
        <v>403</v>
      </c>
      <c r="H53" s="246" t="s">
        <v>393</v>
      </c>
      <c r="I53" s="312" t="s">
        <v>384</v>
      </c>
      <c r="J53" s="233" t="s">
        <v>471</v>
      </c>
      <c r="K53" s="233"/>
      <c r="L53" s="284"/>
      <c r="M53" s="233"/>
      <c r="N53" s="233"/>
      <c r="O53" s="285"/>
      <c r="P53" s="285"/>
      <c r="Q53" s="285"/>
      <c r="R53" s="285"/>
      <c r="S53" s="285"/>
      <c r="T53" s="320">
        <f t="shared" si="0"/>
        <v>0</v>
      </c>
      <c r="U53" s="233"/>
      <c r="V53" s="320">
        <f t="shared" si="3"/>
        <v>0</v>
      </c>
      <c r="W53" s="321" t="str">
        <f t="shared" si="4"/>
        <v>-</v>
      </c>
    </row>
    <row r="54" s="220" customFormat="1" ht="50.1" customHeight="1" spans="2:23">
      <c r="B54" s="227" t="s">
        <v>472</v>
      </c>
      <c r="C54" s="227" t="s">
        <v>380</v>
      </c>
      <c r="D54" s="228" t="s">
        <v>473</v>
      </c>
      <c r="E54" s="234"/>
      <c r="F54" s="275" t="s">
        <v>16</v>
      </c>
      <c r="G54" s="275" t="s">
        <v>399</v>
      </c>
      <c r="H54" s="275" t="s">
        <v>387</v>
      </c>
      <c r="I54" s="313" t="s">
        <v>384</v>
      </c>
      <c r="J54" s="235" t="s">
        <v>474</v>
      </c>
      <c r="K54" s="235"/>
      <c r="L54" s="287"/>
      <c r="M54" s="235"/>
      <c r="N54" s="235"/>
      <c r="O54" s="288"/>
      <c r="P54" s="288"/>
      <c r="Q54" s="288"/>
      <c r="R54" s="288"/>
      <c r="S54" s="288"/>
      <c r="T54" s="322">
        <f t="shared" si="0"/>
        <v>0</v>
      </c>
      <c r="U54" s="235"/>
      <c r="V54" s="322">
        <f t="shared" si="3"/>
        <v>0</v>
      </c>
      <c r="W54" s="323" t="str">
        <f t="shared" si="4"/>
        <v>-</v>
      </c>
    </row>
    <row r="55" s="220" customFormat="1" ht="50.1" customHeight="1" spans="2:23">
      <c r="B55" s="231"/>
      <c r="C55" s="231"/>
      <c r="D55" s="232"/>
      <c r="E55" s="229"/>
      <c r="F55" s="274" t="s">
        <v>17</v>
      </c>
      <c r="G55" s="274" t="s">
        <v>401</v>
      </c>
      <c r="H55" s="274" t="s">
        <v>390</v>
      </c>
      <c r="I55" s="314" t="s">
        <v>384</v>
      </c>
      <c r="J55" s="230" t="s">
        <v>475</v>
      </c>
      <c r="K55" s="230"/>
      <c r="L55" s="281"/>
      <c r="M55" s="230"/>
      <c r="N55" s="230"/>
      <c r="O55" s="282"/>
      <c r="P55" s="282"/>
      <c r="Q55" s="282"/>
      <c r="R55" s="282"/>
      <c r="S55" s="282"/>
      <c r="T55" s="318">
        <f t="shared" si="0"/>
        <v>0</v>
      </c>
      <c r="U55" s="230"/>
      <c r="V55" s="318">
        <f t="shared" si="3"/>
        <v>0</v>
      </c>
      <c r="W55" s="319" t="str">
        <f t="shared" si="4"/>
        <v>-</v>
      </c>
    </row>
    <row r="56" s="220" customFormat="1" ht="50.1" customHeight="1" spans="2:23">
      <c r="B56" s="236"/>
      <c r="C56" s="236"/>
      <c r="D56" s="237"/>
      <c r="E56" s="238"/>
      <c r="F56" s="246" t="s">
        <v>18</v>
      </c>
      <c r="G56" s="246" t="s">
        <v>403</v>
      </c>
      <c r="H56" s="246" t="s">
        <v>393</v>
      </c>
      <c r="I56" s="315" t="s">
        <v>384</v>
      </c>
      <c r="J56" s="233" t="s">
        <v>476</v>
      </c>
      <c r="K56" s="233"/>
      <c r="L56" s="284"/>
      <c r="M56" s="233"/>
      <c r="N56" s="233"/>
      <c r="O56" s="285"/>
      <c r="P56" s="285"/>
      <c r="Q56" s="285"/>
      <c r="R56" s="285"/>
      <c r="S56" s="285"/>
      <c r="T56" s="320">
        <f t="shared" si="0"/>
        <v>0</v>
      </c>
      <c r="U56" s="233"/>
      <c r="V56" s="320">
        <f t="shared" si="3"/>
        <v>0</v>
      </c>
      <c r="W56" s="321" t="str">
        <f t="shared" si="4"/>
        <v>-</v>
      </c>
    </row>
    <row r="57" s="220" customFormat="1" ht="50.1" customHeight="1" spans="2:23">
      <c r="B57" s="227" t="s">
        <v>477</v>
      </c>
      <c r="C57" s="227" t="s">
        <v>380</v>
      </c>
      <c r="D57" s="228" t="s">
        <v>478</v>
      </c>
      <c r="E57" s="234"/>
      <c r="F57" s="275" t="s">
        <v>16</v>
      </c>
      <c r="G57" s="275" t="s">
        <v>399</v>
      </c>
      <c r="H57" s="275" t="s">
        <v>387</v>
      </c>
      <c r="I57" s="308" t="s">
        <v>384</v>
      </c>
      <c r="J57" s="235" t="s">
        <v>479</v>
      </c>
      <c r="K57" s="235"/>
      <c r="L57" s="287"/>
      <c r="M57" s="235"/>
      <c r="N57" s="235"/>
      <c r="O57" s="288"/>
      <c r="P57" s="288"/>
      <c r="Q57" s="288"/>
      <c r="R57" s="288"/>
      <c r="S57" s="288"/>
      <c r="T57" s="322">
        <f t="shared" si="0"/>
        <v>0</v>
      </c>
      <c r="U57" s="235"/>
      <c r="V57" s="322">
        <f t="shared" si="3"/>
        <v>0</v>
      </c>
      <c r="W57" s="323" t="str">
        <f t="shared" si="4"/>
        <v>-</v>
      </c>
    </row>
    <row r="58" s="220" customFormat="1" ht="50.1" customHeight="1" spans="2:23">
      <c r="B58" s="231"/>
      <c r="C58" s="231"/>
      <c r="D58" s="232"/>
      <c r="E58" s="229"/>
      <c r="F58" s="274" t="s">
        <v>17</v>
      </c>
      <c r="G58" s="274" t="s">
        <v>401</v>
      </c>
      <c r="H58" s="274" t="s">
        <v>390</v>
      </c>
      <c r="I58" s="311" t="s">
        <v>384</v>
      </c>
      <c r="J58" s="230" t="s">
        <v>480</v>
      </c>
      <c r="K58" s="230"/>
      <c r="L58" s="281"/>
      <c r="M58" s="230"/>
      <c r="N58" s="230"/>
      <c r="O58" s="282"/>
      <c r="P58" s="282"/>
      <c r="Q58" s="282"/>
      <c r="R58" s="282"/>
      <c r="S58" s="282"/>
      <c r="T58" s="318">
        <f t="shared" si="0"/>
        <v>0</v>
      </c>
      <c r="U58" s="230"/>
      <c r="V58" s="318">
        <f t="shared" si="3"/>
        <v>0</v>
      </c>
      <c r="W58" s="319" t="str">
        <f t="shared" si="4"/>
        <v>-</v>
      </c>
    </row>
    <row r="59" s="220" customFormat="1" ht="50.1" customHeight="1" spans="2:23">
      <c r="B59" s="236"/>
      <c r="C59" s="236"/>
      <c r="D59" s="237"/>
      <c r="E59" s="238"/>
      <c r="F59" s="246" t="s">
        <v>18</v>
      </c>
      <c r="G59" s="246" t="s">
        <v>403</v>
      </c>
      <c r="H59" s="246" t="s">
        <v>393</v>
      </c>
      <c r="I59" s="312" t="s">
        <v>384</v>
      </c>
      <c r="J59" s="233" t="s">
        <v>481</v>
      </c>
      <c r="K59" s="233"/>
      <c r="L59" s="284"/>
      <c r="M59" s="233"/>
      <c r="N59" s="233"/>
      <c r="O59" s="285"/>
      <c r="P59" s="285"/>
      <c r="Q59" s="285"/>
      <c r="R59" s="285"/>
      <c r="S59" s="285"/>
      <c r="T59" s="320">
        <f t="shared" si="0"/>
        <v>0</v>
      </c>
      <c r="U59" s="233"/>
      <c r="V59" s="320">
        <f t="shared" si="3"/>
        <v>0</v>
      </c>
      <c r="W59" s="321" t="str">
        <f t="shared" si="4"/>
        <v>-</v>
      </c>
    </row>
    <row r="60" s="220" customFormat="1" ht="50.1" customHeight="1" spans="2:23">
      <c r="B60" s="227" t="s">
        <v>482</v>
      </c>
      <c r="C60" s="227" t="s">
        <v>380</v>
      </c>
      <c r="D60" s="228" t="s">
        <v>483</v>
      </c>
      <c r="E60" s="234"/>
      <c r="F60" s="275" t="s">
        <v>16</v>
      </c>
      <c r="G60" s="275" t="s">
        <v>484</v>
      </c>
      <c r="H60" s="275" t="s">
        <v>485</v>
      </c>
      <c r="I60" s="313" t="s">
        <v>384</v>
      </c>
      <c r="J60" s="235" t="s">
        <v>486</v>
      </c>
      <c r="K60" s="235"/>
      <c r="L60" s="287"/>
      <c r="M60" s="235"/>
      <c r="N60" s="235"/>
      <c r="O60" s="288"/>
      <c r="P60" s="288"/>
      <c r="Q60" s="288"/>
      <c r="R60" s="288"/>
      <c r="S60" s="288"/>
      <c r="T60" s="322">
        <f t="shared" si="0"/>
        <v>0</v>
      </c>
      <c r="U60" s="235"/>
      <c r="V60" s="322">
        <f t="shared" si="3"/>
        <v>0</v>
      </c>
      <c r="W60" s="323" t="str">
        <f t="shared" si="4"/>
        <v>-</v>
      </c>
    </row>
    <row r="61" s="220" customFormat="1" ht="50.1" customHeight="1" spans="2:23">
      <c r="B61" s="231"/>
      <c r="C61" s="231"/>
      <c r="D61" s="232"/>
      <c r="E61" s="229"/>
      <c r="F61" s="274" t="s">
        <v>17</v>
      </c>
      <c r="G61" s="274" t="s">
        <v>382</v>
      </c>
      <c r="H61" s="274" t="s">
        <v>383</v>
      </c>
      <c r="I61" s="314" t="s">
        <v>384</v>
      </c>
      <c r="J61" s="230" t="s">
        <v>487</v>
      </c>
      <c r="K61" s="230"/>
      <c r="L61" s="281"/>
      <c r="M61" s="230"/>
      <c r="N61" s="230"/>
      <c r="O61" s="282"/>
      <c r="P61" s="282"/>
      <c r="Q61" s="282"/>
      <c r="R61" s="282"/>
      <c r="S61" s="282"/>
      <c r="T61" s="318">
        <f t="shared" si="0"/>
        <v>0</v>
      </c>
      <c r="U61" s="230"/>
      <c r="V61" s="318">
        <f t="shared" si="3"/>
        <v>0</v>
      </c>
      <c r="W61" s="319" t="str">
        <f t="shared" si="4"/>
        <v>-</v>
      </c>
    </row>
    <row r="62" s="220" customFormat="1" ht="50.1" customHeight="1" spans="2:23">
      <c r="B62" s="231"/>
      <c r="C62" s="231"/>
      <c r="D62" s="232"/>
      <c r="E62" s="229"/>
      <c r="F62" s="274" t="s">
        <v>18</v>
      </c>
      <c r="G62" s="274" t="s">
        <v>399</v>
      </c>
      <c r="H62" s="274" t="s">
        <v>387</v>
      </c>
      <c r="I62" s="314" t="s">
        <v>384</v>
      </c>
      <c r="J62" s="230" t="s">
        <v>488</v>
      </c>
      <c r="K62" s="230"/>
      <c r="L62" s="281"/>
      <c r="M62" s="230"/>
      <c r="N62" s="230"/>
      <c r="O62" s="282"/>
      <c r="P62" s="282"/>
      <c r="Q62" s="282"/>
      <c r="R62" s="282"/>
      <c r="S62" s="282"/>
      <c r="T62" s="318">
        <f t="shared" si="0"/>
        <v>0</v>
      </c>
      <c r="U62" s="230"/>
      <c r="V62" s="318">
        <f t="shared" si="3"/>
        <v>0</v>
      </c>
      <c r="W62" s="319" t="str">
        <f t="shared" si="4"/>
        <v>-</v>
      </c>
    </row>
    <row r="63" s="220" customFormat="1" ht="50.1" customHeight="1" spans="2:23">
      <c r="B63" s="231"/>
      <c r="C63" s="231"/>
      <c r="D63" s="232"/>
      <c r="E63" s="229"/>
      <c r="F63" s="274" t="s">
        <v>19</v>
      </c>
      <c r="G63" s="274" t="s">
        <v>401</v>
      </c>
      <c r="H63" s="274" t="s">
        <v>489</v>
      </c>
      <c r="I63" s="316" t="s">
        <v>397</v>
      </c>
      <c r="J63" s="230" t="s">
        <v>490</v>
      </c>
      <c r="K63" s="230"/>
      <c r="L63" s="281"/>
      <c r="M63" s="230"/>
      <c r="N63" s="230"/>
      <c r="O63" s="282"/>
      <c r="P63" s="282"/>
      <c r="Q63" s="282"/>
      <c r="R63" s="282"/>
      <c r="S63" s="282"/>
      <c r="T63" s="318">
        <f t="shared" si="0"/>
        <v>0</v>
      </c>
      <c r="U63" s="230"/>
      <c r="V63" s="318">
        <f t="shared" si="3"/>
        <v>0</v>
      </c>
      <c r="W63" s="319" t="str">
        <f t="shared" si="4"/>
        <v>-</v>
      </c>
    </row>
    <row r="64" s="220" customFormat="1" ht="50.1" customHeight="1" spans="2:23">
      <c r="B64" s="236"/>
      <c r="C64" s="236"/>
      <c r="D64" s="237"/>
      <c r="E64" s="238"/>
      <c r="F64" s="246" t="s">
        <v>20</v>
      </c>
      <c r="G64" s="246" t="s">
        <v>403</v>
      </c>
      <c r="H64" s="246" t="s">
        <v>491</v>
      </c>
      <c r="I64" s="317" t="s">
        <v>397</v>
      </c>
      <c r="J64" s="233" t="s">
        <v>492</v>
      </c>
      <c r="K64" s="233"/>
      <c r="L64" s="284"/>
      <c r="M64" s="233"/>
      <c r="N64" s="233"/>
      <c r="O64" s="285"/>
      <c r="P64" s="285"/>
      <c r="Q64" s="285"/>
      <c r="R64" s="285"/>
      <c r="S64" s="285"/>
      <c r="T64" s="320">
        <f t="shared" si="0"/>
        <v>0</v>
      </c>
      <c r="U64" s="233"/>
      <c r="V64" s="320">
        <f t="shared" si="3"/>
        <v>0</v>
      </c>
      <c r="W64" s="321" t="str">
        <f t="shared" si="4"/>
        <v>-</v>
      </c>
    </row>
    <row r="65" s="222" customFormat="1" ht="50.1" customHeight="1" spans="2:23">
      <c r="B65" s="260" t="s">
        <v>493</v>
      </c>
      <c r="C65" s="260" t="s">
        <v>380</v>
      </c>
      <c r="D65" s="261" t="s">
        <v>494</v>
      </c>
      <c r="E65" s="262"/>
      <c r="F65" s="342" t="s">
        <v>16</v>
      </c>
      <c r="G65" s="342" t="s">
        <v>399</v>
      </c>
      <c r="H65" s="342" t="s">
        <v>387</v>
      </c>
      <c r="I65" s="345" t="s">
        <v>384</v>
      </c>
      <c r="J65" s="263" t="s">
        <v>495</v>
      </c>
      <c r="K65" s="263"/>
      <c r="L65" s="263"/>
      <c r="M65" s="263"/>
      <c r="N65" s="263"/>
      <c r="O65" s="388"/>
      <c r="P65" s="388"/>
      <c r="Q65" s="388"/>
      <c r="R65" s="388"/>
      <c r="S65" s="388"/>
      <c r="T65" s="263">
        <f t="shared" si="0"/>
        <v>0</v>
      </c>
      <c r="U65" s="342"/>
      <c r="V65" s="263">
        <f t="shared" si="3"/>
        <v>0</v>
      </c>
      <c r="W65" s="337" t="str">
        <f t="shared" si="4"/>
        <v>-</v>
      </c>
    </row>
    <row r="66" s="220" customFormat="1" ht="50.1" customHeight="1" spans="2:23">
      <c r="B66" s="264"/>
      <c r="C66" s="264"/>
      <c r="D66" s="265"/>
      <c r="E66" s="266"/>
      <c r="F66" s="343" t="s">
        <v>17</v>
      </c>
      <c r="G66" s="343" t="s">
        <v>401</v>
      </c>
      <c r="H66" s="343" t="s">
        <v>390</v>
      </c>
      <c r="I66" s="343" t="s">
        <v>384</v>
      </c>
      <c r="J66" s="267" t="s">
        <v>496</v>
      </c>
      <c r="K66" s="267"/>
      <c r="L66" s="267"/>
      <c r="M66" s="267"/>
      <c r="N66" s="267"/>
      <c r="O66" s="389"/>
      <c r="P66" s="389"/>
      <c r="Q66" s="389"/>
      <c r="R66" s="389"/>
      <c r="S66" s="389"/>
      <c r="T66" s="267">
        <f t="shared" si="0"/>
        <v>0</v>
      </c>
      <c r="U66" s="267"/>
      <c r="V66" s="267">
        <f t="shared" si="3"/>
        <v>0</v>
      </c>
      <c r="W66" s="338" t="str">
        <f t="shared" si="4"/>
        <v>-</v>
      </c>
    </row>
    <row r="67" s="220" customFormat="1" ht="50.1" customHeight="1" spans="2:23">
      <c r="B67" s="271"/>
      <c r="C67" s="271"/>
      <c r="D67" s="272"/>
      <c r="E67" s="268"/>
      <c r="F67" s="344" t="s">
        <v>18</v>
      </c>
      <c r="G67" s="344" t="s">
        <v>403</v>
      </c>
      <c r="H67" s="344" t="s">
        <v>393</v>
      </c>
      <c r="I67" s="390" t="s">
        <v>384</v>
      </c>
      <c r="J67" s="269" t="s">
        <v>497</v>
      </c>
      <c r="K67" s="269"/>
      <c r="L67" s="269"/>
      <c r="M67" s="269"/>
      <c r="N67" s="269"/>
      <c r="O67" s="391"/>
      <c r="P67" s="391"/>
      <c r="Q67" s="391"/>
      <c r="R67" s="391"/>
      <c r="S67" s="391"/>
      <c r="T67" s="269">
        <f t="shared" si="0"/>
        <v>0</v>
      </c>
      <c r="U67" s="269"/>
      <c r="V67" s="269">
        <f t="shared" si="3"/>
        <v>0</v>
      </c>
      <c r="W67" s="339" t="str">
        <f t="shared" si="4"/>
        <v>-</v>
      </c>
    </row>
    <row r="68" s="220" customFormat="1" ht="50.1" customHeight="1" spans="2:23">
      <c r="B68" s="227" t="s">
        <v>498</v>
      </c>
      <c r="C68" s="8" t="s">
        <v>411</v>
      </c>
      <c r="D68" s="9">
        <v>19021</v>
      </c>
      <c r="E68" s="234"/>
      <c r="F68" s="275" t="s">
        <v>16</v>
      </c>
      <c r="G68" s="275" t="s">
        <v>382</v>
      </c>
      <c r="H68" s="275" t="s">
        <v>412</v>
      </c>
      <c r="I68" s="392" t="s">
        <v>384</v>
      </c>
      <c r="J68" s="235" t="s">
        <v>499</v>
      </c>
      <c r="K68" s="235"/>
      <c r="L68" s="287"/>
      <c r="M68" s="235"/>
      <c r="N68" s="235"/>
      <c r="O68" s="393"/>
      <c r="P68" s="393"/>
      <c r="Q68" s="393"/>
      <c r="R68" s="393"/>
      <c r="S68" s="393"/>
      <c r="T68" s="324">
        <f t="shared" si="0"/>
        <v>0</v>
      </c>
      <c r="U68" s="235"/>
      <c r="V68" s="324">
        <f t="shared" si="3"/>
        <v>0</v>
      </c>
      <c r="W68" s="325" t="str">
        <f t="shared" si="4"/>
        <v>-</v>
      </c>
    </row>
    <row r="69" s="220" customFormat="1" ht="50.1" customHeight="1" spans="2:23">
      <c r="B69" s="231"/>
      <c r="C69" s="231"/>
      <c r="D69" s="232"/>
      <c r="E69" s="229"/>
      <c r="F69" s="274" t="s">
        <v>17</v>
      </c>
      <c r="G69" s="274" t="s">
        <v>399</v>
      </c>
      <c r="H69" s="274" t="s">
        <v>387</v>
      </c>
      <c r="I69" s="311" t="s">
        <v>384</v>
      </c>
      <c r="J69" s="230" t="s">
        <v>500</v>
      </c>
      <c r="K69" s="230"/>
      <c r="L69" s="281"/>
      <c r="M69" s="230"/>
      <c r="N69" s="230"/>
      <c r="O69" s="394"/>
      <c r="P69" s="394"/>
      <c r="Q69" s="394"/>
      <c r="R69" s="394"/>
      <c r="S69" s="394"/>
      <c r="T69" s="326">
        <f t="shared" si="0"/>
        <v>0</v>
      </c>
      <c r="U69" s="230"/>
      <c r="V69" s="326">
        <f t="shared" si="3"/>
        <v>0</v>
      </c>
      <c r="W69" s="327" t="str">
        <f t="shared" si="4"/>
        <v>-</v>
      </c>
    </row>
    <row r="70" s="220" customFormat="1" ht="50.1" customHeight="1" spans="2:23">
      <c r="B70" s="231"/>
      <c r="C70" s="231"/>
      <c r="D70" s="232"/>
      <c r="E70" s="229"/>
      <c r="F70" s="243" t="s">
        <v>18</v>
      </c>
      <c r="G70" s="243" t="s">
        <v>401</v>
      </c>
      <c r="H70" s="243" t="s">
        <v>390</v>
      </c>
      <c r="I70" s="395" t="s">
        <v>397</v>
      </c>
      <c r="J70" s="396" t="s">
        <v>501</v>
      </c>
      <c r="K70" s="396"/>
      <c r="L70" s="294"/>
      <c r="M70" s="396"/>
      <c r="N70" s="396"/>
      <c r="O70" s="397"/>
      <c r="P70" s="397"/>
      <c r="Q70" s="397"/>
      <c r="R70" s="397"/>
      <c r="S70" s="397"/>
      <c r="T70" s="328">
        <f t="shared" si="0"/>
        <v>0</v>
      </c>
      <c r="U70" s="244"/>
      <c r="V70" s="328">
        <f t="shared" si="3"/>
        <v>0</v>
      </c>
      <c r="W70" s="330" t="str">
        <f t="shared" si="4"/>
        <v>-</v>
      </c>
    </row>
    <row r="71" s="220" customFormat="1" ht="50.1" customHeight="1" spans="2:23">
      <c r="B71" s="236"/>
      <c r="C71" s="236"/>
      <c r="D71" s="237"/>
      <c r="E71" s="238"/>
      <c r="F71" s="246" t="s">
        <v>19</v>
      </c>
      <c r="G71" s="246" t="s">
        <v>403</v>
      </c>
      <c r="H71" s="246" t="s">
        <v>393</v>
      </c>
      <c r="I71" s="398" t="s">
        <v>397</v>
      </c>
      <c r="J71" s="399" t="s">
        <v>502</v>
      </c>
      <c r="K71" s="399"/>
      <c r="L71" s="284"/>
      <c r="M71" s="399"/>
      <c r="N71" s="399"/>
      <c r="O71" s="400"/>
      <c r="P71" s="400"/>
      <c r="Q71" s="400"/>
      <c r="R71" s="400"/>
      <c r="S71" s="400"/>
      <c r="T71" s="331">
        <f>M71+L71+N71</f>
        <v>0</v>
      </c>
      <c r="U71" s="233"/>
      <c r="V71" s="331">
        <f t="shared" si="3"/>
        <v>0</v>
      </c>
      <c r="W71" s="333" t="str">
        <f t="shared" si="4"/>
        <v>-</v>
      </c>
    </row>
    <row r="72" s="220" customFormat="1" ht="50.1" customHeight="1" spans="2:23">
      <c r="B72" s="260" t="s">
        <v>503</v>
      </c>
      <c r="C72" s="260" t="s">
        <v>380</v>
      </c>
      <c r="D72" s="261" t="s">
        <v>504</v>
      </c>
      <c r="E72" s="262"/>
      <c r="F72" s="345" t="s">
        <v>16</v>
      </c>
      <c r="G72" s="345" t="s">
        <v>399</v>
      </c>
      <c r="H72" s="345" t="s">
        <v>387</v>
      </c>
      <c r="I72" s="345" t="s">
        <v>384</v>
      </c>
      <c r="J72" s="401" t="s">
        <v>505</v>
      </c>
      <c r="K72" s="401"/>
      <c r="L72" s="401"/>
      <c r="M72" s="401"/>
      <c r="N72" s="401"/>
      <c r="O72" s="402"/>
      <c r="P72" s="402"/>
      <c r="Q72" s="402"/>
      <c r="R72" s="402"/>
      <c r="S72" s="402"/>
      <c r="T72" s="401">
        <f t="shared" ref="T72:T83" si="14">M72+L72+N72</f>
        <v>0</v>
      </c>
      <c r="U72" s="401"/>
      <c r="V72" s="401">
        <f t="shared" si="3"/>
        <v>0</v>
      </c>
      <c r="W72" s="424" t="str">
        <f t="shared" si="4"/>
        <v>-</v>
      </c>
    </row>
    <row r="73" s="220" customFormat="1" ht="50.1" customHeight="1" spans="2:23">
      <c r="B73" s="264"/>
      <c r="C73" s="264"/>
      <c r="D73" s="265"/>
      <c r="E73" s="266"/>
      <c r="F73" s="343" t="s">
        <v>17</v>
      </c>
      <c r="G73" s="343" t="s">
        <v>401</v>
      </c>
      <c r="H73" s="343" t="s">
        <v>390</v>
      </c>
      <c r="I73" s="343" t="s">
        <v>384</v>
      </c>
      <c r="J73" s="403" t="s">
        <v>506</v>
      </c>
      <c r="K73" s="403"/>
      <c r="L73" s="267"/>
      <c r="M73" s="403"/>
      <c r="N73" s="403"/>
      <c r="O73" s="389"/>
      <c r="P73" s="389"/>
      <c r="Q73" s="389"/>
      <c r="R73" s="389"/>
      <c r="S73" s="389"/>
      <c r="T73" s="267">
        <f t="shared" si="14"/>
        <v>0</v>
      </c>
      <c r="U73" s="267"/>
      <c r="V73" s="267">
        <f t="shared" si="3"/>
        <v>0</v>
      </c>
      <c r="W73" s="338" t="str">
        <f t="shared" si="4"/>
        <v>-</v>
      </c>
    </row>
    <row r="74" s="220" customFormat="1" ht="50.1" customHeight="1" spans="2:23">
      <c r="B74" s="271"/>
      <c r="C74" s="271"/>
      <c r="D74" s="272"/>
      <c r="E74" s="268"/>
      <c r="F74" s="344" t="s">
        <v>18</v>
      </c>
      <c r="G74" s="344" t="s">
        <v>403</v>
      </c>
      <c r="H74" s="344" t="s">
        <v>393</v>
      </c>
      <c r="I74" s="390" t="s">
        <v>384</v>
      </c>
      <c r="J74" s="269" t="s">
        <v>507</v>
      </c>
      <c r="K74" s="269"/>
      <c r="L74" s="269"/>
      <c r="M74" s="269"/>
      <c r="N74" s="269"/>
      <c r="O74" s="391"/>
      <c r="P74" s="391"/>
      <c r="Q74" s="391"/>
      <c r="R74" s="391"/>
      <c r="S74" s="391"/>
      <c r="T74" s="269">
        <f t="shared" si="14"/>
        <v>0</v>
      </c>
      <c r="U74" s="269"/>
      <c r="V74" s="269">
        <f t="shared" si="3"/>
        <v>0</v>
      </c>
      <c r="W74" s="339" t="str">
        <f t="shared" si="4"/>
        <v>-</v>
      </c>
    </row>
    <row r="75" s="220" customFormat="1" ht="50.1" customHeight="1" spans="2:23">
      <c r="B75" s="227" t="s">
        <v>508</v>
      </c>
      <c r="C75" s="227" t="s">
        <v>411</v>
      </c>
      <c r="D75" s="228" t="s">
        <v>509</v>
      </c>
      <c r="E75" s="234"/>
      <c r="F75" s="275" t="s">
        <v>16</v>
      </c>
      <c r="G75" s="275" t="s">
        <v>399</v>
      </c>
      <c r="H75" s="275" t="s">
        <v>387</v>
      </c>
      <c r="I75" s="404" t="s">
        <v>397</v>
      </c>
      <c r="J75" s="235" t="s">
        <v>510</v>
      </c>
      <c r="K75" s="235"/>
      <c r="L75" s="287"/>
      <c r="M75" s="235"/>
      <c r="N75" s="235"/>
      <c r="O75" s="393"/>
      <c r="P75" s="393"/>
      <c r="Q75" s="393"/>
      <c r="R75" s="393"/>
      <c r="S75" s="393"/>
      <c r="T75" s="322">
        <f t="shared" si="14"/>
        <v>0</v>
      </c>
      <c r="U75" s="235"/>
      <c r="V75" s="322">
        <f t="shared" si="3"/>
        <v>0</v>
      </c>
      <c r="W75" s="323" t="str">
        <f t="shared" ref="W75:W83" si="15">IF(S75&gt;0,V75/S75*7,"-")</f>
        <v>-</v>
      </c>
    </row>
    <row r="76" s="220" customFormat="1" ht="50.1" customHeight="1" spans="2:23">
      <c r="B76" s="231"/>
      <c r="C76" s="231"/>
      <c r="D76" s="232"/>
      <c r="E76" s="229"/>
      <c r="F76" s="274" t="s">
        <v>17</v>
      </c>
      <c r="G76" s="274" t="s">
        <v>401</v>
      </c>
      <c r="H76" s="274" t="s">
        <v>390</v>
      </c>
      <c r="I76" s="316" t="s">
        <v>397</v>
      </c>
      <c r="J76" s="230" t="s">
        <v>511</v>
      </c>
      <c r="K76" s="230"/>
      <c r="L76" s="281"/>
      <c r="M76" s="230"/>
      <c r="N76" s="230"/>
      <c r="O76" s="394"/>
      <c r="P76" s="394"/>
      <c r="Q76" s="394"/>
      <c r="R76" s="394"/>
      <c r="S76" s="394"/>
      <c r="T76" s="318">
        <f t="shared" si="14"/>
        <v>0</v>
      </c>
      <c r="U76" s="230"/>
      <c r="V76" s="318">
        <f t="shared" ref="V76:V83" si="16">T76+U76</f>
        <v>0</v>
      </c>
      <c r="W76" s="319" t="str">
        <f t="shared" si="15"/>
        <v>-</v>
      </c>
    </row>
    <row r="77" s="220" customFormat="1" ht="50.1" customHeight="1" spans="2:23">
      <c r="B77" s="236"/>
      <c r="C77" s="236"/>
      <c r="D77" s="237"/>
      <c r="E77" s="238"/>
      <c r="F77" s="246" t="s">
        <v>18</v>
      </c>
      <c r="G77" s="246" t="s">
        <v>403</v>
      </c>
      <c r="H77" s="246" t="s">
        <v>393</v>
      </c>
      <c r="I77" s="317" t="s">
        <v>397</v>
      </c>
      <c r="J77" s="233" t="s">
        <v>512</v>
      </c>
      <c r="K77" s="233"/>
      <c r="L77" s="284"/>
      <c r="M77" s="233"/>
      <c r="N77" s="233"/>
      <c r="O77" s="400"/>
      <c r="P77" s="400"/>
      <c r="Q77" s="400"/>
      <c r="R77" s="400"/>
      <c r="S77" s="400"/>
      <c r="T77" s="320">
        <f t="shared" si="14"/>
        <v>0</v>
      </c>
      <c r="U77" s="233"/>
      <c r="V77" s="320">
        <f t="shared" si="16"/>
        <v>0</v>
      </c>
      <c r="W77" s="321" t="str">
        <f t="shared" si="15"/>
        <v>-</v>
      </c>
    </row>
    <row r="78" s="220" customFormat="1" ht="50.1" customHeight="1" spans="2:23">
      <c r="B78" s="247" t="s">
        <v>513</v>
      </c>
      <c r="C78" s="247" t="s">
        <v>411</v>
      </c>
      <c r="D78" s="248" t="s">
        <v>514</v>
      </c>
      <c r="E78" s="249"/>
      <c r="F78" s="346" t="s">
        <v>16</v>
      </c>
      <c r="G78" s="346" t="s">
        <v>399</v>
      </c>
      <c r="H78" s="346" t="s">
        <v>387</v>
      </c>
      <c r="I78" s="405" t="s">
        <v>397</v>
      </c>
      <c r="J78" s="250" t="s">
        <v>515</v>
      </c>
      <c r="K78" s="250"/>
      <c r="L78" s="250"/>
      <c r="M78" s="250"/>
      <c r="N78" s="250"/>
      <c r="O78" s="406"/>
      <c r="P78" s="406"/>
      <c r="Q78" s="406"/>
      <c r="R78" s="406"/>
      <c r="S78" s="406"/>
      <c r="T78" s="250">
        <f t="shared" si="14"/>
        <v>0</v>
      </c>
      <c r="U78" s="250"/>
      <c r="V78" s="250">
        <f t="shared" si="16"/>
        <v>0</v>
      </c>
      <c r="W78" s="334" t="str">
        <f t="shared" si="15"/>
        <v>-</v>
      </c>
    </row>
    <row r="79" s="220" customFormat="1" ht="50.1" customHeight="1" spans="2:23">
      <c r="B79" s="251"/>
      <c r="C79" s="251"/>
      <c r="D79" s="252"/>
      <c r="E79" s="253"/>
      <c r="F79" s="347" t="s">
        <v>17</v>
      </c>
      <c r="G79" s="347" t="s">
        <v>401</v>
      </c>
      <c r="H79" s="347" t="s">
        <v>390</v>
      </c>
      <c r="I79" s="347" t="s">
        <v>397</v>
      </c>
      <c r="J79" s="254" t="s">
        <v>516</v>
      </c>
      <c r="K79" s="254"/>
      <c r="L79" s="254"/>
      <c r="M79" s="254"/>
      <c r="N79" s="254"/>
      <c r="O79" s="407"/>
      <c r="P79" s="407"/>
      <c r="Q79" s="407"/>
      <c r="R79" s="407"/>
      <c r="S79" s="407"/>
      <c r="T79" s="254">
        <f t="shared" si="14"/>
        <v>0</v>
      </c>
      <c r="U79" s="254"/>
      <c r="V79" s="254">
        <f t="shared" si="16"/>
        <v>0</v>
      </c>
      <c r="W79" s="335" t="str">
        <f t="shared" si="15"/>
        <v>-</v>
      </c>
    </row>
    <row r="80" s="220" customFormat="1" ht="50.1" customHeight="1" spans="2:23">
      <c r="B80" s="255"/>
      <c r="C80" s="255"/>
      <c r="D80" s="256"/>
      <c r="E80" s="257"/>
      <c r="F80" s="348" t="s">
        <v>18</v>
      </c>
      <c r="G80" s="348" t="s">
        <v>403</v>
      </c>
      <c r="H80" s="348" t="s">
        <v>393</v>
      </c>
      <c r="I80" s="408" t="s">
        <v>397</v>
      </c>
      <c r="J80" s="258" t="s">
        <v>517</v>
      </c>
      <c r="K80" s="258"/>
      <c r="L80" s="258"/>
      <c r="M80" s="258"/>
      <c r="N80" s="258"/>
      <c r="O80" s="409"/>
      <c r="P80" s="409"/>
      <c r="Q80" s="409"/>
      <c r="R80" s="409"/>
      <c r="S80" s="409"/>
      <c r="T80" s="258">
        <f t="shared" si="14"/>
        <v>0</v>
      </c>
      <c r="U80" s="258"/>
      <c r="V80" s="258">
        <f t="shared" si="16"/>
        <v>0</v>
      </c>
      <c r="W80" s="336" t="str">
        <f t="shared" si="15"/>
        <v>-</v>
      </c>
    </row>
    <row r="81" s="222" customFormat="1" ht="50.1" customHeight="1" spans="2:23">
      <c r="B81" s="227" t="s">
        <v>518</v>
      </c>
      <c r="C81" s="227" t="s">
        <v>411</v>
      </c>
      <c r="D81" s="349" t="s">
        <v>519</v>
      </c>
      <c r="E81" s="350"/>
      <c r="F81" s="275" t="s">
        <v>16</v>
      </c>
      <c r="G81" s="275" t="s">
        <v>382</v>
      </c>
      <c r="H81" s="275" t="s">
        <v>387</v>
      </c>
      <c r="I81" s="404" t="s">
        <v>397</v>
      </c>
      <c r="J81" s="235" t="s">
        <v>520</v>
      </c>
      <c r="K81" s="235"/>
      <c r="L81" s="287"/>
      <c r="M81" s="235"/>
      <c r="N81" s="235"/>
      <c r="O81" s="288"/>
      <c r="P81" s="288"/>
      <c r="Q81" s="288"/>
      <c r="R81" s="288"/>
      <c r="S81" s="288"/>
      <c r="T81" s="322">
        <f t="shared" si="14"/>
        <v>0</v>
      </c>
      <c r="U81" s="425"/>
      <c r="V81" s="322">
        <f t="shared" si="16"/>
        <v>0</v>
      </c>
      <c r="W81" s="323" t="str">
        <f t="shared" si="15"/>
        <v>-</v>
      </c>
    </row>
    <row r="82" s="220" customFormat="1" ht="50.1" customHeight="1" spans="2:23">
      <c r="B82" s="231"/>
      <c r="C82" s="231"/>
      <c r="D82" s="351"/>
      <c r="E82" s="229"/>
      <c r="F82" s="274" t="s">
        <v>17</v>
      </c>
      <c r="G82" s="352" t="s">
        <v>386</v>
      </c>
      <c r="H82" s="352" t="s">
        <v>387</v>
      </c>
      <c r="I82" s="410" t="s">
        <v>397</v>
      </c>
      <c r="J82" s="230" t="s">
        <v>521</v>
      </c>
      <c r="K82" s="230"/>
      <c r="L82" s="281"/>
      <c r="M82" s="230"/>
      <c r="N82" s="230"/>
      <c r="O82" s="282"/>
      <c r="P82" s="282"/>
      <c r="Q82" s="282"/>
      <c r="R82" s="282"/>
      <c r="S82" s="282"/>
      <c r="T82" s="318">
        <f t="shared" si="14"/>
        <v>0</v>
      </c>
      <c r="U82" s="230"/>
      <c r="V82" s="318">
        <f t="shared" si="16"/>
        <v>0</v>
      </c>
      <c r="W82" s="319" t="str">
        <f t="shared" si="15"/>
        <v>-</v>
      </c>
    </row>
    <row r="83" s="220" customFormat="1" ht="50.1" customHeight="1" spans="2:23">
      <c r="B83" s="231"/>
      <c r="C83" s="231"/>
      <c r="D83" s="351"/>
      <c r="E83" s="229"/>
      <c r="F83" s="243" t="s">
        <v>18</v>
      </c>
      <c r="G83" s="353" t="s">
        <v>389</v>
      </c>
      <c r="H83" s="353" t="s">
        <v>390</v>
      </c>
      <c r="I83" s="411" t="s">
        <v>397</v>
      </c>
      <c r="J83" s="244" t="s">
        <v>522</v>
      </c>
      <c r="K83" s="244"/>
      <c r="L83" s="294"/>
      <c r="M83" s="244"/>
      <c r="N83" s="244"/>
      <c r="O83" s="295"/>
      <c r="P83" s="295"/>
      <c r="Q83" s="295"/>
      <c r="R83" s="295"/>
      <c r="S83" s="295"/>
      <c r="T83" s="318">
        <f t="shared" si="14"/>
        <v>0</v>
      </c>
      <c r="U83" s="230"/>
      <c r="V83" s="318">
        <f t="shared" si="16"/>
        <v>0</v>
      </c>
      <c r="W83" s="319" t="str">
        <f t="shared" si="15"/>
        <v>-</v>
      </c>
    </row>
    <row r="84" s="220" customFormat="1" ht="50.1" customHeight="1" spans="2:23">
      <c r="B84" s="236"/>
      <c r="C84" s="231"/>
      <c r="D84" s="354"/>
      <c r="E84" s="229"/>
      <c r="F84" s="246" t="s">
        <v>19</v>
      </c>
      <c r="G84" s="246" t="s">
        <v>392</v>
      </c>
      <c r="H84" s="246" t="s">
        <v>393</v>
      </c>
      <c r="I84" s="317" t="s">
        <v>397</v>
      </c>
      <c r="J84" s="233" t="s">
        <v>523</v>
      </c>
      <c r="K84" s="233"/>
      <c r="L84" s="284"/>
      <c r="M84" s="233"/>
      <c r="N84" s="233"/>
      <c r="O84" s="285"/>
      <c r="P84" s="285"/>
      <c r="Q84" s="285"/>
      <c r="R84" s="285"/>
      <c r="S84" s="285"/>
      <c r="T84" s="320">
        <f t="shared" ref="T84:T134" si="17">M84+L84+N84</f>
        <v>0</v>
      </c>
      <c r="U84" s="233"/>
      <c r="V84" s="320">
        <f t="shared" ref="V84:V122" si="18">T84+U84</f>
        <v>0</v>
      </c>
      <c r="W84" s="321" t="str">
        <f t="shared" ref="W84:W122" si="19">IF(S84&gt;0,V84/S84*7,"-")</f>
        <v>-</v>
      </c>
    </row>
    <row r="85" s="220" customFormat="1" ht="50.1" customHeight="1" spans="2:23">
      <c r="B85" s="227" t="s">
        <v>524</v>
      </c>
      <c r="C85" s="227" t="s">
        <v>411</v>
      </c>
      <c r="D85" s="355" t="s">
        <v>525</v>
      </c>
      <c r="E85" s="234"/>
      <c r="F85" s="275" t="s">
        <v>16</v>
      </c>
      <c r="G85" s="275" t="s">
        <v>399</v>
      </c>
      <c r="H85" s="275" t="s">
        <v>387</v>
      </c>
      <c r="I85" s="412" t="s">
        <v>397</v>
      </c>
      <c r="J85" s="235" t="s">
        <v>526</v>
      </c>
      <c r="K85" s="235"/>
      <c r="L85" s="287"/>
      <c r="M85" s="235"/>
      <c r="N85" s="235"/>
      <c r="O85" s="288"/>
      <c r="P85" s="288"/>
      <c r="Q85" s="288"/>
      <c r="R85" s="288"/>
      <c r="S85" s="288"/>
      <c r="T85" s="322">
        <f t="shared" si="17"/>
        <v>0</v>
      </c>
      <c r="U85" s="235"/>
      <c r="V85" s="322">
        <f t="shared" si="18"/>
        <v>0</v>
      </c>
      <c r="W85" s="323" t="str">
        <f t="shared" si="19"/>
        <v>-</v>
      </c>
    </row>
    <row r="86" s="220" customFormat="1" ht="50.1" customHeight="1" spans="2:23">
      <c r="B86" s="231"/>
      <c r="C86" s="231"/>
      <c r="D86" s="355"/>
      <c r="E86" s="356"/>
      <c r="F86" s="274" t="s">
        <v>17</v>
      </c>
      <c r="G86" s="274" t="s">
        <v>401</v>
      </c>
      <c r="H86" s="274" t="s">
        <v>390</v>
      </c>
      <c r="I86" s="316" t="s">
        <v>397</v>
      </c>
      <c r="J86" s="230" t="s">
        <v>527</v>
      </c>
      <c r="K86" s="230"/>
      <c r="L86" s="281"/>
      <c r="M86" s="230"/>
      <c r="N86" s="230"/>
      <c r="O86" s="282"/>
      <c r="P86" s="282"/>
      <c r="Q86" s="282"/>
      <c r="R86" s="282"/>
      <c r="S86" s="282"/>
      <c r="T86" s="318">
        <f t="shared" si="17"/>
        <v>0</v>
      </c>
      <c r="U86" s="230"/>
      <c r="V86" s="318">
        <f t="shared" si="18"/>
        <v>0</v>
      </c>
      <c r="W86" s="319" t="str">
        <f t="shared" si="19"/>
        <v>-</v>
      </c>
    </row>
    <row r="87" s="220" customFormat="1" ht="50.1" customHeight="1" spans="2:23">
      <c r="B87" s="236"/>
      <c r="C87" s="357"/>
      <c r="D87" s="355"/>
      <c r="E87" s="356"/>
      <c r="F87" s="246" t="s">
        <v>18</v>
      </c>
      <c r="G87" s="246" t="s">
        <v>403</v>
      </c>
      <c r="H87" s="246" t="s">
        <v>393</v>
      </c>
      <c r="I87" s="413" t="s">
        <v>397</v>
      </c>
      <c r="J87" s="233" t="s">
        <v>528</v>
      </c>
      <c r="K87" s="233"/>
      <c r="L87" s="284"/>
      <c r="M87" s="233"/>
      <c r="N87" s="233"/>
      <c r="O87" s="285"/>
      <c r="P87" s="285"/>
      <c r="Q87" s="285"/>
      <c r="R87" s="285"/>
      <c r="S87" s="285"/>
      <c r="T87" s="320">
        <f t="shared" si="17"/>
        <v>0</v>
      </c>
      <c r="U87" s="233"/>
      <c r="V87" s="320">
        <f t="shared" si="18"/>
        <v>0</v>
      </c>
      <c r="W87" s="321" t="str">
        <f t="shared" si="19"/>
        <v>-</v>
      </c>
    </row>
    <row r="88" s="220" customFormat="1" ht="50.1" customHeight="1" spans="2:23">
      <c r="B88" s="247" t="s">
        <v>529</v>
      </c>
      <c r="C88" s="358" t="s">
        <v>411</v>
      </c>
      <c r="D88" s="359" t="s">
        <v>530</v>
      </c>
      <c r="E88" s="249"/>
      <c r="F88" s="346" t="s">
        <v>16</v>
      </c>
      <c r="G88" s="346" t="s">
        <v>399</v>
      </c>
      <c r="H88" s="346" t="s">
        <v>387</v>
      </c>
      <c r="I88" s="346" t="s">
        <v>397</v>
      </c>
      <c r="J88" s="250" t="s">
        <v>531</v>
      </c>
      <c r="K88" s="250"/>
      <c r="L88" s="250"/>
      <c r="M88" s="250"/>
      <c r="N88" s="250"/>
      <c r="O88" s="297"/>
      <c r="P88" s="297"/>
      <c r="Q88" s="297"/>
      <c r="R88" s="297"/>
      <c r="S88" s="297"/>
      <c r="T88" s="250">
        <f t="shared" si="17"/>
        <v>0</v>
      </c>
      <c r="U88" s="250"/>
      <c r="V88" s="250">
        <f t="shared" si="18"/>
        <v>0</v>
      </c>
      <c r="W88" s="334" t="str">
        <f t="shared" si="19"/>
        <v>-</v>
      </c>
    </row>
    <row r="89" s="220" customFormat="1" ht="50.1" customHeight="1" spans="2:23">
      <c r="B89" s="251"/>
      <c r="C89" s="251"/>
      <c r="D89" s="360"/>
      <c r="E89" s="253"/>
      <c r="F89" s="347" t="s">
        <v>17</v>
      </c>
      <c r="G89" s="347" t="s">
        <v>401</v>
      </c>
      <c r="H89" s="347" t="s">
        <v>390</v>
      </c>
      <c r="I89" s="347" t="s">
        <v>397</v>
      </c>
      <c r="J89" s="254" t="s">
        <v>532</v>
      </c>
      <c r="K89" s="254"/>
      <c r="L89" s="254"/>
      <c r="M89" s="254"/>
      <c r="N89" s="254"/>
      <c r="O89" s="298"/>
      <c r="P89" s="298"/>
      <c r="Q89" s="298"/>
      <c r="R89" s="298"/>
      <c r="S89" s="298"/>
      <c r="T89" s="254">
        <f t="shared" si="17"/>
        <v>0</v>
      </c>
      <c r="U89" s="254"/>
      <c r="V89" s="254">
        <f t="shared" si="18"/>
        <v>0</v>
      </c>
      <c r="W89" s="335" t="str">
        <f t="shared" si="19"/>
        <v>-</v>
      </c>
    </row>
    <row r="90" s="220" customFormat="1" ht="50.1" customHeight="1" spans="2:23">
      <c r="B90" s="255"/>
      <c r="C90" s="361"/>
      <c r="D90" s="360"/>
      <c r="E90" s="253"/>
      <c r="F90" s="348" t="s">
        <v>18</v>
      </c>
      <c r="G90" s="348" t="s">
        <v>403</v>
      </c>
      <c r="H90" s="348" t="s">
        <v>393</v>
      </c>
      <c r="I90" s="348" t="s">
        <v>397</v>
      </c>
      <c r="J90" s="414" t="s">
        <v>533</v>
      </c>
      <c r="K90" s="414"/>
      <c r="L90" s="258"/>
      <c r="M90" s="414"/>
      <c r="N90" s="414"/>
      <c r="O90" s="299"/>
      <c r="P90" s="299"/>
      <c r="Q90" s="299"/>
      <c r="R90" s="299"/>
      <c r="S90" s="299"/>
      <c r="T90" s="258">
        <f t="shared" si="17"/>
        <v>0</v>
      </c>
      <c r="U90" s="258"/>
      <c r="V90" s="258">
        <f t="shared" si="18"/>
        <v>0</v>
      </c>
      <c r="W90" s="336" t="str">
        <f t="shared" si="19"/>
        <v>-</v>
      </c>
    </row>
    <row r="91" s="220" customFormat="1" ht="50.1" customHeight="1" spans="2:23">
      <c r="B91" s="227" t="s">
        <v>534</v>
      </c>
      <c r="C91" s="362" t="s">
        <v>411</v>
      </c>
      <c r="D91" s="363" t="s">
        <v>535</v>
      </c>
      <c r="E91" s="234"/>
      <c r="F91" s="275" t="s">
        <v>16</v>
      </c>
      <c r="G91" s="275" t="s">
        <v>536</v>
      </c>
      <c r="H91" s="275" t="s">
        <v>383</v>
      </c>
      <c r="I91" s="415" t="s">
        <v>384</v>
      </c>
      <c r="J91" s="235" t="s">
        <v>537</v>
      </c>
      <c r="K91" s="235"/>
      <c r="L91" s="287"/>
      <c r="M91" s="235"/>
      <c r="N91" s="235"/>
      <c r="O91" s="288"/>
      <c r="P91" s="288"/>
      <c r="Q91" s="288"/>
      <c r="R91" s="288"/>
      <c r="S91" s="288"/>
      <c r="T91" s="322">
        <f t="shared" si="17"/>
        <v>0</v>
      </c>
      <c r="U91" s="235"/>
      <c r="V91" s="322">
        <f t="shared" si="18"/>
        <v>0</v>
      </c>
      <c r="W91" s="323" t="str">
        <f t="shared" si="19"/>
        <v>-</v>
      </c>
    </row>
    <row r="92" s="220" customFormat="1" ht="50.1" customHeight="1" spans="2:23">
      <c r="B92" s="231"/>
      <c r="C92" s="231"/>
      <c r="D92" s="355"/>
      <c r="E92" s="229"/>
      <c r="F92" s="274" t="s">
        <v>17</v>
      </c>
      <c r="G92" s="274" t="s">
        <v>538</v>
      </c>
      <c r="H92" s="274" t="s">
        <v>387</v>
      </c>
      <c r="I92" s="314" t="s">
        <v>384</v>
      </c>
      <c r="J92" s="230" t="s">
        <v>539</v>
      </c>
      <c r="K92" s="230"/>
      <c r="L92" s="281"/>
      <c r="M92" s="230"/>
      <c r="N92" s="230"/>
      <c r="O92" s="282"/>
      <c r="P92" s="282"/>
      <c r="Q92" s="282"/>
      <c r="R92" s="282"/>
      <c r="S92" s="282"/>
      <c r="T92" s="318">
        <f t="shared" si="17"/>
        <v>0</v>
      </c>
      <c r="U92" s="230"/>
      <c r="V92" s="318">
        <f t="shared" si="18"/>
        <v>0</v>
      </c>
      <c r="W92" s="319" t="str">
        <f t="shared" si="19"/>
        <v>-</v>
      </c>
    </row>
    <row r="93" s="220" customFormat="1" ht="50.1" customHeight="1" spans="2:23">
      <c r="B93" s="236"/>
      <c r="C93" s="357"/>
      <c r="D93" s="355"/>
      <c r="E93" s="229"/>
      <c r="F93" s="246" t="s">
        <v>18</v>
      </c>
      <c r="G93" s="246" t="s">
        <v>540</v>
      </c>
      <c r="H93" s="246" t="s">
        <v>390</v>
      </c>
      <c r="I93" s="416" t="s">
        <v>384</v>
      </c>
      <c r="J93" s="417" t="s">
        <v>541</v>
      </c>
      <c r="K93" s="417"/>
      <c r="L93" s="284"/>
      <c r="M93" s="417"/>
      <c r="N93" s="417"/>
      <c r="O93" s="285"/>
      <c r="P93" s="285"/>
      <c r="Q93" s="285"/>
      <c r="R93" s="285"/>
      <c r="S93" s="285"/>
      <c r="T93" s="320">
        <f t="shared" si="17"/>
        <v>0</v>
      </c>
      <c r="U93" s="233"/>
      <c r="V93" s="320">
        <f t="shared" si="18"/>
        <v>0</v>
      </c>
      <c r="W93" s="321" t="str">
        <f t="shared" si="19"/>
        <v>-</v>
      </c>
    </row>
    <row r="94" s="220" customFormat="1" ht="50.1" customHeight="1" spans="2:23">
      <c r="B94" s="227" t="s">
        <v>542</v>
      </c>
      <c r="C94" s="362" t="s">
        <v>411</v>
      </c>
      <c r="D94" s="363" t="s">
        <v>543</v>
      </c>
      <c r="E94" s="234"/>
      <c r="F94" s="275" t="s">
        <v>16</v>
      </c>
      <c r="G94" s="275" t="s">
        <v>484</v>
      </c>
      <c r="H94" s="275" t="s">
        <v>485</v>
      </c>
      <c r="I94" s="313" t="s">
        <v>384</v>
      </c>
      <c r="J94" s="235" t="s">
        <v>544</v>
      </c>
      <c r="K94" s="235"/>
      <c r="L94" s="287"/>
      <c r="M94" s="235"/>
      <c r="N94" s="235"/>
      <c r="O94" s="288"/>
      <c r="P94" s="288"/>
      <c r="Q94" s="288"/>
      <c r="R94" s="288"/>
      <c r="S94" s="288"/>
      <c r="T94" s="322">
        <f t="shared" si="17"/>
        <v>0</v>
      </c>
      <c r="U94" s="235"/>
      <c r="V94" s="322">
        <f t="shared" si="18"/>
        <v>0</v>
      </c>
      <c r="W94" s="323" t="str">
        <f t="shared" si="19"/>
        <v>-</v>
      </c>
    </row>
    <row r="95" s="220" customFormat="1" ht="50.1" customHeight="1" spans="2:23">
      <c r="B95" s="231"/>
      <c r="C95" s="231"/>
      <c r="D95" s="355"/>
      <c r="E95" s="229"/>
      <c r="F95" s="274" t="s">
        <v>17</v>
      </c>
      <c r="G95" s="274" t="s">
        <v>536</v>
      </c>
      <c r="H95" s="274" t="s">
        <v>383</v>
      </c>
      <c r="I95" s="314" t="s">
        <v>384</v>
      </c>
      <c r="J95" s="230" t="s">
        <v>545</v>
      </c>
      <c r="K95" s="230"/>
      <c r="L95" s="281"/>
      <c r="M95" s="230"/>
      <c r="N95" s="230"/>
      <c r="O95" s="282"/>
      <c r="P95" s="282"/>
      <c r="Q95" s="282"/>
      <c r="R95" s="282"/>
      <c r="S95" s="282"/>
      <c r="T95" s="318">
        <f t="shared" si="17"/>
        <v>0</v>
      </c>
      <c r="U95" s="230"/>
      <c r="V95" s="318">
        <f t="shared" si="18"/>
        <v>0</v>
      </c>
      <c r="W95" s="319" t="str">
        <f t="shared" si="19"/>
        <v>-</v>
      </c>
    </row>
    <row r="96" s="220" customFormat="1" ht="50.1" customHeight="1" spans="2:23">
      <c r="B96" s="236"/>
      <c r="C96" s="364"/>
      <c r="D96" s="365"/>
      <c r="E96" s="238"/>
      <c r="F96" s="246" t="s">
        <v>18</v>
      </c>
      <c r="G96" s="246" t="s">
        <v>546</v>
      </c>
      <c r="H96" s="246" t="s">
        <v>387</v>
      </c>
      <c r="I96" s="315" t="s">
        <v>384</v>
      </c>
      <c r="J96" s="399" t="s">
        <v>547</v>
      </c>
      <c r="K96" s="399"/>
      <c r="L96" s="284"/>
      <c r="M96" s="399"/>
      <c r="N96" s="399"/>
      <c r="O96" s="285"/>
      <c r="P96" s="285"/>
      <c r="Q96" s="285"/>
      <c r="R96" s="285"/>
      <c r="S96" s="285"/>
      <c r="T96" s="320">
        <f t="shared" si="17"/>
        <v>0</v>
      </c>
      <c r="U96" s="233"/>
      <c r="V96" s="320">
        <f t="shared" si="18"/>
        <v>0</v>
      </c>
      <c r="W96" s="321" t="str">
        <f t="shared" si="19"/>
        <v>-</v>
      </c>
    </row>
    <row r="97" s="220" customFormat="1" ht="50.1" customHeight="1" spans="2:23">
      <c r="B97" s="227" t="s">
        <v>548</v>
      </c>
      <c r="C97" s="366" t="s">
        <v>411</v>
      </c>
      <c r="D97" s="349" t="s">
        <v>549</v>
      </c>
      <c r="E97" s="367"/>
      <c r="F97" s="275" t="s">
        <v>16</v>
      </c>
      <c r="G97" s="275" t="s">
        <v>399</v>
      </c>
      <c r="H97" s="275" t="s">
        <v>387</v>
      </c>
      <c r="I97" s="412" t="s">
        <v>397</v>
      </c>
      <c r="J97" s="235" t="s">
        <v>550</v>
      </c>
      <c r="K97" s="235"/>
      <c r="L97" s="287"/>
      <c r="M97" s="235"/>
      <c r="N97" s="235"/>
      <c r="O97" s="288"/>
      <c r="P97" s="288"/>
      <c r="Q97" s="288"/>
      <c r="R97" s="288"/>
      <c r="S97" s="288"/>
      <c r="T97" s="322">
        <f t="shared" si="17"/>
        <v>0</v>
      </c>
      <c r="U97" s="235"/>
      <c r="V97" s="322">
        <f t="shared" si="18"/>
        <v>0</v>
      </c>
      <c r="W97" s="323" t="str">
        <f t="shared" si="19"/>
        <v>-</v>
      </c>
    </row>
    <row r="98" s="220" customFormat="1" ht="50.1" customHeight="1" spans="2:23">
      <c r="B98" s="231"/>
      <c r="C98" s="366"/>
      <c r="D98" s="351"/>
      <c r="E98" s="356"/>
      <c r="F98" s="274" t="s">
        <v>17</v>
      </c>
      <c r="G98" s="274" t="s">
        <v>401</v>
      </c>
      <c r="H98" s="274" t="s">
        <v>390</v>
      </c>
      <c r="I98" s="316" t="s">
        <v>397</v>
      </c>
      <c r="J98" s="230" t="s">
        <v>551</v>
      </c>
      <c r="K98" s="230"/>
      <c r="L98" s="281"/>
      <c r="M98" s="230"/>
      <c r="N98" s="230"/>
      <c r="O98" s="282"/>
      <c r="P98" s="282"/>
      <c r="Q98" s="282"/>
      <c r="R98" s="282"/>
      <c r="S98" s="282"/>
      <c r="T98" s="318">
        <f t="shared" si="17"/>
        <v>0</v>
      </c>
      <c r="U98" s="230"/>
      <c r="V98" s="318">
        <f t="shared" si="18"/>
        <v>0</v>
      </c>
      <c r="W98" s="319" t="str">
        <f t="shared" si="19"/>
        <v>-</v>
      </c>
    </row>
    <row r="99" s="220" customFormat="1" ht="50.1" customHeight="1" spans="2:23">
      <c r="B99" s="231"/>
      <c r="C99" s="366"/>
      <c r="D99" s="354"/>
      <c r="E99" s="356"/>
      <c r="F99" s="246" t="s">
        <v>18</v>
      </c>
      <c r="G99" s="246" t="s">
        <v>403</v>
      </c>
      <c r="H99" s="246" t="s">
        <v>393</v>
      </c>
      <c r="I99" s="413" t="s">
        <v>397</v>
      </c>
      <c r="J99" s="233" t="s">
        <v>552</v>
      </c>
      <c r="K99" s="233"/>
      <c r="L99" s="284"/>
      <c r="M99" s="233"/>
      <c r="N99" s="233"/>
      <c r="O99" s="285"/>
      <c r="P99" s="285"/>
      <c r="Q99" s="285"/>
      <c r="R99" s="285"/>
      <c r="S99" s="285"/>
      <c r="T99" s="320">
        <f t="shared" si="17"/>
        <v>0</v>
      </c>
      <c r="U99" s="233"/>
      <c r="V99" s="320">
        <f t="shared" si="18"/>
        <v>0</v>
      </c>
      <c r="W99" s="321" t="str">
        <f t="shared" si="19"/>
        <v>-</v>
      </c>
    </row>
    <row r="100" s="220" customFormat="1" ht="50.1" customHeight="1" spans="2:23">
      <c r="B100" s="231"/>
      <c r="C100" s="247" t="s">
        <v>411</v>
      </c>
      <c r="D100" s="368" t="s">
        <v>553</v>
      </c>
      <c r="E100" s="369"/>
      <c r="F100" s="346" t="s">
        <v>16</v>
      </c>
      <c r="G100" s="346" t="s">
        <v>399</v>
      </c>
      <c r="H100" s="346" t="s">
        <v>387</v>
      </c>
      <c r="I100" s="346" t="s">
        <v>397</v>
      </c>
      <c r="J100" s="250" t="s">
        <v>554</v>
      </c>
      <c r="K100" s="250"/>
      <c r="L100" s="250"/>
      <c r="M100" s="250"/>
      <c r="N100" s="250"/>
      <c r="O100" s="297"/>
      <c r="P100" s="297"/>
      <c r="Q100" s="297"/>
      <c r="R100" s="297"/>
      <c r="S100" s="297"/>
      <c r="T100" s="250">
        <f t="shared" si="17"/>
        <v>0</v>
      </c>
      <c r="U100" s="250"/>
      <c r="V100" s="250">
        <f t="shared" si="18"/>
        <v>0</v>
      </c>
      <c r="W100" s="334" t="str">
        <f t="shared" si="19"/>
        <v>-</v>
      </c>
    </row>
    <row r="101" s="220" customFormat="1" ht="50.1" customHeight="1" spans="2:23">
      <c r="B101" s="231"/>
      <c r="C101" s="251"/>
      <c r="D101" s="370"/>
      <c r="E101" s="371"/>
      <c r="F101" s="347" t="s">
        <v>17</v>
      </c>
      <c r="G101" s="347" t="s">
        <v>401</v>
      </c>
      <c r="H101" s="347" t="s">
        <v>390</v>
      </c>
      <c r="I101" s="347" t="s">
        <v>397</v>
      </c>
      <c r="J101" s="254" t="s">
        <v>555</v>
      </c>
      <c r="K101" s="254"/>
      <c r="L101" s="254"/>
      <c r="M101" s="254"/>
      <c r="N101" s="254"/>
      <c r="O101" s="298"/>
      <c r="P101" s="298"/>
      <c r="Q101" s="298"/>
      <c r="R101" s="298"/>
      <c r="S101" s="298"/>
      <c r="T101" s="254">
        <f t="shared" si="17"/>
        <v>0</v>
      </c>
      <c r="U101" s="254"/>
      <c r="V101" s="254">
        <f t="shared" si="18"/>
        <v>0</v>
      </c>
      <c r="W101" s="335" t="str">
        <f t="shared" si="19"/>
        <v>-</v>
      </c>
    </row>
    <row r="102" s="220" customFormat="1" ht="50.1" customHeight="1" spans="2:23">
      <c r="B102" s="236"/>
      <c r="C102" s="255"/>
      <c r="D102" s="372"/>
      <c r="E102" s="373"/>
      <c r="F102" s="348" t="s">
        <v>18</v>
      </c>
      <c r="G102" s="348" t="s">
        <v>403</v>
      </c>
      <c r="H102" s="348" t="s">
        <v>393</v>
      </c>
      <c r="I102" s="348" t="s">
        <v>397</v>
      </c>
      <c r="J102" s="258" t="s">
        <v>556</v>
      </c>
      <c r="K102" s="258"/>
      <c r="L102" s="258"/>
      <c r="M102" s="258"/>
      <c r="N102" s="258"/>
      <c r="O102" s="299"/>
      <c r="P102" s="299"/>
      <c r="Q102" s="299"/>
      <c r="R102" s="299"/>
      <c r="S102" s="299"/>
      <c r="T102" s="258">
        <f t="shared" si="17"/>
        <v>0</v>
      </c>
      <c r="U102" s="258"/>
      <c r="V102" s="258">
        <f t="shared" si="18"/>
        <v>0</v>
      </c>
      <c r="W102" s="336" t="str">
        <f t="shared" si="19"/>
        <v>-</v>
      </c>
    </row>
    <row r="103" s="220" customFormat="1" ht="50.1" customHeight="1" spans="2:23">
      <c r="B103" s="227" t="s">
        <v>557</v>
      </c>
      <c r="C103" s="366" t="s">
        <v>411</v>
      </c>
      <c r="D103" s="349" t="s">
        <v>558</v>
      </c>
      <c r="E103" s="356"/>
      <c r="F103" s="275" t="s">
        <v>16</v>
      </c>
      <c r="G103" s="235" t="s">
        <v>559</v>
      </c>
      <c r="H103" s="235" t="s">
        <v>560</v>
      </c>
      <c r="I103" s="313" t="s">
        <v>384</v>
      </c>
      <c r="J103" s="235" t="s">
        <v>561</v>
      </c>
      <c r="K103" s="235"/>
      <c r="L103" s="287"/>
      <c r="M103" s="235"/>
      <c r="N103" s="235"/>
      <c r="O103" s="288"/>
      <c r="P103" s="288"/>
      <c r="Q103" s="288"/>
      <c r="R103" s="288"/>
      <c r="S103" s="288"/>
      <c r="T103" s="322">
        <f t="shared" si="17"/>
        <v>0</v>
      </c>
      <c r="U103" s="235"/>
      <c r="V103" s="322">
        <f t="shared" si="18"/>
        <v>0</v>
      </c>
      <c r="W103" s="323" t="str">
        <f t="shared" si="19"/>
        <v>-</v>
      </c>
    </row>
    <row r="104" s="220" customFormat="1" ht="50.1" customHeight="1" spans="2:23">
      <c r="B104" s="231"/>
      <c r="C104" s="366"/>
      <c r="D104" s="351"/>
      <c r="E104" s="356"/>
      <c r="F104" s="274" t="s">
        <v>17</v>
      </c>
      <c r="G104" s="230" t="s">
        <v>562</v>
      </c>
      <c r="H104" s="230" t="s">
        <v>387</v>
      </c>
      <c r="I104" s="314" t="s">
        <v>384</v>
      </c>
      <c r="J104" s="230" t="s">
        <v>563</v>
      </c>
      <c r="K104" s="230"/>
      <c r="L104" s="281"/>
      <c r="M104" s="230"/>
      <c r="N104" s="230"/>
      <c r="O104" s="282"/>
      <c r="P104" s="282"/>
      <c r="Q104" s="282"/>
      <c r="R104" s="282"/>
      <c r="S104" s="282"/>
      <c r="T104" s="318">
        <f t="shared" si="17"/>
        <v>0</v>
      </c>
      <c r="U104" s="230"/>
      <c r="V104" s="318">
        <f t="shared" si="18"/>
        <v>0</v>
      </c>
      <c r="W104" s="319" t="str">
        <f t="shared" si="19"/>
        <v>-</v>
      </c>
    </row>
    <row r="105" s="220" customFormat="1" ht="50.1" customHeight="1" spans="2:23">
      <c r="B105" s="231"/>
      <c r="C105" s="366"/>
      <c r="D105" s="354"/>
      <c r="E105" s="238"/>
      <c r="F105" s="246" t="s">
        <v>18</v>
      </c>
      <c r="G105" s="233" t="s">
        <v>564</v>
      </c>
      <c r="H105" s="233" t="s">
        <v>565</v>
      </c>
      <c r="I105" s="413" t="s">
        <v>397</v>
      </c>
      <c r="J105" s="233" t="s">
        <v>566</v>
      </c>
      <c r="K105" s="233"/>
      <c r="L105" s="284"/>
      <c r="M105" s="233"/>
      <c r="N105" s="233"/>
      <c r="O105" s="285"/>
      <c r="P105" s="285"/>
      <c r="Q105" s="285"/>
      <c r="R105" s="285"/>
      <c r="S105" s="285"/>
      <c r="T105" s="320">
        <f t="shared" si="17"/>
        <v>0</v>
      </c>
      <c r="U105" s="233"/>
      <c r="V105" s="320">
        <f t="shared" si="18"/>
        <v>0</v>
      </c>
      <c r="W105" s="321" t="str">
        <f t="shared" si="19"/>
        <v>-</v>
      </c>
    </row>
    <row r="106" s="220" customFormat="1" ht="50.1" customHeight="1" spans="2:23">
      <c r="B106" s="231"/>
      <c r="C106" s="227" t="s">
        <v>411</v>
      </c>
      <c r="D106" s="349" t="s">
        <v>567</v>
      </c>
      <c r="E106" s="356"/>
      <c r="F106" s="275" t="s">
        <v>16</v>
      </c>
      <c r="G106" s="235" t="s">
        <v>568</v>
      </c>
      <c r="H106" s="235" t="s">
        <v>560</v>
      </c>
      <c r="I106" s="392" t="s">
        <v>384</v>
      </c>
      <c r="J106" s="235" t="s">
        <v>569</v>
      </c>
      <c r="K106" s="235"/>
      <c r="L106" s="287"/>
      <c r="M106" s="235"/>
      <c r="N106" s="235"/>
      <c r="O106" s="288"/>
      <c r="P106" s="288"/>
      <c r="Q106" s="288"/>
      <c r="R106" s="288"/>
      <c r="S106" s="288"/>
      <c r="T106" s="322">
        <f t="shared" si="17"/>
        <v>0</v>
      </c>
      <c r="U106" s="235"/>
      <c r="V106" s="322">
        <f t="shared" si="18"/>
        <v>0</v>
      </c>
      <c r="W106" s="323" t="str">
        <f t="shared" si="19"/>
        <v>-</v>
      </c>
    </row>
    <row r="107" s="220" customFormat="1" ht="50.1" customHeight="1" spans="2:23">
      <c r="B107" s="231"/>
      <c r="C107" s="231"/>
      <c r="D107" s="351"/>
      <c r="E107" s="356"/>
      <c r="F107" s="274" t="s">
        <v>17</v>
      </c>
      <c r="G107" s="230" t="s">
        <v>562</v>
      </c>
      <c r="H107" s="230" t="s">
        <v>387</v>
      </c>
      <c r="I107" s="311" t="s">
        <v>384</v>
      </c>
      <c r="J107" s="230" t="s">
        <v>570</v>
      </c>
      <c r="K107" s="230"/>
      <c r="L107" s="281"/>
      <c r="M107" s="230"/>
      <c r="N107" s="230"/>
      <c r="O107" s="282"/>
      <c r="P107" s="282"/>
      <c r="Q107" s="282"/>
      <c r="R107" s="282"/>
      <c r="S107" s="282"/>
      <c r="T107" s="318">
        <f t="shared" si="17"/>
        <v>0</v>
      </c>
      <c r="U107" s="230"/>
      <c r="V107" s="318">
        <f t="shared" si="18"/>
        <v>0</v>
      </c>
      <c r="W107" s="319" t="str">
        <f t="shared" si="19"/>
        <v>-</v>
      </c>
    </row>
    <row r="108" s="220" customFormat="1" ht="50.1" customHeight="1" spans="2:23">
      <c r="B108" s="236"/>
      <c r="C108" s="236"/>
      <c r="D108" s="354"/>
      <c r="E108" s="238"/>
      <c r="F108" s="246" t="s">
        <v>18</v>
      </c>
      <c r="G108" s="233" t="s">
        <v>564</v>
      </c>
      <c r="H108" s="233" t="s">
        <v>390</v>
      </c>
      <c r="I108" s="317" t="s">
        <v>397</v>
      </c>
      <c r="J108" s="233" t="s">
        <v>571</v>
      </c>
      <c r="K108" s="233"/>
      <c r="L108" s="284"/>
      <c r="M108" s="233"/>
      <c r="N108" s="233"/>
      <c r="O108" s="285"/>
      <c r="P108" s="285"/>
      <c r="Q108" s="285"/>
      <c r="R108" s="285"/>
      <c r="S108" s="285"/>
      <c r="T108" s="320">
        <f t="shared" si="17"/>
        <v>0</v>
      </c>
      <c r="U108" s="233"/>
      <c r="V108" s="320">
        <f t="shared" si="18"/>
        <v>0</v>
      </c>
      <c r="W108" s="321" t="str">
        <f t="shared" si="19"/>
        <v>-</v>
      </c>
    </row>
    <row r="109" s="220" customFormat="1" ht="50.1" customHeight="1" spans="2:23">
      <c r="B109" s="260" t="s">
        <v>572</v>
      </c>
      <c r="C109" s="260" t="s">
        <v>411</v>
      </c>
      <c r="D109" s="261" t="s">
        <v>573</v>
      </c>
      <c r="E109" s="374"/>
      <c r="F109" s="342" t="s">
        <v>16</v>
      </c>
      <c r="G109" s="263" t="s">
        <v>574</v>
      </c>
      <c r="H109" s="263" t="s">
        <v>383</v>
      </c>
      <c r="I109" s="345" t="s">
        <v>384</v>
      </c>
      <c r="J109" s="263" t="s">
        <v>575</v>
      </c>
      <c r="K109" s="263"/>
      <c r="L109" s="263"/>
      <c r="M109" s="263"/>
      <c r="N109" s="263"/>
      <c r="O109" s="300"/>
      <c r="P109" s="300"/>
      <c r="Q109" s="300"/>
      <c r="R109" s="300"/>
      <c r="S109" s="300"/>
      <c r="T109" s="263">
        <f t="shared" si="17"/>
        <v>0</v>
      </c>
      <c r="U109" s="263"/>
      <c r="V109" s="263">
        <f t="shared" si="18"/>
        <v>0</v>
      </c>
      <c r="W109" s="337" t="str">
        <f t="shared" si="19"/>
        <v>-</v>
      </c>
    </row>
    <row r="110" s="220" customFormat="1" ht="50.1" customHeight="1" spans="2:23">
      <c r="B110" s="264"/>
      <c r="C110" s="264"/>
      <c r="D110" s="265"/>
      <c r="E110" s="374"/>
      <c r="F110" s="343" t="s">
        <v>17</v>
      </c>
      <c r="G110" s="267" t="s">
        <v>576</v>
      </c>
      <c r="H110" s="267" t="s">
        <v>387</v>
      </c>
      <c r="I110" s="343" t="s">
        <v>397</v>
      </c>
      <c r="J110" s="267" t="s">
        <v>577</v>
      </c>
      <c r="K110" s="267"/>
      <c r="L110" s="267"/>
      <c r="M110" s="267"/>
      <c r="N110" s="267"/>
      <c r="O110" s="301"/>
      <c r="P110" s="301"/>
      <c r="Q110" s="301"/>
      <c r="R110" s="301"/>
      <c r="S110" s="301"/>
      <c r="T110" s="267">
        <f t="shared" si="17"/>
        <v>0</v>
      </c>
      <c r="U110" s="267"/>
      <c r="V110" s="267">
        <f t="shared" si="18"/>
        <v>0</v>
      </c>
      <c r="W110" s="338" t="str">
        <f t="shared" si="19"/>
        <v>-</v>
      </c>
    </row>
    <row r="111" s="220" customFormat="1" ht="50.1" customHeight="1" spans="2:23">
      <c r="B111" s="264"/>
      <c r="C111" s="264"/>
      <c r="D111" s="265"/>
      <c r="E111" s="374"/>
      <c r="F111" s="343" t="s">
        <v>18</v>
      </c>
      <c r="G111" s="267" t="s">
        <v>578</v>
      </c>
      <c r="H111" s="267" t="s">
        <v>390</v>
      </c>
      <c r="I111" s="343" t="s">
        <v>397</v>
      </c>
      <c r="J111" s="267" t="s">
        <v>579</v>
      </c>
      <c r="K111" s="267"/>
      <c r="L111" s="267"/>
      <c r="M111" s="267"/>
      <c r="N111" s="267"/>
      <c r="O111" s="301"/>
      <c r="P111" s="301"/>
      <c r="Q111" s="301"/>
      <c r="R111" s="301"/>
      <c r="S111" s="301"/>
      <c r="T111" s="267">
        <f t="shared" si="17"/>
        <v>0</v>
      </c>
      <c r="U111" s="267"/>
      <c r="V111" s="267">
        <f t="shared" si="18"/>
        <v>0</v>
      </c>
      <c r="W111" s="338" t="str">
        <f t="shared" si="19"/>
        <v>-</v>
      </c>
    </row>
    <row r="112" s="220" customFormat="1" ht="50.1" customHeight="1" spans="2:23">
      <c r="B112" s="264"/>
      <c r="C112" s="271"/>
      <c r="D112" s="272"/>
      <c r="E112" s="374"/>
      <c r="F112" s="344" t="s">
        <v>19</v>
      </c>
      <c r="G112" s="269" t="s">
        <v>580</v>
      </c>
      <c r="H112" s="269" t="s">
        <v>393</v>
      </c>
      <c r="I112" s="390" t="s">
        <v>397</v>
      </c>
      <c r="J112" s="269" t="s">
        <v>581</v>
      </c>
      <c r="K112" s="269"/>
      <c r="L112" s="269"/>
      <c r="M112" s="269"/>
      <c r="N112" s="269"/>
      <c r="O112" s="303"/>
      <c r="P112" s="303"/>
      <c r="Q112" s="303"/>
      <c r="R112" s="303"/>
      <c r="S112" s="303"/>
      <c r="T112" s="269">
        <f t="shared" si="17"/>
        <v>0</v>
      </c>
      <c r="U112" s="269"/>
      <c r="V112" s="269">
        <f t="shared" si="18"/>
        <v>0</v>
      </c>
      <c r="W112" s="339" t="str">
        <f t="shared" si="19"/>
        <v>-</v>
      </c>
    </row>
    <row r="113" s="220" customFormat="1" ht="50.1" customHeight="1" spans="2:23">
      <c r="B113" s="264"/>
      <c r="C113" s="260" t="s">
        <v>411</v>
      </c>
      <c r="D113" s="261" t="s">
        <v>582</v>
      </c>
      <c r="E113" s="262"/>
      <c r="F113" s="342" t="s">
        <v>16</v>
      </c>
      <c r="G113" s="263" t="s">
        <v>574</v>
      </c>
      <c r="H113" s="263" t="s">
        <v>383</v>
      </c>
      <c r="I113" s="342" t="s">
        <v>384</v>
      </c>
      <c r="J113" s="263" t="s">
        <v>583</v>
      </c>
      <c r="K113" s="263"/>
      <c r="L113" s="263"/>
      <c r="M113" s="263"/>
      <c r="N113" s="263"/>
      <c r="O113" s="300"/>
      <c r="P113" s="300"/>
      <c r="Q113" s="300"/>
      <c r="R113" s="300"/>
      <c r="S113" s="300"/>
      <c r="T113" s="263">
        <f t="shared" si="17"/>
        <v>0</v>
      </c>
      <c r="U113" s="263"/>
      <c r="V113" s="263">
        <f t="shared" si="18"/>
        <v>0</v>
      </c>
      <c r="W113" s="337" t="str">
        <f t="shared" si="19"/>
        <v>-</v>
      </c>
    </row>
    <row r="114" s="220" customFormat="1" ht="50.1" customHeight="1" spans="2:23">
      <c r="B114" s="264"/>
      <c r="C114" s="264"/>
      <c r="D114" s="265"/>
      <c r="E114" s="266"/>
      <c r="F114" s="343" t="s">
        <v>17</v>
      </c>
      <c r="G114" s="267" t="s">
        <v>576</v>
      </c>
      <c r="H114" s="267" t="s">
        <v>387</v>
      </c>
      <c r="I114" s="343" t="s">
        <v>397</v>
      </c>
      <c r="J114" s="267" t="s">
        <v>584</v>
      </c>
      <c r="K114" s="267"/>
      <c r="L114" s="267"/>
      <c r="M114" s="267"/>
      <c r="N114" s="267"/>
      <c r="O114" s="301"/>
      <c r="P114" s="301"/>
      <c r="Q114" s="301"/>
      <c r="R114" s="301"/>
      <c r="S114" s="301"/>
      <c r="T114" s="267">
        <f t="shared" si="17"/>
        <v>0</v>
      </c>
      <c r="U114" s="267"/>
      <c r="V114" s="267">
        <f t="shared" si="18"/>
        <v>0</v>
      </c>
      <c r="W114" s="338" t="str">
        <f t="shared" si="19"/>
        <v>-</v>
      </c>
    </row>
    <row r="115" s="220" customFormat="1" ht="50.1" customHeight="1" spans="2:23">
      <c r="B115" s="264"/>
      <c r="C115" s="264"/>
      <c r="D115" s="265"/>
      <c r="E115" s="266"/>
      <c r="F115" s="343" t="s">
        <v>18</v>
      </c>
      <c r="G115" s="267" t="s">
        <v>578</v>
      </c>
      <c r="H115" s="267" t="s">
        <v>390</v>
      </c>
      <c r="I115" s="343" t="s">
        <v>397</v>
      </c>
      <c r="J115" s="267" t="s">
        <v>585</v>
      </c>
      <c r="K115" s="267"/>
      <c r="L115" s="267"/>
      <c r="M115" s="267"/>
      <c r="N115" s="267"/>
      <c r="O115" s="301"/>
      <c r="P115" s="301"/>
      <c r="Q115" s="301"/>
      <c r="R115" s="301"/>
      <c r="S115" s="301"/>
      <c r="T115" s="267">
        <f t="shared" si="17"/>
        <v>0</v>
      </c>
      <c r="U115" s="267"/>
      <c r="V115" s="267">
        <f t="shared" si="18"/>
        <v>0</v>
      </c>
      <c r="W115" s="338" t="str">
        <f t="shared" si="19"/>
        <v>-</v>
      </c>
    </row>
    <row r="116" s="220" customFormat="1" ht="50.1" customHeight="1" spans="2:23">
      <c r="B116" s="264"/>
      <c r="C116" s="264"/>
      <c r="D116" s="265"/>
      <c r="E116" s="266"/>
      <c r="F116" s="344" t="s">
        <v>19</v>
      </c>
      <c r="G116" s="269" t="s">
        <v>580</v>
      </c>
      <c r="H116" s="269" t="s">
        <v>393</v>
      </c>
      <c r="I116" s="344" t="s">
        <v>397</v>
      </c>
      <c r="J116" s="269" t="s">
        <v>586</v>
      </c>
      <c r="K116" s="269"/>
      <c r="L116" s="269"/>
      <c r="M116" s="269"/>
      <c r="N116" s="269"/>
      <c r="O116" s="303"/>
      <c r="P116" s="303"/>
      <c r="Q116" s="303"/>
      <c r="R116" s="303"/>
      <c r="S116" s="303"/>
      <c r="T116" s="269">
        <f t="shared" si="17"/>
        <v>0</v>
      </c>
      <c r="U116" s="269"/>
      <c r="V116" s="269">
        <f t="shared" si="18"/>
        <v>0</v>
      </c>
      <c r="W116" s="339" t="str">
        <f t="shared" si="19"/>
        <v>-</v>
      </c>
    </row>
    <row r="117" s="220" customFormat="1" ht="50.1" customHeight="1" spans="2:23">
      <c r="B117" s="247" t="s">
        <v>587</v>
      </c>
      <c r="C117" s="247" t="s">
        <v>411</v>
      </c>
      <c r="D117" s="248" t="s">
        <v>588</v>
      </c>
      <c r="E117" s="249"/>
      <c r="F117" s="346" t="s">
        <v>16</v>
      </c>
      <c r="G117" s="250" t="s">
        <v>576</v>
      </c>
      <c r="H117" s="250" t="s">
        <v>387</v>
      </c>
      <c r="I117" s="346" t="s">
        <v>397</v>
      </c>
      <c r="J117" s="250" t="s">
        <v>589</v>
      </c>
      <c r="K117" s="250"/>
      <c r="L117" s="250"/>
      <c r="M117" s="250"/>
      <c r="N117" s="250"/>
      <c r="O117" s="297"/>
      <c r="P117" s="297"/>
      <c r="Q117" s="297"/>
      <c r="R117" s="297"/>
      <c r="S117" s="297"/>
      <c r="T117" s="250">
        <f t="shared" si="17"/>
        <v>0</v>
      </c>
      <c r="U117" s="250"/>
      <c r="V117" s="250">
        <f t="shared" si="18"/>
        <v>0</v>
      </c>
      <c r="W117" s="334" t="str">
        <f t="shared" si="19"/>
        <v>-</v>
      </c>
    </row>
    <row r="118" s="220" customFormat="1" ht="50.1" customHeight="1" spans="2:23">
      <c r="B118" s="251"/>
      <c r="C118" s="251"/>
      <c r="D118" s="375"/>
      <c r="E118" s="253"/>
      <c r="F118" s="347" t="s">
        <v>17</v>
      </c>
      <c r="G118" s="254" t="s">
        <v>590</v>
      </c>
      <c r="H118" s="254" t="s">
        <v>489</v>
      </c>
      <c r="I118" s="347" t="s">
        <v>397</v>
      </c>
      <c r="J118" s="254" t="s">
        <v>591</v>
      </c>
      <c r="K118" s="254"/>
      <c r="L118" s="254"/>
      <c r="M118" s="254"/>
      <c r="N118" s="254"/>
      <c r="O118" s="298"/>
      <c r="P118" s="298"/>
      <c r="Q118" s="298"/>
      <c r="R118" s="298"/>
      <c r="S118" s="298"/>
      <c r="T118" s="254">
        <f t="shared" si="17"/>
        <v>0</v>
      </c>
      <c r="U118" s="254"/>
      <c r="V118" s="254">
        <f t="shared" si="18"/>
        <v>0</v>
      </c>
      <c r="W118" s="335" t="str">
        <f t="shared" si="19"/>
        <v>-</v>
      </c>
    </row>
    <row r="119" s="220" customFormat="1" ht="50.1" customHeight="1" spans="2:23">
      <c r="B119" s="251"/>
      <c r="C119" s="251"/>
      <c r="D119" s="375"/>
      <c r="E119" s="253"/>
      <c r="F119" s="348" t="s">
        <v>18</v>
      </c>
      <c r="G119" s="258" t="s">
        <v>592</v>
      </c>
      <c r="H119" s="258" t="s">
        <v>491</v>
      </c>
      <c r="I119" s="408" t="s">
        <v>397</v>
      </c>
      <c r="J119" s="258" t="s">
        <v>593</v>
      </c>
      <c r="K119" s="258"/>
      <c r="L119" s="258"/>
      <c r="M119" s="258"/>
      <c r="N119" s="258"/>
      <c r="O119" s="299"/>
      <c r="P119" s="299"/>
      <c r="Q119" s="299"/>
      <c r="R119" s="299"/>
      <c r="S119" s="299"/>
      <c r="T119" s="258">
        <f t="shared" si="17"/>
        <v>0</v>
      </c>
      <c r="U119" s="258"/>
      <c r="V119" s="258">
        <f t="shared" si="18"/>
        <v>0</v>
      </c>
      <c r="W119" s="336" t="str">
        <f t="shared" si="19"/>
        <v>-</v>
      </c>
    </row>
    <row r="120" s="220" customFormat="1" ht="50.1" customHeight="1" spans="2:23">
      <c r="B120" s="251"/>
      <c r="C120" s="247" t="s">
        <v>411</v>
      </c>
      <c r="D120" s="376" t="s">
        <v>594</v>
      </c>
      <c r="E120" s="249"/>
      <c r="F120" s="346" t="s">
        <v>16</v>
      </c>
      <c r="G120" s="250" t="s">
        <v>576</v>
      </c>
      <c r="H120" s="250" t="s">
        <v>387</v>
      </c>
      <c r="I120" s="346" t="s">
        <v>397</v>
      </c>
      <c r="J120" s="250" t="s">
        <v>595</v>
      </c>
      <c r="K120" s="250"/>
      <c r="L120" s="250"/>
      <c r="M120" s="250"/>
      <c r="N120" s="250"/>
      <c r="O120" s="297"/>
      <c r="P120" s="297"/>
      <c r="Q120" s="297"/>
      <c r="R120" s="297"/>
      <c r="S120" s="297"/>
      <c r="T120" s="250">
        <f t="shared" si="17"/>
        <v>0</v>
      </c>
      <c r="U120" s="250"/>
      <c r="V120" s="250">
        <f t="shared" si="18"/>
        <v>0</v>
      </c>
      <c r="W120" s="334" t="str">
        <f t="shared" si="19"/>
        <v>-</v>
      </c>
    </row>
    <row r="121" s="220" customFormat="1" ht="50.1" customHeight="1" spans="2:23">
      <c r="B121" s="251"/>
      <c r="C121" s="251"/>
      <c r="D121" s="375"/>
      <c r="E121" s="253"/>
      <c r="F121" s="347" t="s">
        <v>17</v>
      </c>
      <c r="G121" s="254" t="s">
        <v>590</v>
      </c>
      <c r="H121" s="254" t="s">
        <v>489</v>
      </c>
      <c r="I121" s="347" t="s">
        <v>397</v>
      </c>
      <c r="J121" s="254" t="s">
        <v>596</v>
      </c>
      <c r="K121" s="254"/>
      <c r="L121" s="254"/>
      <c r="M121" s="254"/>
      <c r="N121" s="254"/>
      <c r="O121" s="298"/>
      <c r="P121" s="298"/>
      <c r="Q121" s="298"/>
      <c r="R121" s="298"/>
      <c r="S121" s="298"/>
      <c r="T121" s="254">
        <f t="shared" si="17"/>
        <v>0</v>
      </c>
      <c r="U121" s="254"/>
      <c r="V121" s="254">
        <f t="shared" si="18"/>
        <v>0</v>
      </c>
      <c r="W121" s="335" t="str">
        <f t="shared" si="19"/>
        <v>-</v>
      </c>
    </row>
    <row r="122" s="220" customFormat="1" ht="50.1" customHeight="1" spans="2:23">
      <c r="B122" s="255"/>
      <c r="C122" s="255"/>
      <c r="D122" s="377"/>
      <c r="E122" s="257"/>
      <c r="F122" s="348" t="s">
        <v>18</v>
      </c>
      <c r="G122" s="258" t="s">
        <v>592</v>
      </c>
      <c r="H122" s="258" t="s">
        <v>491</v>
      </c>
      <c r="I122" s="348" t="s">
        <v>397</v>
      </c>
      <c r="J122" s="258" t="s">
        <v>597</v>
      </c>
      <c r="K122" s="258"/>
      <c r="L122" s="258"/>
      <c r="M122" s="258"/>
      <c r="N122" s="258"/>
      <c r="O122" s="299"/>
      <c r="P122" s="299"/>
      <c r="Q122" s="299"/>
      <c r="R122" s="299"/>
      <c r="S122" s="299"/>
      <c r="T122" s="258">
        <f t="shared" si="17"/>
        <v>0</v>
      </c>
      <c r="U122" s="258"/>
      <c r="V122" s="258">
        <f t="shared" si="18"/>
        <v>0</v>
      </c>
      <c r="W122" s="336" t="str">
        <f t="shared" si="19"/>
        <v>-</v>
      </c>
    </row>
    <row r="123" s="5" customFormat="1" ht="50.1" customHeight="1" spans="2:23">
      <c r="B123" s="227" t="s">
        <v>598</v>
      </c>
      <c r="C123" s="227" t="s">
        <v>380</v>
      </c>
      <c r="D123" s="228" t="s">
        <v>599</v>
      </c>
      <c r="E123" s="378"/>
      <c r="F123" s="235" t="s">
        <v>16</v>
      </c>
      <c r="G123" s="235" t="s">
        <v>576</v>
      </c>
      <c r="H123" s="379" t="s">
        <v>387</v>
      </c>
      <c r="I123" s="418" t="s">
        <v>384</v>
      </c>
      <c r="J123" s="235" t="s">
        <v>600</v>
      </c>
      <c r="K123" s="235"/>
      <c r="L123" s="287"/>
      <c r="M123" s="235"/>
      <c r="N123" s="235"/>
      <c r="O123" s="288"/>
      <c r="P123" s="288"/>
      <c r="Q123" s="288"/>
      <c r="R123" s="288"/>
      <c r="S123" s="288"/>
      <c r="T123" s="322">
        <f t="shared" si="17"/>
        <v>0</v>
      </c>
      <c r="U123" s="235"/>
      <c r="V123" s="322">
        <f t="shared" ref="V123:V142" si="20">T123+U123</f>
        <v>0</v>
      </c>
      <c r="W123" s="323" t="str">
        <f t="shared" ref="W123:W142" si="21">IF(S123&gt;0,V123/S123*7,"-")</f>
        <v>-</v>
      </c>
    </row>
    <row r="124" s="5" customFormat="1" ht="50.1" customHeight="1" spans="2:23">
      <c r="B124" s="231"/>
      <c r="C124" s="231"/>
      <c r="D124" s="232"/>
      <c r="E124" s="380"/>
      <c r="F124" s="230" t="s">
        <v>17</v>
      </c>
      <c r="G124" s="230" t="s">
        <v>601</v>
      </c>
      <c r="H124" s="381" t="s">
        <v>390</v>
      </c>
      <c r="I124" s="419" t="s">
        <v>384</v>
      </c>
      <c r="J124" s="230" t="s">
        <v>602</v>
      </c>
      <c r="K124" s="230"/>
      <c r="L124" s="281"/>
      <c r="M124" s="230"/>
      <c r="N124" s="230"/>
      <c r="O124" s="282"/>
      <c r="P124" s="282"/>
      <c r="Q124" s="282"/>
      <c r="R124" s="282"/>
      <c r="S124" s="282"/>
      <c r="T124" s="318">
        <f t="shared" si="17"/>
        <v>0</v>
      </c>
      <c r="U124" s="230"/>
      <c r="V124" s="318">
        <f t="shared" si="20"/>
        <v>0</v>
      </c>
      <c r="W124" s="319" t="str">
        <f t="shared" si="21"/>
        <v>-</v>
      </c>
    </row>
    <row r="125" s="5" customFormat="1" ht="50.1" customHeight="1" spans="2:23">
      <c r="B125" s="231"/>
      <c r="C125" s="231"/>
      <c r="D125" s="237"/>
      <c r="E125" s="382"/>
      <c r="F125" s="233" t="s">
        <v>18</v>
      </c>
      <c r="G125" s="233" t="s">
        <v>580</v>
      </c>
      <c r="H125" s="383" t="s">
        <v>393</v>
      </c>
      <c r="I125" s="420" t="s">
        <v>384</v>
      </c>
      <c r="J125" s="233" t="s">
        <v>603</v>
      </c>
      <c r="K125" s="233"/>
      <c r="L125" s="284"/>
      <c r="M125" s="233"/>
      <c r="N125" s="233"/>
      <c r="O125" s="285"/>
      <c r="P125" s="285"/>
      <c r="Q125" s="285"/>
      <c r="R125" s="285"/>
      <c r="S125" s="285"/>
      <c r="T125" s="320">
        <f t="shared" si="17"/>
        <v>0</v>
      </c>
      <c r="U125" s="233"/>
      <c r="V125" s="320">
        <f t="shared" si="20"/>
        <v>0</v>
      </c>
      <c r="W125" s="321" t="str">
        <f t="shared" si="21"/>
        <v>-</v>
      </c>
    </row>
    <row r="126" s="5" customFormat="1" ht="50.1" customHeight="1" spans="2:23">
      <c r="B126" s="231"/>
      <c r="C126" s="231"/>
      <c r="D126" s="228" t="s">
        <v>604</v>
      </c>
      <c r="E126" s="384"/>
      <c r="F126" s="307" t="s">
        <v>16</v>
      </c>
      <c r="G126" s="307" t="s">
        <v>576</v>
      </c>
      <c r="H126" s="385" t="s">
        <v>387</v>
      </c>
      <c r="I126" s="421" t="s">
        <v>384</v>
      </c>
      <c r="J126" s="235" t="s">
        <v>605</v>
      </c>
      <c r="K126" s="235"/>
      <c r="L126" s="287"/>
      <c r="M126" s="235"/>
      <c r="N126" s="235"/>
      <c r="O126" s="288"/>
      <c r="P126" s="288"/>
      <c r="Q126" s="288"/>
      <c r="R126" s="288"/>
      <c r="S126" s="288"/>
      <c r="T126" s="322">
        <f t="shared" si="17"/>
        <v>0</v>
      </c>
      <c r="U126" s="235"/>
      <c r="V126" s="322">
        <f t="shared" si="20"/>
        <v>0</v>
      </c>
      <c r="W126" s="323" t="str">
        <f t="shared" si="21"/>
        <v>-</v>
      </c>
    </row>
    <row r="127" s="5" customFormat="1" ht="50.1" customHeight="1" spans="2:23">
      <c r="B127" s="231"/>
      <c r="C127" s="231"/>
      <c r="D127" s="232"/>
      <c r="E127" s="380"/>
      <c r="F127" s="230" t="s">
        <v>17</v>
      </c>
      <c r="G127" s="230" t="s">
        <v>601</v>
      </c>
      <c r="H127" s="381" t="s">
        <v>390</v>
      </c>
      <c r="I127" s="422" t="s">
        <v>384</v>
      </c>
      <c r="J127" s="230" t="s">
        <v>606</v>
      </c>
      <c r="K127" s="230"/>
      <c r="L127" s="281"/>
      <c r="M127" s="230"/>
      <c r="N127" s="230"/>
      <c r="O127" s="282"/>
      <c r="P127" s="282"/>
      <c r="Q127" s="282"/>
      <c r="R127" s="282"/>
      <c r="S127" s="282"/>
      <c r="T127" s="318">
        <f t="shared" si="17"/>
        <v>0</v>
      </c>
      <c r="U127" s="230"/>
      <c r="V127" s="318">
        <f t="shared" si="20"/>
        <v>0</v>
      </c>
      <c r="W127" s="319" t="str">
        <f t="shared" si="21"/>
        <v>-</v>
      </c>
    </row>
    <row r="128" s="5" customFormat="1" ht="50.1" customHeight="1" spans="2:23">
      <c r="B128" s="231"/>
      <c r="C128" s="231"/>
      <c r="D128" s="237"/>
      <c r="E128" s="386"/>
      <c r="F128" s="244" t="s">
        <v>18</v>
      </c>
      <c r="G128" s="244" t="s">
        <v>580</v>
      </c>
      <c r="H128" s="387" t="s">
        <v>393</v>
      </c>
      <c r="I128" s="423" t="s">
        <v>384</v>
      </c>
      <c r="J128" s="233" t="s">
        <v>607</v>
      </c>
      <c r="K128" s="233"/>
      <c r="L128" s="284"/>
      <c r="M128" s="233"/>
      <c r="N128" s="233"/>
      <c r="O128" s="285"/>
      <c r="P128" s="285"/>
      <c r="Q128" s="285"/>
      <c r="R128" s="285"/>
      <c r="S128" s="285"/>
      <c r="T128" s="320">
        <f t="shared" si="17"/>
        <v>0</v>
      </c>
      <c r="U128" s="233"/>
      <c r="V128" s="320">
        <f t="shared" si="20"/>
        <v>0</v>
      </c>
      <c r="W128" s="321" t="str">
        <f t="shared" si="21"/>
        <v>-</v>
      </c>
    </row>
    <row r="129" s="5" customFormat="1" ht="50.1" customHeight="1" spans="2:23">
      <c r="B129" s="231"/>
      <c r="C129" s="231"/>
      <c r="D129" s="228" t="s">
        <v>608</v>
      </c>
      <c r="E129" s="378"/>
      <c r="F129" s="235" t="s">
        <v>16</v>
      </c>
      <c r="G129" s="235" t="s">
        <v>576</v>
      </c>
      <c r="H129" s="379" t="s">
        <v>387</v>
      </c>
      <c r="I129" s="418" t="s">
        <v>384</v>
      </c>
      <c r="J129" s="235" t="s">
        <v>609</v>
      </c>
      <c r="K129" s="235"/>
      <c r="L129" s="287"/>
      <c r="M129" s="235"/>
      <c r="N129" s="235"/>
      <c r="O129" s="288"/>
      <c r="P129" s="288"/>
      <c r="Q129" s="288"/>
      <c r="R129" s="288"/>
      <c r="S129" s="288"/>
      <c r="T129" s="322">
        <f t="shared" si="17"/>
        <v>0</v>
      </c>
      <c r="U129" s="235"/>
      <c r="V129" s="322">
        <f t="shared" si="20"/>
        <v>0</v>
      </c>
      <c r="W129" s="323" t="str">
        <f t="shared" si="21"/>
        <v>-</v>
      </c>
    </row>
    <row r="130" s="5" customFormat="1" ht="50.1" customHeight="1" spans="2:23">
      <c r="B130" s="231"/>
      <c r="C130" s="231"/>
      <c r="D130" s="232"/>
      <c r="E130" s="380"/>
      <c r="F130" s="230" t="s">
        <v>17</v>
      </c>
      <c r="G130" s="230" t="s">
        <v>601</v>
      </c>
      <c r="H130" s="381" t="s">
        <v>390</v>
      </c>
      <c r="I130" s="419" t="s">
        <v>384</v>
      </c>
      <c r="J130" s="230" t="s">
        <v>610</v>
      </c>
      <c r="K130" s="230"/>
      <c r="L130" s="281"/>
      <c r="M130" s="230"/>
      <c r="N130" s="230"/>
      <c r="O130" s="282"/>
      <c r="P130" s="282"/>
      <c r="Q130" s="282"/>
      <c r="R130" s="282"/>
      <c r="S130" s="282"/>
      <c r="T130" s="318">
        <f t="shared" si="17"/>
        <v>0</v>
      </c>
      <c r="U130" s="230"/>
      <c r="V130" s="318">
        <f t="shared" si="20"/>
        <v>0</v>
      </c>
      <c r="W130" s="319" t="str">
        <f t="shared" si="21"/>
        <v>-</v>
      </c>
    </row>
    <row r="131" s="5" customFormat="1" ht="50.1" customHeight="1" spans="2:23">
      <c r="B131" s="231"/>
      <c r="C131" s="231"/>
      <c r="D131" s="237"/>
      <c r="E131" s="382"/>
      <c r="F131" s="233" t="s">
        <v>18</v>
      </c>
      <c r="G131" s="233" t="s">
        <v>580</v>
      </c>
      <c r="H131" s="383" t="s">
        <v>393</v>
      </c>
      <c r="I131" s="420" t="s">
        <v>384</v>
      </c>
      <c r="J131" s="233" t="s">
        <v>611</v>
      </c>
      <c r="K131" s="233"/>
      <c r="L131" s="284"/>
      <c r="M131" s="233"/>
      <c r="N131" s="233"/>
      <c r="O131" s="285"/>
      <c r="P131" s="285"/>
      <c r="Q131" s="285"/>
      <c r="R131" s="285"/>
      <c r="S131" s="285"/>
      <c r="T131" s="320">
        <f t="shared" si="17"/>
        <v>0</v>
      </c>
      <c r="U131" s="233"/>
      <c r="V131" s="320">
        <f t="shared" si="20"/>
        <v>0</v>
      </c>
      <c r="W131" s="321" t="str">
        <f t="shared" si="21"/>
        <v>-</v>
      </c>
    </row>
    <row r="132" s="5" customFormat="1" ht="50.1" customHeight="1" spans="2:23">
      <c r="B132" s="231"/>
      <c r="C132" s="231"/>
      <c r="D132" s="228" t="s">
        <v>612</v>
      </c>
      <c r="E132" s="378"/>
      <c r="F132" s="235" t="s">
        <v>16</v>
      </c>
      <c r="G132" s="235" t="s">
        <v>576</v>
      </c>
      <c r="H132" s="379" t="s">
        <v>387</v>
      </c>
      <c r="I132" s="447" t="s">
        <v>384</v>
      </c>
      <c r="J132" s="235" t="s">
        <v>613</v>
      </c>
      <c r="K132" s="235"/>
      <c r="L132" s="287"/>
      <c r="M132" s="235"/>
      <c r="N132" s="235"/>
      <c r="O132" s="288"/>
      <c r="P132" s="288"/>
      <c r="Q132" s="288"/>
      <c r="R132" s="288"/>
      <c r="S132" s="288"/>
      <c r="T132" s="322">
        <f t="shared" si="17"/>
        <v>0</v>
      </c>
      <c r="U132" s="235"/>
      <c r="V132" s="322">
        <f t="shared" si="20"/>
        <v>0</v>
      </c>
      <c r="W132" s="323" t="str">
        <f t="shared" si="21"/>
        <v>-</v>
      </c>
    </row>
    <row r="133" s="5" customFormat="1" ht="50.1" customHeight="1" spans="2:23">
      <c r="B133" s="231"/>
      <c r="C133" s="231"/>
      <c r="D133" s="232"/>
      <c r="E133" s="380"/>
      <c r="F133" s="230" t="s">
        <v>17</v>
      </c>
      <c r="G133" s="230" t="s">
        <v>601</v>
      </c>
      <c r="H133" s="381" t="s">
        <v>390</v>
      </c>
      <c r="I133" s="422" t="s">
        <v>384</v>
      </c>
      <c r="J133" s="230" t="s">
        <v>614</v>
      </c>
      <c r="K133" s="230"/>
      <c r="L133" s="281"/>
      <c r="M133" s="230"/>
      <c r="N133" s="230"/>
      <c r="O133" s="282"/>
      <c r="P133" s="282"/>
      <c r="Q133" s="282"/>
      <c r="R133" s="282"/>
      <c r="S133" s="282"/>
      <c r="T133" s="318">
        <f t="shared" si="17"/>
        <v>0</v>
      </c>
      <c r="U133" s="230"/>
      <c r="V133" s="318">
        <f t="shared" si="20"/>
        <v>0</v>
      </c>
      <c r="W133" s="319" t="str">
        <f t="shared" si="21"/>
        <v>-</v>
      </c>
    </row>
    <row r="134" s="5" customFormat="1" ht="50.1" customHeight="1" spans="2:23">
      <c r="B134" s="231"/>
      <c r="C134" s="231"/>
      <c r="D134" s="237"/>
      <c r="E134" s="386"/>
      <c r="F134" s="244" t="s">
        <v>18</v>
      </c>
      <c r="G134" s="244" t="s">
        <v>580</v>
      </c>
      <c r="H134" s="387" t="s">
        <v>393</v>
      </c>
      <c r="I134" s="423" t="s">
        <v>384</v>
      </c>
      <c r="J134" s="233" t="s">
        <v>615</v>
      </c>
      <c r="K134" s="233"/>
      <c r="L134" s="284"/>
      <c r="M134" s="233"/>
      <c r="N134" s="233"/>
      <c r="O134" s="285"/>
      <c r="P134" s="285"/>
      <c r="Q134" s="285"/>
      <c r="R134" s="285"/>
      <c r="S134" s="285"/>
      <c r="T134" s="320">
        <f t="shared" si="17"/>
        <v>0</v>
      </c>
      <c r="U134" s="233"/>
      <c r="V134" s="320">
        <f t="shared" si="20"/>
        <v>0</v>
      </c>
      <c r="W134" s="321" t="str">
        <f t="shared" si="21"/>
        <v>-</v>
      </c>
    </row>
    <row r="135" s="5" customFormat="1" ht="50.1" customHeight="1" spans="2:23">
      <c r="B135" s="227" t="s">
        <v>616</v>
      </c>
      <c r="C135" s="227" t="s">
        <v>380</v>
      </c>
      <c r="D135" s="349" t="s">
        <v>617</v>
      </c>
      <c r="E135" s="426"/>
      <c r="F135" s="235" t="s">
        <v>16</v>
      </c>
      <c r="G135" s="235" t="s">
        <v>574</v>
      </c>
      <c r="H135" s="379" t="s">
        <v>383</v>
      </c>
      <c r="I135" s="447" t="s">
        <v>384</v>
      </c>
      <c r="J135" s="235" t="s">
        <v>618</v>
      </c>
      <c r="K135" s="235"/>
      <c r="L135" s="287"/>
      <c r="M135" s="235"/>
      <c r="N135" s="235"/>
      <c r="O135" s="288"/>
      <c r="P135" s="288"/>
      <c r="Q135" s="288"/>
      <c r="R135" s="288"/>
      <c r="S135" s="288"/>
      <c r="T135" s="322">
        <f t="shared" ref="T135:T192" si="22">M135+L135+N135</f>
        <v>0</v>
      </c>
      <c r="U135" s="235"/>
      <c r="V135" s="322">
        <f t="shared" si="20"/>
        <v>0</v>
      </c>
      <c r="W135" s="323" t="str">
        <f t="shared" si="21"/>
        <v>-</v>
      </c>
    </row>
    <row r="136" s="5" customFormat="1" ht="50.1" customHeight="1" spans="2:23">
      <c r="B136" s="231"/>
      <c r="C136" s="231"/>
      <c r="D136" s="351"/>
      <c r="E136" s="427"/>
      <c r="F136" s="230" t="s">
        <v>17</v>
      </c>
      <c r="G136" s="230" t="s">
        <v>576</v>
      </c>
      <c r="H136" s="381" t="s">
        <v>387</v>
      </c>
      <c r="I136" s="422" t="s">
        <v>384</v>
      </c>
      <c r="J136" s="230" t="s">
        <v>619</v>
      </c>
      <c r="K136" s="230"/>
      <c r="L136" s="281"/>
      <c r="M136" s="230"/>
      <c r="N136" s="230"/>
      <c r="O136" s="282"/>
      <c r="P136" s="282"/>
      <c r="Q136" s="282"/>
      <c r="R136" s="282"/>
      <c r="S136" s="282"/>
      <c r="T136" s="318">
        <f t="shared" si="22"/>
        <v>0</v>
      </c>
      <c r="U136" s="230"/>
      <c r="V136" s="318">
        <f t="shared" si="20"/>
        <v>0</v>
      </c>
      <c r="W136" s="319" t="str">
        <f t="shared" si="21"/>
        <v>-</v>
      </c>
    </row>
    <row r="137" s="5" customFormat="1" ht="50.1" customHeight="1" spans="2:23">
      <c r="B137" s="231"/>
      <c r="C137" s="428"/>
      <c r="D137" s="351"/>
      <c r="E137" s="427"/>
      <c r="F137" s="230" t="s">
        <v>18</v>
      </c>
      <c r="G137" s="230" t="s">
        <v>601</v>
      </c>
      <c r="H137" s="381" t="s">
        <v>390</v>
      </c>
      <c r="I137" s="422" t="s">
        <v>384</v>
      </c>
      <c r="J137" s="230" t="s">
        <v>620</v>
      </c>
      <c r="K137" s="230"/>
      <c r="L137" s="281"/>
      <c r="M137" s="230"/>
      <c r="N137" s="230"/>
      <c r="O137" s="282"/>
      <c r="P137" s="282"/>
      <c r="Q137" s="282"/>
      <c r="R137" s="282"/>
      <c r="S137" s="282"/>
      <c r="T137" s="318">
        <f t="shared" si="22"/>
        <v>0</v>
      </c>
      <c r="U137" s="230"/>
      <c r="V137" s="318">
        <f t="shared" si="20"/>
        <v>0</v>
      </c>
      <c r="W137" s="319" t="str">
        <f t="shared" si="21"/>
        <v>-</v>
      </c>
    </row>
    <row r="138" s="5" customFormat="1" ht="50.1" customHeight="1" spans="2:23">
      <c r="B138" s="231"/>
      <c r="C138" s="231"/>
      <c r="D138" s="354"/>
      <c r="E138" s="429"/>
      <c r="F138" s="233" t="s">
        <v>19</v>
      </c>
      <c r="G138" s="233" t="s">
        <v>580</v>
      </c>
      <c r="H138" s="383" t="s">
        <v>393</v>
      </c>
      <c r="I138" s="448" t="s">
        <v>384</v>
      </c>
      <c r="J138" s="233" t="s">
        <v>621</v>
      </c>
      <c r="K138" s="233"/>
      <c r="L138" s="284"/>
      <c r="M138" s="233"/>
      <c r="N138" s="233"/>
      <c r="O138" s="285"/>
      <c r="P138" s="285"/>
      <c r="Q138" s="285"/>
      <c r="R138" s="285"/>
      <c r="S138" s="285"/>
      <c r="T138" s="320">
        <f t="shared" si="22"/>
        <v>0</v>
      </c>
      <c r="U138" s="233"/>
      <c r="V138" s="320">
        <f t="shared" si="20"/>
        <v>0</v>
      </c>
      <c r="W138" s="321" t="str">
        <f t="shared" si="21"/>
        <v>-</v>
      </c>
    </row>
    <row r="139" s="5" customFormat="1" ht="50.1" customHeight="1" spans="2:23">
      <c r="B139" s="428"/>
      <c r="C139" s="428"/>
      <c r="D139" s="228" t="s">
        <v>622</v>
      </c>
      <c r="E139" s="384"/>
      <c r="F139" s="307" t="s">
        <v>16</v>
      </c>
      <c r="G139" s="307" t="s">
        <v>574</v>
      </c>
      <c r="H139" s="385" t="s">
        <v>383</v>
      </c>
      <c r="I139" s="421" t="s">
        <v>384</v>
      </c>
      <c r="J139" s="235" t="s">
        <v>623</v>
      </c>
      <c r="K139" s="235"/>
      <c r="L139" s="287"/>
      <c r="M139" s="235"/>
      <c r="N139" s="235"/>
      <c r="O139" s="288"/>
      <c r="P139" s="288"/>
      <c r="Q139" s="288"/>
      <c r="R139" s="288"/>
      <c r="S139" s="288"/>
      <c r="T139" s="322">
        <f t="shared" si="22"/>
        <v>0</v>
      </c>
      <c r="U139" s="235"/>
      <c r="V139" s="322">
        <f t="shared" si="20"/>
        <v>0</v>
      </c>
      <c r="W139" s="323" t="str">
        <f t="shared" si="21"/>
        <v>-</v>
      </c>
    </row>
    <row r="140" s="5" customFormat="1" ht="50.1" customHeight="1" spans="2:23">
      <c r="B140" s="428"/>
      <c r="C140" s="428"/>
      <c r="D140" s="232"/>
      <c r="E140" s="380"/>
      <c r="F140" s="230" t="s">
        <v>17</v>
      </c>
      <c r="G140" s="230" t="s">
        <v>576</v>
      </c>
      <c r="H140" s="381" t="s">
        <v>387</v>
      </c>
      <c r="I140" s="422" t="s">
        <v>384</v>
      </c>
      <c r="J140" s="230" t="s">
        <v>624</v>
      </c>
      <c r="K140" s="230"/>
      <c r="L140" s="281"/>
      <c r="M140" s="230"/>
      <c r="N140" s="230"/>
      <c r="O140" s="282"/>
      <c r="P140" s="282"/>
      <c r="Q140" s="282"/>
      <c r="R140" s="282"/>
      <c r="S140" s="282"/>
      <c r="T140" s="318">
        <f t="shared" si="22"/>
        <v>0</v>
      </c>
      <c r="U140" s="230"/>
      <c r="V140" s="318">
        <f t="shared" si="20"/>
        <v>0</v>
      </c>
      <c r="W140" s="319" t="str">
        <f t="shared" si="21"/>
        <v>-</v>
      </c>
    </row>
    <row r="141" s="5" customFormat="1" ht="50.1" customHeight="1" spans="2:23">
      <c r="B141" s="428"/>
      <c r="C141" s="428"/>
      <c r="D141" s="232"/>
      <c r="E141" s="380"/>
      <c r="F141" s="230" t="s">
        <v>18</v>
      </c>
      <c r="G141" s="230" t="s">
        <v>601</v>
      </c>
      <c r="H141" s="381" t="s">
        <v>390</v>
      </c>
      <c r="I141" s="422" t="s">
        <v>384</v>
      </c>
      <c r="J141" s="230" t="s">
        <v>625</v>
      </c>
      <c r="K141" s="230"/>
      <c r="L141" s="281"/>
      <c r="M141" s="230"/>
      <c r="N141" s="230"/>
      <c r="O141" s="282"/>
      <c r="P141" s="282"/>
      <c r="Q141" s="282"/>
      <c r="R141" s="282"/>
      <c r="S141" s="282"/>
      <c r="T141" s="318">
        <f t="shared" si="22"/>
        <v>0</v>
      </c>
      <c r="U141" s="230"/>
      <c r="V141" s="318">
        <f t="shared" si="20"/>
        <v>0</v>
      </c>
      <c r="W141" s="319" t="str">
        <f t="shared" si="21"/>
        <v>-</v>
      </c>
    </row>
    <row r="142" s="5" customFormat="1" ht="50.1" customHeight="1" spans="2:23">
      <c r="B142" s="430"/>
      <c r="C142" s="430"/>
      <c r="D142" s="237"/>
      <c r="E142" s="382"/>
      <c r="F142" s="233" t="s">
        <v>19</v>
      </c>
      <c r="G142" s="233" t="s">
        <v>580</v>
      </c>
      <c r="H142" s="383" t="s">
        <v>393</v>
      </c>
      <c r="I142" s="448" t="s">
        <v>384</v>
      </c>
      <c r="J142" s="233" t="s">
        <v>626</v>
      </c>
      <c r="K142" s="233"/>
      <c r="L142" s="284"/>
      <c r="M142" s="233"/>
      <c r="N142" s="233"/>
      <c r="O142" s="285"/>
      <c r="P142" s="285"/>
      <c r="Q142" s="285"/>
      <c r="R142" s="285"/>
      <c r="S142" s="285"/>
      <c r="T142" s="320">
        <f t="shared" si="22"/>
        <v>0</v>
      </c>
      <c r="U142" s="233"/>
      <c r="V142" s="320">
        <f t="shared" si="20"/>
        <v>0</v>
      </c>
      <c r="W142" s="321" t="str">
        <f t="shared" si="21"/>
        <v>-</v>
      </c>
    </row>
    <row r="143" s="5" customFormat="1" ht="50.1" customHeight="1" spans="2:23">
      <c r="B143" s="227" t="s">
        <v>627</v>
      </c>
      <c r="C143" s="227" t="s">
        <v>380</v>
      </c>
      <c r="D143" s="228" t="s">
        <v>628</v>
      </c>
      <c r="E143" s="431"/>
      <c r="F143" s="235" t="s">
        <v>16</v>
      </c>
      <c r="G143" s="235" t="s">
        <v>574</v>
      </c>
      <c r="H143" s="379" t="s">
        <v>383</v>
      </c>
      <c r="I143" s="447" t="s">
        <v>384</v>
      </c>
      <c r="J143" s="235" t="s">
        <v>629</v>
      </c>
      <c r="K143" s="235"/>
      <c r="L143" s="287"/>
      <c r="M143" s="235"/>
      <c r="N143" s="235"/>
      <c r="O143" s="288"/>
      <c r="P143" s="288"/>
      <c r="Q143" s="288"/>
      <c r="R143" s="288"/>
      <c r="S143" s="288"/>
      <c r="T143" s="322">
        <f t="shared" si="22"/>
        <v>0</v>
      </c>
      <c r="U143" s="235"/>
      <c r="V143" s="322">
        <f t="shared" ref="V143:V192" si="23">T143+U143</f>
        <v>0</v>
      </c>
      <c r="W143" s="323" t="str">
        <f t="shared" ref="W143:W192" si="24">IF(S143&gt;0,V143/S143*7,"-")</f>
        <v>-</v>
      </c>
    </row>
    <row r="144" s="5" customFormat="1" ht="50.1" customHeight="1" spans="2:23">
      <c r="B144" s="231"/>
      <c r="C144" s="231"/>
      <c r="D144" s="232" t="s">
        <v>630</v>
      </c>
      <c r="E144" s="432"/>
      <c r="F144" s="230" t="s">
        <v>17</v>
      </c>
      <c r="G144" s="230" t="s">
        <v>576</v>
      </c>
      <c r="H144" s="381" t="s">
        <v>387</v>
      </c>
      <c r="I144" s="422" t="s">
        <v>384</v>
      </c>
      <c r="J144" s="230" t="s">
        <v>631</v>
      </c>
      <c r="K144" s="230"/>
      <c r="L144" s="281"/>
      <c r="M144" s="230"/>
      <c r="N144" s="230"/>
      <c r="O144" s="282"/>
      <c r="P144" s="282"/>
      <c r="Q144" s="282"/>
      <c r="R144" s="282"/>
      <c r="S144" s="282"/>
      <c r="T144" s="318">
        <f t="shared" si="22"/>
        <v>0</v>
      </c>
      <c r="U144" s="230"/>
      <c r="V144" s="318">
        <f t="shared" si="23"/>
        <v>0</v>
      </c>
      <c r="W144" s="319" t="str">
        <f t="shared" si="24"/>
        <v>-</v>
      </c>
    </row>
    <row r="145" s="5" customFormat="1" ht="50.1" customHeight="1" spans="2:23">
      <c r="B145" s="231"/>
      <c r="C145" s="231"/>
      <c r="D145" s="232"/>
      <c r="E145" s="432"/>
      <c r="F145" s="230" t="s">
        <v>18</v>
      </c>
      <c r="G145" s="230" t="s">
        <v>601</v>
      </c>
      <c r="H145" s="381" t="s">
        <v>390</v>
      </c>
      <c r="I145" s="422" t="s">
        <v>384</v>
      </c>
      <c r="J145" s="230" t="s">
        <v>632</v>
      </c>
      <c r="K145" s="230"/>
      <c r="L145" s="281"/>
      <c r="M145" s="230"/>
      <c r="N145" s="230"/>
      <c r="O145" s="282"/>
      <c r="P145" s="282"/>
      <c r="Q145" s="282"/>
      <c r="R145" s="282"/>
      <c r="S145" s="282"/>
      <c r="T145" s="318">
        <f t="shared" si="22"/>
        <v>0</v>
      </c>
      <c r="U145" s="230"/>
      <c r="V145" s="318">
        <f t="shared" si="23"/>
        <v>0</v>
      </c>
      <c r="W145" s="319" t="str">
        <f t="shared" si="24"/>
        <v>-</v>
      </c>
    </row>
    <row r="146" s="5" customFormat="1" ht="50.1" customHeight="1" spans="2:23">
      <c r="B146" s="231"/>
      <c r="C146" s="231"/>
      <c r="D146" s="237"/>
      <c r="E146" s="433"/>
      <c r="F146" s="244" t="s">
        <v>19</v>
      </c>
      <c r="G146" s="244" t="s">
        <v>580</v>
      </c>
      <c r="H146" s="387" t="s">
        <v>393</v>
      </c>
      <c r="I146" s="423" t="s">
        <v>384</v>
      </c>
      <c r="J146" s="233" t="s">
        <v>633</v>
      </c>
      <c r="K146" s="233"/>
      <c r="L146" s="284"/>
      <c r="M146" s="233"/>
      <c r="N146" s="233"/>
      <c r="O146" s="285"/>
      <c r="P146" s="285"/>
      <c r="Q146" s="285"/>
      <c r="R146" s="285"/>
      <c r="S146" s="285"/>
      <c r="T146" s="320">
        <f t="shared" si="22"/>
        <v>0</v>
      </c>
      <c r="U146" s="233"/>
      <c r="V146" s="320">
        <f t="shared" si="23"/>
        <v>0</v>
      </c>
      <c r="W146" s="321" t="str">
        <f t="shared" si="24"/>
        <v>-</v>
      </c>
    </row>
    <row r="147" s="5" customFormat="1" ht="50.1" customHeight="1" spans="2:23">
      <c r="B147" s="231"/>
      <c r="C147" s="231"/>
      <c r="D147" s="228" t="s">
        <v>634</v>
      </c>
      <c r="E147" s="434"/>
      <c r="F147" s="235" t="s">
        <v>16</v>
      </c>
      <c r="G147" s="235" t="s">
        <v>574</v>
      </c>
      <c r="H147" s="379" t="s">
        <v>383</v>
      </c>
      <c r="I147" s="447" t="s">
        <v>384</v>
      </c>
      <c r="J147" s="235" t="s">
        <v>635</v>
      </c>
      <c r="K147" s="235"/>
      <c r="L147" s="287"/>
      <c r="M147" s="235"/>
      <c r="N147" s="235"/>
      <c r="O147" s="288"/>
      <c r="P147" s="288"/>
      <c r="Q147" s="288"/>
      <c r="R147" s="288"/>
      <c r="S147" s="288"/>
      <c r="T147" s="322">
        <f t="shared" si="22"/>
        <v>0</v>
      </c>
      <c r="U147" s="235"/>
      <c r="V147" s="322">
        <f t="shared" si="23"/>
        <v>0</v>
      </c>
      <c r="W147" s="323" t="str">
        <f t="shared" si="24"/>
        <v>-</v>
      </c>
    </row>
    <row r="148" s="5" customFormat="1" ht="50.1" customHeight="1" spans="2:23">
      <c r="B148" s="231"/>
      <c r="C148" s="231"/>
      <c r="D148" s="232"/>
      <c r="E148" s="435"/>
      <c r="F148" s="230" t="s">
        <v>17</v>
      </c>
      <c r="G148" s="230" t="s">
        <v>576</v>
      </c>
      <c r="H148" s="381" t="s">
        <v>387</v>
      </c>
      <c r="I148" s="422" t="s">
        <v>384</v>
      </c>
      <c r="J148" s="230" t="s">
        <v>636</v>
      </c>
      <c r="K148" s="230"/>
      <c r="L148" s="281"/>
      <c r="M148" s="230"/>
      <c r="N148" s="230"/>
      <c r="O148" s="282"/>
      <c r="P148" s="282"/>
      <c r="Q148" s="282"/>
      <c r="R148" s="282"/>
      <c r="S148" s="282"/>
      <c r="T148" s="318">
        <f t="shared" si="22"/>
        <v>0</v>
      </c>
      <c r="U148" s="230"/>
      <c r="V148" s="318">
        <f t="shared" si="23"/>
        <v>0</v>
      </c>
      <c r="W148" s="319" t="str">
        <f t="shared" si="24"/>
        <v>-</v>
      </c>
    </row>
    <row r="149" s="5" customFormat="1" ht="50.1" customHeight="1" spans="2:23">
      <c r="B149" s="231"/>
      <c r="C149" s="231"/>
      <c r="D149" s="232"/>
      <c r="E149" s="435"/>
      <c r="F149" s="230" t="s">
        <v>18</v>
      </c>
      <c r="G149" s="230" t="s">
        <v>601</v>
      </c>
      <c r="H149" s="381" t="s">
        <v>390</v>
      </c>
      <c r="I149" s="422" t="s">
        <v>384</v>
      </c>
      <c r="J149" s="230" t="s">
        <v>637</v>
      </c>
      <c r="K149" s="230"/>
      <c r="L149" s="281"/>
      <c r="M149" s="230"/>
      <c r="N149" s="230"/>
      <c r="O149" s="282"/>
      <c r="P149" s="282"/>
      <c r="Q149" s="282"/>
      <c r="R149" s="282"/>
      <c r="S149" s="282"/>
      <c r="T149" s="318">
        <f t="shared" si="22"/>
        <v>0</v>
      </c>
      <c r="U149" s="230"/>
      <c r="V149" s="318">
        <f t="shared" si="23"/>
        <v>0</v>
      </c>
      <c r="W149" s="319" t="str">
        <f t="shared" si="24"/>
        <v>-</v>
      </c>
    </row>
    <row r="150" s="5" customFormat="1" ht="50.1" customHeight="1" spans="2:23">
      <c r="B150" s="240"/>
      <c r="C150" s="240"/>
      <c r="D150" s="436"/>
      <c r="E150" s="437"/>
      <c r="F150" s="246" t="s">
        <v>19</v>
      </c>
      <c r="G150" s="233" t="s">
        <v>580</v>
      </c>
      <c r="H150" s="383" t="s">
        <v>393</v>
      </c>
      <c r="I150" s="448" t="s">
        <v>384</v>
      </c>
      <c r="J150" s="233" t="s">
        <v>638</v>
      </c>
      <c r="K150" s="233"/>
      <c r="L150" s="284"/>
      <c r="M150" s="233"/>
      <c r="N150" s="233"/>
      <c r="O150" s="285"/>
      <c r="P150" s="285"/>
      <c r="Q150" s="285"/>
      <c r="R150" s="285"/>
      <c r="S150" s="285"/>
      <c r="T150" s="320">
        <f t="shared" si="22"/>
        <v>0</v>
      </c>
      <c r="U150" s="233"/>
      <c r="V150" s="320">
        <f t="shared" si="23"/>
        <v>0</v>
      </c>
      <c r="W150" s="321" t="str">
        <f t="shared" si="24"/>
        <v>-</v>
      </c>
    </row>
    <row r="151" s="5" customFormat="1" ht="50.1" customHeight="1" spans="2:23">
      <c r="B151" s="438"/>
      <c r="C151" s="438"/>
      <c r="D151" s="228">
        <v>20003</v>
      </c>
      <c r="E151" s="431"/>
      <c r="F151" s="307" t="s">
        <v>16</v>
      </c>
      <c r="G151" s="307" t="s">
        <v>574</v>
      </c>
      <c r="H151" s="385" t="s">
        <v>383</v>
      </c>
      <c r="I151" s="421" t="s">
        <v>384</v>
      </c>
      <c r="J151" s="235" t="s">
        <v>639</v>
      </c>
      <c r="K151" s="235"/>
      <c r="L151" s="287"/>
      <c r="M151" s="235"/>
      <c r="N151" s="235"/>
      <c r="O151" s="288"/>
      <c r="P151" s="288"/>
      <c r="Q151" s="288"/>
      <c r="R151" s="288"/>
      <c r="S151" s="288"/>
      <c r="T151" s="322">
        <f t="shared" si="22"/>
        <v>0</v>
      </c>
      <c r="U151" s="235"/>
      <c r="V151" s="322">
        <f t="shared" si="23"/>
        <v>0</v>
      </c>
      <c r="W151" s="323" t="str">
        <f t="shared" si="24"/>
        <v>-</v>
      </c>
    </row>
    <row r="152" s="5" customFormat="1" ht="50.1" customHeight="1" spans="2:23">
      <c r="B152" s="438"/>
      <c r="C152" s="438"/>
      <c r="D152" s="232"/>
      <c r="E152" s="432"/>
      <c r="F152" s="230" t="s">
        <v>17</v>
      </c>
      <c r="G152" s="230" t="s">
        <v>576</v>
      </c>
      <c r="H152" s="381" t="s">
        <v>387</v>
      </c>
      <c r="I152" s="422" t="s">
        <v>384</v>
      </c>
      <c r="J152" s="230" t="s">
        <v>640</v>
      </c>
      <c r="K152" s="230"/>
      <c r="L152" s="281"/>
      <c r="M152" s="230"/>
      <c r="N152" s="230"/>
      <c r="O152" s="282"/>
      <c r="P152" s="282"/>
      <c r="Q152" s="282"/>
      <c r="R152" s="282"/>
      <c r="S152" s="282"/>
      <c r="T152" s="318">
        <f t="shared" si="22"/>
        <v>0</v>
      </c>
      <c r="U152" s="230"/>
      <c r="V152" s="318">
        <f t="shared" si="23"/>
        <v>0</v>
      </c>
      <c r="W152" s="319" t="str">
        <f t="shared" si="24"/>
        <v>-</v>
      </c>
    </row>
    <row r="153" s="5" customFormat="1" ht="50.1" customHeight="1" spans="2:23">
      <c r="B153" s="438"/>
      <c r="C153" s="438"/>
      <c r="D153" s="232"/>
      <c r="E153" s="432"/>
      <c r="F153" s="230" t="s">
        <v>18</v>
      </c>
      <c r="G153" s="230" t="s">
        <v>601</v>
      </c>
      <c r="H153" s="381" t="s">
        <v>390</v>
      </c>
      <c r="I153" s="422" t="s">
        <v>384</v>
      </c>
      <c r="J153" s="230" t="s">
        <v>641</v>
      </c>
      <c r="K153" s="230"/>
      <c r="L153" s="281"/>
      <c r="M153" s="230"/>
      <c r="N153" s="230"/>
      <c r="O153" s="282"/>
      <c r="P153" s="282"/>
      <c r="Q153" s="282"/>
      <c r="R153" s="282"/>
      <c r="S153" s="282"/>
      <c r="T153" s="318">
        <f t="shared" si="22"/>
        <v>0</v>
      </c>
      <c r="U153" s="230"/>
      <c r="V153" s="318">
        <f t="shared" si="23"/>
        <v>0</v>
      </c>
      <c r="W153" s="319" t="str">
        <f t="shared" si="24"/>
        <v>-</v>
      </c>
    </row>
    <row r="154" s="5" customFormat="1" ht="50.1" customHeight="1" spans="2:23">
      <c r="B154" s="438"/>
      <c r="C154" s="438"/>
      <c r="D154" s="237"/>
      <c r="E154" s="433"/>
      <c r="F154" s="244" t="s">
        <v>19</v>
      </c>
      <c r="G154" s="244" t="s">
        <v>580</v>
      </c>
      <c r="H154" s="387" t="s">
        <v>393</v>
      </c>
      <c r="I154" s="423" t="s">
        <v>384</v>
      </c>
      <c r="J154" s="233" t="s">
        <v>642</v>
      </c>
      <c r="K154" s="233"/>
      <c r="L154" s="284"/>
      <c r="M154" s="233"/>
      <c r="N154" s="233"/>
      <c r="O154" s="285"/>
      <c r="P154" s="285"/>
      <c r="Q154" s="285"/>
      <c r="R154" s="285"/>
      <c r="S154" s="285"/>
      <c r="T154" s="320">
        <f t="shared" si="22"/>
        <v>0</v>
      </c>
      <c r="U154" s="233"/>
      <c r="V154" s="320">
        <f t="shared" si="23"/>
        <v>0</v>
      </c>
      <c r="W154" s="321" t="str">
        <f t="shared" si="24"/>
        <v>-</v>
      </c>
    </row>
    <row r="155" s="5" customFormat="1" ht="50.1" customHeight="1" spans="2:23">
      <c r="B155" s="438"/>
      <c r="C155" s="438"/>
      <c r="D155" s="228" t="s">
        <v>643</v>
      </c>
      <c r="E155" s="431"/>
      <c r="F155" s="235" t="s">
        <v>16</v>
      </c>
      <c r="G155" s="235" t="s">
        <v>574</v>
      </c>
      <c r="H155" s="379" t="s">
        <v>383</v>
      </c>
      <c r="I155" s="418" t="s">
        <v>384</v>
      </c>
      <c r="J155" s="235" t="s">
        <v>644</v>
      </c>
      <c r="K155" s="235"/>
      <c r="L155" s="287"/>
      <c r="M155" s="235"/>
      <c r="N155" s="235"/>
      <c r="O155" s="288"/>
      <c r="P155" s="288"/>
      <c r="Q155" s="288"/>
      <c r="R155" s="288"/>
      <c r="S155" s="288"/>
      <c r="T155" s="322">
        <f t="shared" si="22"/>
        <v>0</v>
      </c>
      <c r="U155" s="235"/>
      <c r="V155" s="322">
        <f t="shared" si="23"/>
        <v>0</v>
      </c>
      <c r="W155" s="323" t="str">
        <f t="shared" si="24"/>
        <v>-</v>
      </c>
    </row>
    <row r="156" s="5" customFormat="1" ht="50.1" customHeight="1" spans="2:23">
      <c r="B156" s="438"/>
      <c r="C156" s="438"/>
      <c r="D156" s="232"/>
      <c r="E156" s="432"/>
      <c r="F156" s="230" t="s">
        <v>17</v>
      </c>
      <c r="G156" s="230" t="s">
        <v>576</v>
      </c>
      <c r="H156" s="381" t="s">
        <v>387</v>
      </c>
      <c r="I156" s="419" t="s">
        <v>384</v>
      </c>
      <c r="J156" s="230" t="s">
        <v>631</v>
      </c>
      <c r="K156" s="230"/>
      <c r="L156" s="281"/>
      <c r="M156" s="230"/>
      <c r="N156" s="230"/>
      <c r="O156" s="282"/>
      <c r="P156" s="282"/>
      <c r="Q156" s="282"/>
      <c r="R156" s="282"/>
      <c r="S156" s="282"/>
      <c r="T156" s="318">
        <f t="shared" si="22"/>
        <v>0</v>
      </c>
      <c r="U156" s="230"/>
      <c r="V156" s="318">
        <f t="shared" si="23"/>
        <v>0</v>
      </c>
      <c r="W156" s="319" t="str">
        <f t="shared" si="24"/>
        <v>-</v>
      </c>
    </row>
    <row r="157" s="5" customFormat="1" ht="50.1" customHeight="1" spans="2:23">
      <c r="B157" s="438"/>
      <c r="C157" s="438"/>
      <c r="D157" s="232"/>
      <c r="E157" s="432"/>
      <c r="F157" s="230" t="s">
        <v>18</v>
      </c>
      <c r="G157" s="230" t="s">
        <v>601</v>
      </c>
      <c r="H157" s="381" t="s">
        <v>390</v>
      </c>
      <c r="I157" s="419" t="s">
        <v>384</v>
      </c>
      <c r="J157" s="230" t="s">
        <v>645</v>
      </c>
      <c r="K157" s="230"/>
      <c r="L157" s="281"/>
      <c r="M157" s="230"/>
      <c r="N157" s="230"/>
      <c r="O157" s="282"/>
      <c r="P157" s="282"/>
      <c r="Q157" s="282"/>
      <c r="R157" s="282"/>
      <c r="S157" s="282"/>
      <c r="T157" s="318">
        <f t="shared" si="22"/>
        <v>0</v>
      </c>
      <c r="U157" s="230"/>
      <c r="V157" s="318">
        <f t="shared" si="23"/>
        <v>0</v>
      </c>
      <c r="W157" s="319" t="str">
        <f t="shared" si="24"/>
        <v>-</v>
      </c>
    </row>
    <row r="158" s="5" customFormat="1" ht="50.1" customHeight="1" spans="2:23">
      <c r="B158" s="438"/>
      <c r="C158" s="438"/>
      <c r="D158" s="237"/>
      <c r="E158" s="433"/>
      <c r="F158" s="233" t="s">
        <v>19</v>
      </c>
      <c r="G158" s="233" t="s">
        <v>580</v>
      </c>
      <c r="H158" s="383" t="s">
        <v>393</v>
      </c>
      <c r="I158" s="420" t="s">
        <v>384</v>
      </c>
      <c r="J158" s="233" t="s">
        <v>646</v>
      </c>
      <c r="K158" s="233"/>
      <c r="L158" s="284"/>
      <c r="M158" s="233"/>
      <c r="N158" s="233"/>
      <c r="O158" s="285"/>
      <c r="P158" s="285"/>
      <c r="Q158" s="285"/>
      <c r="R158" s="285"/>
      <c r="S158" s="285"/>
      <c r="T158" s="320">
        <f t="shared" si="22"/>
        <v>0</v>
      </c>
      <c r="U158" s="233"/>
      <c r="V158" s="320">
        <f t="shared" si="23"/>
        <v>0</v>
      </c>
      <c r="W158" s="321" t="str">
        <f t="shared" si="24"/>
        <v>-</v>
      </c>
    </row>
    <row r="159" s="5" customFormat="1" ht="50.1" customHeight="1" spans="2:23">
      <c r="B159" s="438"/>
      <c r="C159" s="438"/>
      <c r="D159" s="232" t="s">
        <v>647</v>
      </c>
      <c r="E159" s="432"/>
      <c r="F159" s="235" t="s">
        <v>16</v>
      </c>
      <c r="G159" s="235" t="s">
        <v>574</v>
      </c>
      <c r="H159" s="379" t="s">
        <v>383</v>
      </c>
      <c r="I159" s="421" t="s">
        <v>384</v>
      </c>
      <c r="J159" s="235" t="s">
        <v>648</v>
      </c>
      <c r="K159" s="235"/>
      <c r="L159" s="287"/>
      <c r="M159" s="235"/>
      <c r="N159" s="235"/>
      <c r="O159" s="288"/>
      <c r="P159" s="288"/>
      <c r="Q159" s="288"/>
      <c r="R159" s="288"/>
      <c r="S159" s="288"/>
      <c r="T159" s="322">
        <f t="shared" si="22"/>
        <v>0</v>
      </c>
      <c r="U159" s="235"/>
      <c r="V159" s="322">
        <f t="shared" si="23"/>
        <v>0</v>
      </c>
      <c r="W159" s="323" t="str">
        <f t="shared" si="24"/>
        <v>-</v>
      </c>
    </row>
    <row r="160" s="5" customFormat="1" ht="50.1" customHeight="1" spans="2:23">
      <c r="B160" s="438"/>
      <c r="C160" s="438"/>
      <c r="D160" s="232"/>
      <c r="E160" s="432"/>
      <c r="F160" s="230" t="s">
        <v>17</v>
      </c>
      <c r="G160" s="230" t="s">
        <v>576</v>
      </c>
      <c r="H160" s="381" t="s">
        <v>387</v>
      </c>
      <c r="I160" s="422" t="s">
        <v>384</v>
      </c>
      <c r="J160" s="230" t="s">
        <v>649</v>
      </c>
      <c r="K160" s="230"/>
      <c r="L160" s="281"/>
      <c r="M160" s="230"/>
      <c r="N160" s="230"/>
      <c r="O160" s="282"/>
      <c r="P160" s="282"/>
      <c r="Q160" s="282"/>
      <c r="R160" s="282"/>
      <c r="S160" s="282"/>
      <c r="T160" s="318">
        <f t="shared" si="22"/>
        <v>0</v>
      </c>
      <c r="U160" s="230"/>
      <c r="V160" s="318">
        <f t="shared" si="23"/>
        <v>0</v>
      </c>
      <c r="W160" s="319" t="str">
        <f t="shared" si="24"/>
        <v>-</v>
      </c>
    </row>
    <row r="161" s="5" customFormat="1" ht="50.1" customHeight="1" spans="2:23">
      <c r="B161" s="438"/>
      <c r="C161" s="438"/>
      <c r="D161" s="232"/>
      <c r="E161" s="432"/>
      <c r="F161" s="230" t="s">
        <v>18</v>
      </c>
      <c r="G161" s="230" t="s">
        <v>601</v>
      </c>
      <c r="H161" s="381" t="s">
        <v>390</v>
      </c>
      <c r="I161" s="422" t="s">
        <v>384</v>
      </c>
      <c r="J161" s="230" t="s">
        <v>650</v>
      </c>
      <c r="K161" s="230"/>
      <c r="L161" s="281"/>
      <c r="M161" s="230"/>
      <c r="N161" s="230"/>
      <c r="O161" s="282"/>
      <c r="P161" s="282"/>
      <c r="Q161" s="282"/>
      <c r="R161" s="282"/>
      <c r="S161" s="282"/>
      <c r="T161" s="318">
        <f t="shared" si="22"/>
        <v>0</v>
      </c>
      <c r="U161" s="230"/>
      <c r="V161" s="318">
        <f t="shared" si="23"/>
        <v>0</v>
      </c>
      <c r="W161" s="319" t="str">
        <f t="shared" si="24"/>
        <v>-</v>
      </c>
    </row>
    <row r="162" s="5" customFormat="1" ht="50.1" customHeight="1" spans="2:23">
      <c r="B162" s="438"/>
      <c r="C162" s="438"/>
      <c r="D162" s="232"/>
      <c r="E162" s="432"/>
      <c r="F162" s="244" t="s">
        <v>19</v>
      </c>
      <c r="G162" s="244" t="s">
        <v>580</v>
      </c>
      <c r="H162" s="387" t="s">
        <v>393</v>
      </c>
      <c r="I162" s="423" t="s">
        <v>384</v>
      </c>
      <c r="J162" s="233" t="s">
        <v>651</v>
      </c>
      <c r="K162" s="233"/>
      <c r="L162" s="284"/>
      <c r="M162" s="233"/>
      <c r="N162" s="233"/>
      <c r="O162" s="285"/>
      <c r="P162" s="285"/>
      <c r="Q162" s="285"/>
      <c r="R162" s="285"/>
      <c r="S162" s="285"/>
      <c r="T162" s="320">
        <f t="shared" si="22"/>
        <v>0</v>
      </c>
      <c r="U162" s="233"/>
      <c r="V162" s="320">
        <f t="shared" si="23"/>
        <v>0</v>
      </c>
      <c r="W162" s="321" t="str">
        <f t="shared" si="24"/>
        <v>-</v>
      </c>
    </row>
    <row r="163" s="5" customFormat="1" ht="50.1" customHeight="1" spans="2:23">
      <c r="B163" s="438"/>
      <c r="C163" s="438"/>
      <c r="D163" s="228" t="s">
        <v>652</v>
      </c>
      <c r="E163" s="431"/>
      <c r="F163" s="235" t="s">
        <v>16</v>
      </c>
      <c r="G163" s="235" t="s">
        <v>574</v>
      </c>
      <c r="H163" s="379" t="s">
        <v>383</v>
      </c>
      <c r="I163" s="418" t="s">
        <v>384</v>
      </c>
      <c r="J163" s="235" t="s">
        <v>653</v>
      </c>
      <c r="K163" s="235"/>
      <c r="L163" s="287"/>
      <c r="M163" s="235"/>
      <c r="N163" s="235"/>
      <c r="O163" s="288"/>
      <c r="P163" s="288"/>
      <c r="Q163" s="288"/>
      <c r="R163" s="288"/>
      <c r="S163" s="288"/>
      <c r="T163" s="322">
        <f t="shared" si="22"/>
        <v>0</v>
      </c>
      <c r="U163" s="235"/>
      <c r="V163" s="322">
        <f t="shared" si="23"/>
        <v>0</v>
      </c>
      <c r="W163" s="323" t="str">
        <f t="shared" si="24"/>
        <v>-</v>
      </c>
    </row>
    <row r="164" s="5" customFormat="1" ht="50.1" customHeight="1" spans="2:23">
      <c r="B164" s="438"/>
      <c r="C164" s="438"/>
      <c r="D164" s="232"/>
      <c r="E164" s="432"/>
      <c r="F164" s="230" t="s">
        <v>17</v>
      </c>
      <c r="G164" s="230" t="s">
        <v>576</v>
      </c>
      <c r="H164" s="381" t="s">
        <v>387</v>
      </c>
      <c r="I164" s="419" t="s">
        <v>384</v>
      </c>
      <c r="J164" s="230" t="s">
        <v>654</v>
      </c>
      <c r="K164" s="230"/>
      <c r="L164" s="281"/>
      <c r="M164" s="230"/>
      <c r="N164" s="230"/>
      <c r="O164" s="282"/>
      <c r="P164" s="282"/>
      <c r="Q164" s="282"/>
      <c r="R164" s="282"/>
      <c r="S164" s="282"/>
      <c r="T164" s="318">
        <f t="shared" si="22"/>
        <v>0</v>
      </c>
      <c r="U164" s="230"/>
      <c r="V164" s="318">
        <f t="shared" si="23"/>
        <v>0</v>
      </c>
      <c r="W164" s="319" t="str">
        <f t="shared" si="24"/>
        <v>-</v>
      </c>
    </row>
    <row r="165" s="5" customFormat="1" ht="50.1" customHeight="1" spans="2:23">
      <c r="B165" s="438"/>
      <c r="C165" s="438"/>
      <c r="D165" s="232"/>
      <c r="E165" s="432"/>
      <c r="F165" s="230" t="s">
        <v>18</v>
      </c>
      <c r="G165" s="230" t="s">
        <v>601</v>
      </c>
      <c r="H165" s="381" t="s">
        <v>390</v>
      </c>
      <c r="I165" s="419" t="s">
        <v>384</v>
      </c>
      <c r="J165" s="230" t="s">
        <v>655</v>
      </c>
      <c r="K165" s="230"/>
      <c r="L165" s="281"/>
      <c r="M165" s="230"/>
      <c r="N165" s="230"/>
      <c r="O165" s="282"/>
      <c r="P165" s="282"/>
      <c r="Q165" s="282"/>
      <c r="R165" s="282"/>
      <c r="S165" s="282"/>
      <c r="T165" s="318">
        <f t="shared" si="22"/>
        <v>0</v>
      </c>
      <c r="U165" s="230"/>
      <c r="V165" s="318">
        <f t="shared" si="23"/>
        <v>0</v>
      </c>
      <c r="W165" s="319" t="str">
        <f t="shared" si="24"/>
        <v>-</v>
      </c>
    </row>
    <row r="166" s="5" customFormat="1" ht="50.1" customHeight="1" spans="2:23">
      <c r="B166" s="438"/>
      <c r="C166" s="438"/>
      <c r="D166" s="237"/>
      <c r="E166" s="433"/>
      <c r="F166" s="233" t="s">
        <v>19</v>
      </c>
      <c r="G166" s="233" t="s">
        <v>580</v>
      </c>
      <c r="H166" s="383" t="s">
        <v>393</v>
      </c>
      <c r="I166" s="420" t="s">
        <v>384</v>
      </c>
      <c r="J166" s="233" t="s">
        <v>656</v>
      </c>
      <c r="K166" s="233"/>
      <c r="L166" s="284"/>
      <c r="M166" s="233"/>
      <c r="N166" s="233"/>
      <c r="O166" s="285"/>
      <c r="P166" s="285"/>
      <c r="Q166" s="285"/>
      <c r="R166" s="285"/>
      <c r="S166" s="285"/>
      <c r="T166" s="320">
        <f t="shared" si="22"/>
        <v>0</v>
      </c>
      <c r="U166" s="233"/>
      <c r="V166" s="320">
        <f t="shared" si="23"/>
        <v>0</v>
      </c>
      <c r="W166" s="321" t="str">
        <f t="shared" si="24"/>
        <v>-</v>
      </c>
    </row>
    <row r="167" s="5" customFormat="1" ht="50.1" customHeight="1" spans="2:23">
      <c r="B167" s="438"/>
      <c r="C167" s="438"/>
      <c r="D167" s="232" t="s">
        <v>657</v>
      </c>
      <c r="E167" s="432"/>
      <c r="F167" s="307" t="s">
        <v>16</v>
      </c>
      <c r="G167" s="307" t="s">
        <v>574</v>
      </c>
      <c r="H167" s="385" t="s">
        <v>383</v>
      </c>
      <c r="I167" s="421" t="s">
        <v>384</v>
      </c>
      <c r="J167" s="235" t="s">
        <v>658</v>
      </c>
      <c r="K167" s="235"/>
      <c r="L167" s="287"/>
      <c r="M167" s="235"/>
      <c r="N167" s="235"/>
      <c r="O167" s="288"/>
      <c r="P167" s="288"/>
      <c r="Q167" s="288"/>
      <c r="R167" s="288"/>
      <c r="S167" s="288"/>
      <c r="T167" s="322">
        <f t="shared" si="22"/>
        <v>0</v>
      </c>
      <c r="U167" s="235"/>
      <c r="V167" s="322">
        <f t="shared" si="23"/>
        <v>0</v>
      </c>
      <c r="W167" s="323" t="str">
        <f t="shared" si="24"/>
        <v>-</v>
      </c>
    </row>
    <row r="168" s="5" customFormat="1" ht="50.1" customHeight="1" spans="2:23">
      <c r="B168" s="438"/>
      <c r="C168" s="438"/>
      <c r="D168" s="232"/>
      <c r="E168" s="432"/>
      <c r="F168" s="230" t="s">
        <v>17</v>
      </c>
      <c r="G168" s="230" t="s">
        <v>576</v>
      </c>
      <c r="H168" s="381" t="s">
        <v>387</v>
      </c>
      <c r="I168" s="422" t="s">
        <v>384</v>
      </c>
      <c r="J168" s="230" t="s">
        <v>659</v>
      </c>
      <c r="K168" s="230"/>
      <c r="L168" s="281"/>
      <c r="M168" s="230"/>
      <c r="N168" s="230"/>
      <c r="O168" s="282"/>
      <c r="P168" s="282"/>
      <c r="Q168" s="282"/>
      <c r="R168" s="282"/>
      <c r="S168" s="282"/>
      <c r="T168" s="318">
        <f t="shared" si="22"/>
        <v>0</v>
      </c>
      <c r="U168" s="230"/>
      <c r="V168" s="318">
        <f t="shared" si="23"/>
        <v>0</v>
      </c>
      <c r="W168" s="319" t="str">
        <f t="shared" si="24"/>
        <v>-</v>
      </c>
    </row>
    <row r="169" s="5" customFormat="1" ht="50.1" customHeight="1" spans="2:23">
      <c r="B169" s="438"/>
      <c r="C169" s="438"/>
      <c r="D169" s="232"/>
      <c r="E169" s="432"/>
      <c r="F169" s="230" t="s">
        <v>18</v>
      </c>
      <c r="G169" s="230" t="s">
        <v>601</v>
      </c>
      <c r="H169" s="381" t="s">
        <v>390</v>
      </c>
      <c r="I169" s="422" t="s">
        <v>384</v>
      </c>
      <c r="J169" s="230" t="s">
        <v>660</v>
      </c>
      <c r="K169" s="230"/>
      <c r="L169" s="281"/>
      <c r="M169" s="230"/>
      <c r="N169" s="230"/>
      <c r="O169" s="282"/>
      <c r="P169" s="282"/>
      <c r="Q169" s="282"/>
      <c r="R169" s="282"/>
      <c r="S169" s="282"/>
      <c r="T169" s="318">
        <f t="shared" si="22"/>
        <v>0</v>
      </c>
      <c r="U169" s="230"/>
      <c r="V169" s="318">
        <f t="shared" si="23"/>
        <v>0</v>
      </c>
      <c r="W169" s="319" t="str">
        <f t="shared" si="24"/>
        <v>-</v>
      </c>
    </row>
    <row r="170" s="5" customFormat="1" ht="50.1" customHeight="1" spans="2:23">
      <c r="B170" s="438"/>
      <c r="C170" s="438"/>
      <c r="D170" s="232"/>
      <c r="E170" s="432"/>
      <c r="F170" s="233" t="s">
        <v>19</v>
      </c>
      <c r="G170" s="233" t="s">
        <v>580</v>
      </c>
      <c r="H170" s="383" t="s">
        <v>393</v>
      </c>
      <c r="I170" s="423" t="s">
        <v>384</v>
      </c>
      <c r="J170" s="233" t="s">
        <v>661</v>
      </c>
      <c r="K170" s="233"/>
      <c r="L170" s="284"/>
      <c r="M170" s="233"/>
      <c r="N170" s="233"/>
      <c r="O170" s="285"/>
      <c r="P170" s="285"/>
      <c r="Q170" s="285"/>
      <c r="R170" s="285"/>
      <c r="S170" s="285"/>
      <c r="T170" s="320">
        <f t="shared" si="22"/>
        <v>0</v>
      </c>
      <c r="U170" s="233"/>
      <c r="V170" s="320">
        <f t="shared" si="23"/>
        <v>0</v>
      </c>
      <c r="W170" s="321" t="str">
        <f t="shared" si="24"/>
        <v>-</v>
      </c>
    </row>
    <row r="171" s="5" customFormat="1" ht="50.1" customHeight="1" spans="2:23">
      <c r="B171" s="227" t="s">
        <v>662</v>
      </c>
      <c r="C171" s="439" t="s">
        <v>380</v>
      </c>
      <c r="D171" s="228" t="s">
        <v>663</v>
      </c>
      <c r="E171" s="431"/>
      <c r="F171" s="235" t="s">
        <v>16</v>
      </c>
      <c r="G171" s="235" t="s">
        <v>574</v>
      </c>
      <c r="H171" s="379" t="s">
        <v>383</v>
      </c>
      <c r="I171" s="447" t="s">
        <v>384</v>
      </c>
      <c r="J171" s="235" t="s">
        <v>664</v>
      </c>
      <c r="K171" s="235"/>
      <c r="L171" s="287"/>
      <c r="M171" s="235"/>
      <c r="N171" s="235"/>
      <c r="O171" s="288"/>
      <c r="P171" s="288"/>
      <c r="Q171" s="288"/>
      <c r="R171" s="288"/>
      <c r="S171" s="288"/>
      <c r="T171" s="322">
        <f t="shared" si="22"/>
        <v>0</v>
      </c>
      <c r="U171" s="235"/>
      <c r="V171" s="322">
        <f t="shared" si="23"/>
        <v>0</v>
      </c>
      <c r="W171" s="323" t="str">
        <f t="shared" si="24"/>
        <v>-</v>
      </c>
    </row>
    <row r="172" s="5" customFormat="1" ht="50.1" customHeight="1" spans="2:23">
      <c r="B172" s="428"/>
      <c r="C172" s="428"/>
      <c r="D172" s="232" t="s">
        <v>665</v>
      </c>
      <c r="E172" s="432"/>
      <c r="F172" s="230" t="s">
        <v>17</v>
      </c>
      <c r="G172" s="230" t="s">
        <v>666</v>
      </c>
      <c r="H172" s="381" t="s">
        <v>387</v>
      </c>
      <c r="I172" s="422" t="s">
        <v>384</v>
      </c>
      <c r="J172" s="230" t="s">
        <v>667</v>
      </c>
      <c r="K172" s="230"/>
      <c r="L172" s="281"/>
      <c r="M172" s="230"/>
      <c r="N172" s="230"/>
      <c r="O172" s="282"/>
      <c r="P172" s="282"/>
      <c r="Q172" s="282"/>
      <c r="R172" s="282"/>
      <c r="S172" s="282"/>
      <c r="T172" s="318">
        <f t="shared" si="22"/>
        <v>0</v>
      </c>
      <c r="U172" s="230"/>
      <c r="V172" s="318">
        <f t="shared" si="23"/>
        <v>0</v>
      </c>
      <c r="W172" s="319" t="str">
        <f t="shared" si="24"/>
        <v>-</v>
      </c>
    </row>
    <row r="173" s="5" customFormat="1" ht="50.1" customHeight="1" spans="2:23">
      <c r="B173" s="428"/>
      <c r="C173" s="428"/>
      <c r="D173" s="237"/>
      <c r="E173" s="433"/>
      <c r="F173" s="244" t="s">
        <v>18</v>
      </c>
      <c r="G173" s="244" t="s">
        <v>592</v>
      </c>
      <c r="H173" s="244" t="s">
        <v>668</v>
      </c>
      <c r="I173" s="423" t="s">
        <v>384</v>
      </c>
      <c r="J173" s="233" t="s">
        <v>669</v>
      </c>
      <c r="K173" s="233"/>
      <c r="L173" s="284"/>
      <c r="M173" s="233"/>
      <c r="N173" s="233"/>
      <c r="O173" s="285"/>
      <c r="P173" s="285"/>
      <c r="Q173" s="285"/>
      <c r="R173" s="285"/>
      <c r="S173" s="285"/>
      <c r="T173" s="320">
        <f t="shared" si="22"/>
        <v>0</v>
      </c>
      <c r="U173" s="233"/>
      <c r="V173" s="320">
        <f t="shared" si="23"/>
        <v>0</v>
      </c>
      <c r="W173" s="321" t="str">
        <f t="shared" si="24"/>
        <v>-</v>
      </c>
    </row>
    <row r="174" s="5" customFormat="1" ht="50.1" customHeight="1" spans="2:23">
      <c r="B174" s="428"/>
      <c r="C174" s="428"/>
      <c r="D174" s="228" t="s">
        <v>663</v>
      </c>
      <c r="E174" s="431"/>
      <c r="F174" s="235" t="s">
        <v>16</v>
      </c>
      <c r="G174" s="235" t="s">
        <v>574</v>
      </c>
      <c r="H174" s="379" t="s">
        <v>383</v>
      </c>
      <c r="I174" s="447" t="s">
        <v>384</v>
      </c>
      <c r="J174" s="235" t="s">
        <v>670</v>
      </c>
      <c r="K174" s="235"/>
      <c r="L174" s="287"/>
      <c r="M174" s="235"/>
      <c r="N174" s="235"/>
      <c r="O174" s="288"/>
      <c r="P174" s="288"/>
      <c r="Q174" s="288"/>
      <c r="R174" s="288"/>
      <c r="S174" s="288"/>
      <c r="T174" s="322">
        <f t="shared" si="22"/>
        <v>0</v>
      </c>
      <c r="U174" s="235"/>
      <c r="V174" s="322">
        <f t="shared" si="23"/>
        <v>0</v>
      </c>
      <c r="W174" s="323" t="str">
        <f t="shared" si="24"/>
        <v>-</v>
      </c>
    </row>
    <row r="175" s="5" customFormat="1" ht="50.1" customHeight="1" spans="2:23">
      <c r="B175" s="428"/>
      <c r="C175" s="428"/>
      <c r="D175" s="232" t="s">
        <v>671</v>
      </c>
      <c r="E175" s="432"/>
      <c r="F175" s="230" t="s">
        <v>17</v>
      </c>
      <c r="G175" s="230" t="s">
        <v>666</v>
      </c>
      <c r="H175" s="381" t="s">
        <v>387</v>
      </c>
      <c r="I175" s="422" t="s">
        <v>384</v>
      </c>
      <c r="J175" s="230" t="s">
        <v>672</v>
      </c>
      <c r="K175" s="230"/>
      <c r="L175" s="281"/>
      <c r="M175" s="230"/>
      <c r="N175" s="230"/>
      <c r="O175" s="282"/>
      <c r="P175" s="282"/>
      <c r="Q175" s="282"/>
      <c r="R175" s="282"/>
      <c r="S175" s="282"/>
      <c r="T175" s="318">
        <f t="shared" si="22"/>
        <v>0</v>
      </c>
      <c r="U175" s="230"/>
      <c r="V175" s="318">
        <f t="shared" si="23"/>
        <v>0</v>
      </c>
      <c r="W175" s="319" t="str">
        <f t="shared" si="24"/>
        <v>-</v>
      </c>
    </row>
    <row r="176" s="5" customFormat="1" ht="50.1" customHeight="1" spans="2:23">
      <c r="B176" s="428"/>
      <c r="C176" s="428"/>
      <c r="D176" s="237"/>
      <c r="E176" s="433"/>
      <c r="F176" s="233" t="s">
        <v>18</v>
      </c>
      <c r="G176" s="233" t="s">
        <v>592</v>
      </c>
      <c r="H176" s="233" t="s">
        <v>668</v>
      </c>
      <c r="I176" s="448" t="s">
        <v>384</v>
      </c>
      <c r="J176" s="233" t="s">
        <v>673</v>
      </c>
      <c r="K176" s="233"/>
      <c r="L176" s="284"/>
      <c r="M176" s="233"/>
      <c r="N176" s="233"/>
      <c r="O176" s="285"/>
      <c r="P176" s="285"/>
      <c r="Q176" s="285"/>
      <c r="R176" s="285"/>
      <c r="S176" s="285"/>
      <c r="T176" s="320">
        <f t="shared" si="22"/>
        <v>0</v>
      </c>
      <c r="U176" s="233"/>
      <c r="V176" s="320">
        <f t="shared" si="23"/>
        <v>0</v>
      </c>
      <c r="W176" s="321" t="str">
        <f t="shared" si="24"/>
        <v>-</v>
      </c>
    </row>
    <row r="177" s="5" customFormat="1" ht="50.1" customHeight="1" spans="2:23">
      <c r="B177" s="428"/>
      <c r="C177" s="428"/>
      <c r="D177" s="228" t="s">
        <v>663</v>
      </c>
      <c r="E177" s="431"/>
      <c r="F177" s="307" t="s">
        <v>16</v>
      </c>
      <c r="G177" s="307" t="s">
        <v>574</v>
      </c>
      <c r="H177" s="385" t="s">
        <v>383</v>
      </c>
      <c r="I177" s="421" t="s">
        <v>384</v>
      </c>
      <c r="J177" s="235" t="s">
        <v>674</v>
      </c>
      <c r="K177" s="235"/>
      <c r="L177" s="287"/>
      <c r="M177" s="235"/>
      <c r="N177" s="235"/>
      <c r="O177" s="288"/>
      <c r="P177" s="288"/>
      <c r="Q177" s="288"/>
      <c r="R177" s="288"/>
      <c r="S177" s="288"/>
      <c r="T177" s="322">
        <f t="shared" si="22"/>
        <v>0</v>
      </c>
      <c r="U177" s="235"/>
      <c r="V177" s="322">
        <f t="shared" si="23"/>
        <v>0</v>
      </c>
      <c r="W177" s="323" t="str">
        <f t="shared" si="24"/>
        <v>-</v>
      </c>
    </row>
    <row r="178" s="5" customFormat="1" ht="50.1" customHeight="1" spans="2:23">
      <c r="B178" s="428"/>
      <c r="C178" s="428"/>
      <c r="D178" s="232" t="s">
        <v>675</v>
      </c>
      <c r="E178" s="432"/>
      <c r="F178" s="230" t="s">
        <v>17</v>
      </c>
      <c r="G178" s="230" t="s">
        <v>666</v>
      </c>
      <c r="H178" s="381" t="s">
        <v>387</v>
      </c>
      <c r="I178" s="422" t="s">
        <v>384</v>
      </c>
      <c r="J178" s="230" t="s">
        <v>676</v>
      </c>
      <c r="K178" s="230"/>
      <c r="L178" s="281"/>
      <c r="M178" s="230"/>
      <c r="N178" s="230"/>
      <c r="O178" s="282"/>
      <c r="P178" s="282"/>
      <c r="Q178" s="282"/>
      <c r="R178" s="282"/>
      <c r="S178" s="282"/>
      <c r="T178" s="318">
        <f t="shared" si="22"/>
        <v>0</v>
      </c>
      <c r="U178" s="230"/>
      <c r="V178" s="318">
        <f t="shared" si="23"/>
        <v>0</v>
      </c>
      <c r="W178" s="319" t="str">
        <f t="shared" si="24"/>
        <v>-</v>
      </c>
    </row>
    <row r="179" s="5" customFormat="1" ht="50.1" customHeight="1" spans="2:23">
      <c r="B179" s="428"/>
      <c r="C179" s="428"/>
      <c r="D179" s="237"/>
      <c r="E179" s="433"/>
      <c r="F179" s="244" t="s">
        <v>18</v>
      </c>
      <c r="G179" s="244" t="s">
        <v>592</v>
      </c>
      <c r="H179" s="244" t="s">
        <v>668</v>
      </c>
      <c r="I179" s="423" t="s">
        <v>384</v>
      </c>
      <c r="J179" s="233" t="s">
        <v>677</v>
      </c>
      <c r="K179" s="233"/>
      <c r="L179" s="284"/>
      <c r="M179" s="233"/>
      <c r="N179" s="233"/>
      <c r="O179" s="285"/>
      <c r="P179" s="285"/>
      <c r="Q179" s="285"/>
      <c r="R179" s="285"/>
      <c r="S179" s="285"/>
      <c r="T179" s="320">
        <f t="shared" si="22"/>
        <v>0</v>
      </c>
      <c r="U179" s="233"/>
      <c r="V179" s="320">
        <f t="shared" si="23"/>
        <v>0</v>
      </c>
      <c r="W179" s="321" t="str">
        <f t="shared" si="24"/>
        <v>-</v>
      </c>
    </row>
    <row r="180" s="5" customFormat="1" ht="50.1" customHeight="1" spans="2:23">
      <c r="B180" s="428"/>
      <c r="C180" s="428"/>
      <c r="D180" s="228" t="s">
        <v>663</v>
      </c>
      <c r="E180" s="431"/>
      <c r="F180" s="235" t="s">
        <v>16</v>
      </c>
      <c r="G180" s="235" t="s">
        <v>574</v>
      </c>
      <c r="H180" s="379" t="s">
        <v>383</v>
      </c>
      <c r="I180" s="447" t="s">
        <v>384</v>
      </c>
      <c r="J180" s="235" t="s">
        <v>678</v>
      </c>
      <c r="K180" s="235"/>
      <c r="L180" s="287"/>
      <c r="M180" s="235"/>
      <c r="N180" s="235"/>
      <c r="O180" s="288"/>
      <c r="P180" s="288"/>
      <c r="Q180" s="288"/>
      <c r="R180" s="288"/>
      <c r="S180" s="288"/>
      <c r="T180" s="322">
        <f t="shared" si="22"/>
        <v>0</v>
      </c>
      <c r="U180" s="235"/>
      <c r="V180" s="322">
        <f t="shared" si="23"/>
        <v>0</v>
      </c>
      <c r="W180" s="323" t="str">
        <f t="shared" si="24"/>
        <v>-</v>
      </c>
    </row>
    <row r="181" s="5" customFormat="1" ht="50.1" customHeight="1" spans="2:23">
      <c r="B181" s="428"/>
      <c r="C181" s="428"/>
      <c r="D181" s="232" t="s">
        <v>679</v>
      </c>
      <c r="E181" s="432"/>
      <c r="F181" s="230" t="s">
        <v>17</v>
      </c>
      <c r="G181" s="230" t="s">
        <v>666</v>
      </c>
      <c r="H181" s="381" t="s">
        <v>387</v>
      </c>
      <c r="I181" s="422" t="s">
        <v>384</v>
      </c>
      <c r="J181" s="230" t="s">
        <v>680</v>
      </c>
      <c r="K181" s="230"/>
      <c r="L181" s="281"/>
      <c r="M181" s="230"/>
      <c r="N181" s="230"/>
      <c r="O181" s="282"/>
      <c r="P181" s="282"/>
      <c r="Q181" s="282"/>
      <c r="R181" s="282"/>
      <c r="S181" s="282"/>
      <c r="T181" s="318">
        <f t="shared" si="22"/>
        <v>0</v>
      </c>
      <c r="U181" s="230"/>
      <c r="V181" s="318">
        <f t="shared" si="23"/>
        <v>0</v>
      </c>
      <c r="W181" s="319" t="str">
        <f t="shared" si="24"/>
        <v>-</v>
      </c>
    </row>
    <row r="182" s="5" customFormat="1" ht="50.1" customHeight="1" spans="2:23">
      <c r="B182" s="428"/>
      <c r="C182" s="428"/>
      <c r="D182" s="237"/>
      <c r="E182" s="433"/>
      <c r="F182" s="244" t="s">
        <v>18</v>
      </c>
      <c r="G182" s="244" t="s">
        <v>592</v>
      </c>
      <c r="H182" s="244" t="s">
        <v>668</v>
      </c>
      <c r="I182" s="423" t="s">
        <v>384</v>
      </c>
      <c r="J182" s="233" t="s">
        <v>681</v>
      </c>
      <c r="K182" s="233"/>
      <c r="L182" s="284"/>
      <c r="M182" s="233"/>
      <c r="N182" s="233"/>
      <c r="O182" s="285"/>
      <c r="P182" s="285"/>
      <c r="Q182" s="285"/>
      <c r="R182" s="285"/>
      <c r="S182" s="285"/>
      <c r="T182" s="320">
        <f t="shared" si="22"/>
        <v>0</v>
      </c>
      <c r="U182" s="233"/>
      <c r="V182" s="320">
        <f t="shared" si="23"/>
        <v>0</v>
      </c>
      <c r="W182" s="321" t="str">
        <f t="shared" si="24"/>
        <v>-</v>
      </c>
    </row>
    <row r="183" s="5" customFormat="1" ht="50.1" customHeight="1" spans="2:23">
      <c r="B183" s="428"/>
      <c r="C183" s="428"/>
      <c r="D183" s="228" t="s">
        <v>663</v>
      </c>
      <c r="E183" s="431"/>
      <c r="F183" s="235" t="s">
        <v>16</v>
      </c>
      <c r="G183" s="235" t="s">
        <v>574</v>
      </c>
      <c r="H183" s="379" t="s">
        <v>383</v>
      </c>
      <c r="I183" s="447" t="s">
        <v>384</v>
      </c>
      <c r="J183" s="235" t="s">
        <v>682</v>
      </c>
      <c r="K183" s="235"/>
      <c r="L183" s="287"/>
      <c r="M183" s="235"/>
      <c r="N183" s="235"/>
      <c r="O183" s="288"/>
      <c r="P183" s="288"/>
      <c r="Q183" s="288"/>
      <c r="R183" s="288"/>
      <c r="S183" s="288"/>
      <c r="T183" s="322">
        <f t="shared" si="22"/>
        <v>0</v>
      </c>
      <c r="U183" s="235"/>
      <c r="V183" s="322">
        <f t="shared" si="23"/>
        <v>0</v>
      </c>
      <c r="W183" s="323" t="str">
        <f t="shared" si="24"/>
        <v>-</v>
      </c>
    </row>
    <row r="184" s="5" customFormat="1" ht="50.1" customHeight="1" spans="2:23">
      <c r="B184" s="428"/>
      <c r="C184" s="428"/>
      <c r="D184" s="232" t="s">
        <v>683</v>
      </c>
      <c r="E184" s="432"/>
      <c r="F184" s="230" t="s">
        <v>17</v>
      </c>
      <c r="G184" s="230" t="s">
        <v>666</v>
      </c>
      <c r="H184" s="381" t="s">
        <v>387</v>
      </c>
      <c r="I184" s="422" t="s">
        <v>384</v>
      </c>
      <c r="J184" s="230" t="s">
        <v>684</v>
      </c>
      <c r="K184" s="230"/>
      <c r="L184" s="281"/>
      <c r="M184" s="230"/>
      <c r="N184" s="230"/>
      <c r="O184" s="282"/>
      <c r="P184" s="282"/>
      <c r="Q184" s="282"/>
      <c r="R184" s="282"/>
      <c r="S184" s="282"/>
      <c r="T184" s="318">
        <f t="shared" si="22"/>
        <v>0</v>
      </c>
      <c r="U184" s="230"/>
      <c r="V184" s="318">
        <f t="shared" si="23"/>
        <v>0</v>
      </c>
      <c r="W184" s="319" t="str">
        <f t="shared" si="24"/>
        <v>-</v>
      </c>
    </row>
    <row r="185" s="5" customFormat="1" ht="50.1" customHeight="1" spans="2:23">
      <c r="B185" s="430"/>
      <c r="C185" s="430"/>
      <c r="D185" s="237"/>
      <c r="E185" s="433"/>
      <c r="F185" s="233" t="s">
        <v>18</v>
      </c>
      <c r="G185" s="233" t="s">
        <v>592</v>
      </c>
      <c r="H185" s="233" t="s">
        <v>668</v>
      </c>
      <c r="I185" s="448" t="s">
        <v>384</v>
      </c>
      <c r="J185" s="233" t="s">
        <v>685</v>
      </c>
      <c r="K185" s="233"/>
      <c r="L185" s="284"/>
      <c r="M185" s="233"/>
      <c r="N185" s="233"/>
      <c r="O185" s="285"/>
      <c r="P185" s="285"/>
      <c r="Q185" s="285"/>
      <c r="R185" s="285"/>
      <c r="S185" s="285"/>
      <c r="T185" s="320">
        <f t="shared" si="22"/>
        <v>0</v>
      </c>
      <c r="U185" s="233"/>
      <c r="V185" s="320">
        <f t="shared" si="23"/>
        <v>0</v>
      </c>
      <c r="W185" s="321" t="str">
        <f t="shared" si="24"/>
        <v>-</v>
      </c>
    </row>
    <row r="186" s="5" customFormat="1" ht="150" customHeight="1" spans="2:23">
      <c r="B186" s="440" t="s">
        <v>686</v>
      </c>
      <c r="C186" s="440" t="s">
        <v>380</v>
      </c>
      <c r="D186" s="441" t="s">
        <v>687</v>
      </c>
      <c r="E186" s="442"/>
      <c r="F186" s="443" t="s">
        <v>688</v>
      </c>
      <c r="G186" s="444" t="s">
        <v>689</v>
      </c>
      <c r="H186" s="444"/>
      <c r="I186" s="444" t="s">
        <v>690</v>
      </c>
      <c r="J186" s="444" t="s">
        <v>691</v>
      </c>
      <c r="K186" s="444"/>
      <c r="L186" s="444"/>
      <c r="M186" s="444"/>
      <c r="N186" s="444"/>
      <c r="O186" s="449"/>
      <c r="P186" s="449"/>
      <c r="Q186" s="449"/>
      <c r="R186" s="449"/>
      <c r="S186" s="449"/>
      <c r="T186" s="444">
        <f t="shared" si="22"/>
        <v>0</v>
      </c>
      <c r="U186" s="444"/>
      <c r="V186" s="444">
        <f t="shared" si="23"/>
        <v>0</v>
      </c>
      <c r="W186" s="450" t="str">
        <f t="shared" si="24"/>
        <v>-</v>
      </c>
    </row>
    <row r="187" s="5" customFormat="1" ht="150" customHeight="1" spans="2:23">
      <c r="B187" s="264"/>
      <c r="C187" s="445"/>
      <c r="D187" s="441" t="s">
        <v>692</v>
      </c>
      <c r="E187" s="442"/>
      <c r="F187" s="443" t="s">
        <v>688</v>
      </c>
      <c r="G187" s="444" t="s">
        <v>689</v>
      </c>
      <c r="H187" s="444"/>
      <c r="I187" s="444" t="s">
        <v>690</v>
      </c>
      <c r="J187" s="444" t="s">
        <v>693</v>
      </c>
      <c r="K187" s="444"/>
      <c r="L187" s="444"/>
      <c r="M187" s="444"/>
      <c r="N187" s="444"/>
      <c r="O187" s="449"/>
      <c r="P187" s="449"/>
      <c r="Q187" s="449"/>
      <c r="R187" s="449"/>
      <c r="S187" s="449"/>
      <c r="T187" s="444">
        <f t="shared" si="22"/>
        <v>0</v>
      </c>
      <c r="U187" s="444"/>
      <c r="V187" s="444">
        <f t="shared" si="23"/>
        <v>0</v>
      </c>
      <c r="W187" s="450" t="str">
        <f t="shared" si="24"/>
        <v>-</v>
      </c>
    </row>
    <row r="188" s="5" customFormat="1" ht="150" customHeight="1" spans="2:23">
      <c r="B188" s="446"/>
      <c r="C188" s="446"/>
      <c r="D188" s="441" t="s">
        <v>694</v>
      </c>
      <c r="E188" s="442"/>
      <c r="F188" s="443" t="s">
        <v>688</v>
      </c>
      <c r="G188" s="444" t="s">
        <v>695</v>
      </c>
      <c r="H188" s="444"/>
      <c r="I188" s="444" t="s">
        <v>690</v>
      </c>
      <c r="J188" s="444" t="s">
        <v>696</v>
      </c>
      <c r="K188" s="444"/>
      <c r="L188" s="444"/>
      <c r="M188" s="444"/>
      <c r="N188" s="444"/>
      <c r="O188" s="449"/>
      <c r="P188" s="449"/>
      <c r="Q188" s="449"/>
      <c r="R188" s="449"/>
      <c r="S188" s="449"/>
      <c r="T188" s="444">
        <f t="shared" si="22"/>
        <v>0</v>
      </c>
      <c r="U188" s="444"/>
      <c r="V188" s="444">
        <f t="shared" si="23"/>
        <v>0</v>
      </c>
      <c r="W188" s="450" t="str">
        <f t="shared" si="24"/>
        <v>-</v>
      </c>
    </row>
    <row r="189" ht="50" customHeight="1" spans="2:23">
      <c r="B189" s="227" t="s">
        <v>697</v>
      </c>
      <c r="C189" s="227" t="s">
        <v>380</v>
      </c>
      <c r="D189" s="228" t="s">
        <v>698</v>
      </c>
      <c r="E189"/>
      <c r="F189" s="235" t="s">
        <v>16</v>
      </c>
      <c r="G189" s="235" t="s">
        <v>574</v>
      </c>
      <c r="H189" s="379" t="s">
        <v>383</v>
      </c>
      <c r="I189" s="418" t="s">
        <v>384</v>
      </c>
      <c r="J189" s="235" t="s">
        <v>699</v>
      </c>
      <c r="K189" s="235"/>
      <c r="L189" s="287"/>
      <c r="M189" s="235"/>
      <c r="N189" s="235"/>
      <c r="O189" s="288"/>
      <c r="P189" s="288"/>
      <c r="Q189" s="288"/>
      <c r="R189" s="288"/>
      <c r="S189" s="288"/>
      <c r="T189" s="322">
        <f t="shared" si="22"/>
        <v>0</v>
      </c>
      <c r="U189" s="235"/>
      <c r="V189" s="322">
        <f t="shared" si="23"/>
        <v>0</v>
      </c>
      <c r="W189" s="323" t="str">
        <f t="shared" si="24"/>
        <v>-</v>
      </c>
    </row>
    <row r="190" ht="50" customHeight="1" spans="2:23">
      <c r="B190" s="231"/>
      <c r="C190" s="231"/>
      <c r="D190" s="232"/>
      <c r="E190" s="432"/>
      <c r="F190" s="230" t="s">
        <v>17</v>
      </c>
      <c r="G190" s="230" t="s">
        <v>700</v>
      </c>
      <c r="H190" s="381" t="s">
        <v>387</v>
      </c>
      <c r="I190" s="419" t="s">
        <v>384</v>
      </c>
      <c r="J190" s="230" t="s">
        <v>701</v>
      </c>
      <c r="K190" s="230"/>
      <c r="L190" s="281"/>
      <c r="M190" s="230"/>
      <c r="N190" s="230"/>
      <c r="O190" s="282"/>
      <c r="P190" s="282"/>
      <c r="Q190" s="282"/>
      <c r="R190" s="282"/>
      <c r="S190" s="282"/>
      <c r="T190" s="318">
        <f t="shared" si="22"/>
        <v>0</v>
      </c>
      <c r="U190" s="230"/>
      <c r="V190" s="318">
        <f t="shared" si="23"/>
        <v>0</v>
      </c>
      <c r="W190" s="319" t="str">
        <f t="shared" si="24"/>
        <v>-</v>
      </c>
    </row>
    <row r="191" ht="50" customHeight="1" spans="2:23">
      <c r="B191" s="231"/>
      <c r="C191" s="231"/>
      <c r="D191" s="232"/>
      <c r="E191" s="432"/>
      <c r="F191" s="230" t="s">
        <v>18</v>
      </c>
      <c r="G191" s="230" t="s">
        <v>702</v>
      </c>
      <c r="H191" s="381" t="s">
        <v>390</v>
      </c>
      <c r="I191" s="419" t="s">
        <v>384</v>
      </c>
      <c r="J191" s="230" t="s">
        <v>703</v>
      </c>
      <c r="K191" s="230"/>
      <c r="L191" s="281"/>
      <c r="M191" s="230"/>
      <c r="N191" s="230"/>
      <c r="O191" s="282"/>
      <c r="P191" s="282"/>
      <c r="Q191" s="282"/>
      <c r="R191" s="282"/>
      <c r="S191" s="282"/>
      <c r="T191" s="318">
        <f t="shared" si="22"/>
        <v>0</v>
      </c>
      <c r="U191" s="230"/>
      <c r="V191" s="318">
        <f t="shared" si="23"/>
        <v>0</v>
      </c>
      <c r="W191" s="319" t="str">
        <f t="shared" si="24"/>
        <v>-</v>
      </c>
    </row>
    <row r="192" ht="50" customHeight="1" spans="2:23">
      <c r="B192" s="236"/>
      <c r="C192" s="236"/>
      <c r="D192" s="237"/>
      <c r="E192" s="433"/>
      <c r="F192" s="233" t="s">
        <v>19</v>
      </c>
      <c r="G192" s="233" t="s">
        <v>704</v>
      </c>
      <c r="H192" s="383" t="s">
        <v>393</v>
      </c>
      <c r="I192" s="420" t="s">
        <v>384</v>
      </c>
      <c r="J192" s="233" t="s">
        <v>705</v>
      </c>
      <c r="K192" s="233"/>
      <c r="L192" s="284"/>
      <c r="M192" s="233"/>
      <c r="N192" s="233"/>
      <c r="O192" s="285"/>
      <c r="P192" s="285"/>
      <c r="Q192" s="285"/>
      <c r="R192" s="285"/>
      <c r="S192" s="285"/>
      <c r="T192" s="320">
        <f t="shared" si="22"/>
        <v>0</v>
      </c>
      <c r="U192" s="233"/>
      <c r="V192" s="320">
        <f t="shared" si="23"/>
        <v>0</v>
      </c>
      <c r="W192" s="321" t="str">
        <f t="shared" si="24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1">
      <formula>L4/S4*7&lt;20</formula>
    </cfRule>
  </conditionalFormatting>
  <conditionalFormatting sqref="L4:L192">
    <cfRule type="expression" dxfId="1" priority="85">
      <formula>L4/S4*7&lt;50</formula>
    </cfRule>
  </conditionalFormatting>
  <conditionalFormatting sqref="S4:S122">
    <cfRule type="expression" dxfId="3" priority="82">
      <formula>S4&gt;1</formula>
    </cfRule>
    <cfRule type="expression" dxfId="4" priority="83">
      <formula>S4&gt;0.5</formula>
    </cfRule>
    <cfRule type="expression" dxfId="5" priority="84">
      <formula>S4&gt;0</formula>
    </cfRule>
  </conditionalFormatting>
  <conditionalFormatting sqref="S123:S134">
    <cfRule type="expression" dxfId="3" priority="70">
      <formula>S123&gt;1</formula>
    </cfRule>
    <cfRule type="expression" dxfId="4" priority="71">
      <formula>S123&gt;0.5</formula>
    </cfRule>
    <cfRule type="expression" dxfId="5" priority="72">
      <formula>S123&gt;0</formula>
    </cfRule>
  </conditionalFormatting>
  <conditionalFormatting sqref="S135:S142">
    <cfRule type="expression" dxfId="3" priority="46">
      <formula>S135&gt;1</formula>
    </cfRule>
    <cfRule type="expression" dxfId="4" priority="47">
      <formula>S135&gt;0.5</formula>
    </cfRule>
    <cfRule type="expression" dxfId="5" priority="48">
      <formula>S135&gt;0</formula>
    </cfRule>
  </conditionalFormatting>
  <conditionalFormatting sqref="S171:S185">
    <cfRule type="expression" dxfId="3" priority="22">
      <formula>S171&gt;1</formula>
    </cfRule>
    <cfRule type="expression" dxfId="4" priority="23">
      <formula>S171&gt;0.5</formula>
    </cfRule>
    <cfRule type="expression" dxfId="5" priority="24">
      <formula>S171&gt;0</formula>
    </cfRule>
  </conditionalFormatting>
  <conditionalFormatting sqref="S189:S192">
    <cfRule type="expression" dxfId="3" priority="10">
      <formula>S189&gt;1</formula>
    </cfRule>
    <cfRule type="expression" dxfId="4" priority="11">
      <formula>S189&gt;0.5</formula>
    </cfRule>
    <cfRule type="expression" dxfId="5" priority="12">
      <formula>S189&gt;0</formula>
    </cfRule>
  </conditionalFormatting>
  <conditionalFormatting sqref="T4:T122">
    <cfRule type="expression" dxfId="7" priority="80">
      <formula>T4=0</formula>
    </cfRule>
    <cfRule type="expression" dxfId="6" priority="81">
      <formula>AND(T4&lt;&gt;"",T4/S4&lt;4)</formula>
    </cfRule>
  </conditionalFormatting>
  <conditionalFormatting sqref="T123:T134">
    <cfRule type="expression" dxfId="7" priority="68">
      <formula>T123=0</formula>
    </cfRule>
    <cfRule type="expression" dxfId="6" priority="69">
      <formula>AND(T123&lt;&gt;"",T123/S123&lt;4)</formula>
    </cfRule>
  </conditionalFormatting>
  <conditionalFormatting sqref="T135:T142">
    <cfRule type="expression" dxfId="7" priority="44">
      <formula>T135=0</formula>
    </cfRule>
    <cfRule type="expression" dxfId="6" priority="45">
      <formula>AND(T135&lt;&gt;"",T135/S135&lt;4)</formula>
    </cfRule>
  </conditionalFormatting>
  <conditionalFormatting sqref="T171:T185">
    <cfRule type="expression" dxfId="7" priority="20">
      <formula>T171=0</formula>
    </cfRule>
    <cfRule type="expression" dxfId="6" priority="21">
      <formula>AND(T171&lt;&gt;"",T171/S171&lt;4)</formula>
    </cfRule>
  </conditionalFormatting>
  <conditionalFormatting sqref="T189:T192">
    <cfRule type="expression" dxfId="7" priority="8">
      <formula>T189=0</formula>
    </cfRule>
    <cfRule type="expression" dxfId="6" priority="9">
      <formula>AND(T189&lt;&gt;"",T189/S189&lt;4)</formula>
    </cfRule>
  </conditionalFormatting>
  <conditionalFormatting sqref="V4:V122">
    <cfRule type="expression" dxfId="7" priority="78">
      <formula>V4=0</formula>
    </cfRule>
    <cfRule type="expression" dxfId="6" priority="79">
      <formula>AND(V4&lt;&gt;"",V4/S4&lt;4)</formula>
    </cfRule>
  </conditionalFormatting>
  <conditionalFormatting sqref="V123:V134">
    <cfRule type="expression" dxfId="7" priority="66">
      <formula>V123=0</formula>
    </cfRule>
    <cfRule type="expression" dxfId="6" priority="67">
      <formula>AND(V123&lt;&gt;"",V123/S123&lt;4)</formula>
    </cfRule>
  </conditionalFormatting>
  <conditionalFormatting sqref="V135:V142">
    <cfRule type="expression" dxfId="7" priority="42">
      <formula>V135=0</formula>
    </cfRule>
    <cfRule type="expression" dxfId="6" priority="43">
      <formula>AND(V135&lt;&gt;"",V135/S135&lt;4)</formula>
    </cfRule>
  </conditionalFormatting>
  <conditionalFormatting sqref="V171:V185">
    <cfRule type="expression" dxfId="7" priority="18">
      <formula>V171=0</formula>
    </cfRule>
    <cfRule type="expression" dxfId="6" priority="19">
      <formula>AND(V171&lt;&gt;"",V171/S171&lt;4)</formula>
    </cfRule>
  </conditionalFormatting>
  <conditionalFormatting sqref="V189:V192">
    <cfRule type="expression" dxfId="7" priority="6">
      <formula>V189=0</formula>
    </cfRule>
    <cfRule type="expression" dxfId="6" priority="7">
      <formula>AND(V189&lt;&gt;"",V189/S189&lt;4)</formula>
    </cfRule>
  </conditionalFormatting>
  <conditionalFormatting sqref="W4:W188">
    <cfRule type="expression" dxfId="8" priority="15">
      <formula>W4&lt;20</formula>
    </cfRule>
    <cfRule type="expression" dxfId="9" priority="16">
      <formula>W4&lt;40</formula>
    </cfRule>
    <cfRule type="expression" dxfId="10" priority="17">
      <formula>W4&lt;60</formula>
    </cfRule>
  </conditionalFormatting>
  <conditionalFormatting sqref="W189:W192">
    <cfRule type="expression" dxfId="8" priority="2">
      <formula>W189&lt;20</formula>
    </cfRule>
    <cfRule type="expression" dxfId="9" priority="3">
      <formula>W189&lt;40</formula>
    </cfRule>
    <cfRule type="expression" dxfId="10" priority="4">
      <formula>W189&lt;60</formula>
    </cfRule>
  </conditionalFormatting>
  <conditionalFormatting sqref="M4:N122">
    <cfRule type="expression" dxfId="2" priority="74">
      <formula>OR(M4=0,M4="0")</formula>
    </cfRule>
  </conditionalFormatting>
  <conditionalFormatting sqref="M123:N134">
    <cfRule type="expression" dxfId="2" priority="62">
      <formula>OR(M123=0,M123="0")</formula>
    </cfRule>
  </conditionalFormatting>
  <conditionalFormatting sqref="M135:N142">
    <cfRule type="expression" dxfId="2" priority="38">
      <formula>OR(M135=0,M135="0")</formula>
    </cfRule>
  </conditionalFormatting>
  <conditionalFormatting sqref="M143:N170 M186:N188">
    <cfRule type="expression" dxfId="2" priority="26">
      <formula>OR(M143=0,M143="0")</formula>
    </cfRule>
  </conditionalFormatting>
  <conditionalFormatting sqref="S143:S170 S186:S188">
    <cfRule type="expression" dxfId="3" priority="34">
      <formula>S143&gt;1</formula>
    </cfRule>
    <cfRule type="expression" dxfId="4" priority="35">
      <formula>S143&gt;0.5</formula>
    </cfRule>
    <cfRule type="expression" dxfId="5" priority="36">
      <formula>S143&gt;0</formula>
    </cfRule>
  </conditionalFormatting>
  <conditionalFormatting sqref="T143:T170 T186:T188">
    <cfRule type="expression" dxfId="7" priority="32">
      <formula>T143=0</formula>
    </cfRule>
    <cfRule type="expression" dxfId="6" priority="33">
      <formula>AND(T143&lt;&gt;"",T143/S143&lt;4)</formula>
    </cfRule>
  </conditionalFormatting>
  <conditionalFormatting sqref="V143:V170 V186:V188">
    <cfRule type="expression" dxfId="7" priority="30">
      <formula>V143=0</formula>
    </cfRule>
    <cfRule type="expression" dxfId="6" priority="31">
      <formula>AND(V143&lt;&gt;"",V143/S143&lt;4)</formula>
    </cfRule>
  </conditionalFormatting>
  <conditionalFormatting sqref="M171:N185">
    <cfRule type="expression" dxfId="2" priority="14">
      <formula>OR(M171=0,M171="0")</formula>
    </cfRule>
  </conditionalFormatting>
  <conditionalFormatting sqref="M189:N192">
    <cfRule type="expression" dxfId="2" priority="5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2021-03-27T14:15:59Z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2E1EA74368094D9185D33589A842A180</vt:lpwstr>
  </property>
</Properties>
</file>