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35" activeTab="8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'在庫情報（袜子）'!$A$3:$W$187</definedName>
    <definedName name="_xlnm._FilterDatabase" localSheetId="9" hidden="1">'入荷見積（袜子）'!$B$3:$L$299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<sst xmlns="http://schemas.openxmlformats.org/spreadsheetml/2006/main" count="3345" uniqueCount="708">
  <si>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</si>
  <si>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</si>
  <si>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</si>
  <si>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</si>
  <si>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</si>
  <si>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</si>
  <si>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</si>
  <si>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</si>
  <si>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</si>
  <si>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</si>
  <si>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</si>
  <si>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</si>
  <si>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</si>
  <si>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</si>
  <si>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</si>
  <si>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</si>
  <si>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</si>
  <si>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</si>
  <si>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</si>
  <si>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</si>
  <si>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</si>
  <si>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</si>
  <si>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</si>
  <si>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</si>
  <si>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</si>
  <si>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</si>
  <si>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</si>
  <si>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</si>
  <si>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</si>
  <si>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</si>
  <si>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</si>
  <si>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</si>
  <si>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</si>
  <si>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</si>
  <si>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</si>
  <si>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</si>
  <si>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</si>
  <si>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</si>
  <si>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</si>
  <si>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</si>
  <si>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</si>
  <si>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</si>
  <si>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</si>
  <si>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</si>
  <si>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</si>
  <si>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</si>
  <si>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</si>
  <si>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</si>
  <si>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</si>
  <si>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</si>
  <si>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</si>
  <si>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</si>
  <si>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</si>
  <si>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</si>
  <si>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</si>
  <si>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</si>
  <si>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</si>
  <si>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</si>
  <si>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</si>
  <si>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</si>
  <si>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</si>
  <si>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</si>
  <si>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</si>
  <si>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</si>
  <si>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</si>
  <si>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</si>
  <si>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</si>
  <si>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</si>
  <si>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</si>
  <si>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</si>
  <si>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</si>
  <si>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</si>
  <si>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</si>
  <si>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</si>
  <si>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</si>
  <si>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</si>
  <si>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</si>
  <si>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</si>
  <si>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</si>
  <si>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</si>
  <si>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</si>
  <si>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</si>
  <si>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</si>
  <si>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</si>
  <si>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</si>
  <si>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</si>
  <si>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</si>
  <si>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</si>
  <si>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X000RU1IQ3</t>
  </si>
  <si>
    <t>X000RRA4SJ</t>
  </si>
  <si>
    <t>X000RQCAOL</t>
  </si>
  <si>
    <t>X000RQCB4P</t>
  </si>
  <si>
    <t>X000RS97MH</t>
  </si>
  <si>
    <t>X000ROSGW3</t>
  </si>
  <si>
    <t>X000RU1IQD</t>
  </si>
  <si>
    <t>X000ROSGWD</t>
  </si>
  <si>
    <t>X000RQCAOV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</si>
  <si>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</si>
  <si>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</si>
  <si>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</si>
  <si>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</si>
  <si>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</si>
  <si>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</si>
  <si>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</si>
  <si>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</si>
  <si>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</si>
  <si>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</si>
  <si>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</si>
  <si>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</si>
  <si>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</si>
  <si>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</si>
  <si>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</si>
  <si>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</si>
  <si>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</si>
  <si>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</si>
  <si>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</si>
  <si>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</si>
  <si>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</si>
  <si>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</si>
  <si>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</si>
  <si>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</si>
  <si>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</si>
  <si>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</si>
  <si>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</si>
  <si>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</si>
  <si>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</si>
  <si>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</si>
  <si>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</si>
  <si>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</si>
  <si>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</si>
  <si>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</si>
  <si>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</si>
  <si>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</si>
  <si>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</si>
  <si>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</si>
  <si>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</si>
  <si>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</si>
  <si>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</si>
  <si>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</si>
  <si>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</si>
  <si>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</si>
  <si>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</si>
  <si>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</si>
  <si>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</si>
  <si>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</si>
  <si>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</si>
  <si>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</si>
  <si>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</si>
  <si>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</si>
  <si>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</si>
  <si>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</si>
  <si>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</si>
  <si>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</si>
  <si>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</si>
  <si>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</si>
  <si>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</si>
  <si>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</si>
  <si>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</si>
  <si>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</si>
  <si>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</si>
  <si>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</si>
  <si>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</si>
  <si>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</si>
  <si>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</si>
  <si>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</si>
  <si>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</si>
  <si>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</si>
  <si>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</si>
  <si>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</si>
  <si>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</si>
  <si>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</si>
  <si>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</si>
  <si>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</si>
  <si>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</si>
  <si>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</si>
  <si>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</si>
  <si>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</si>
  <si>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</si>
  <si>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</si>
  <si>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</si>
  <si>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</si>
  <si>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</si>
  <si>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</si>
  <si>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</si>
  <si>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</si>
  <si>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</si>
  <si>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</si>
  <si>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</si>
  <si>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</si>
  <si>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</si>
  <si>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</si>
  <si>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</si>
  <si>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</si>
  <si>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</si>
  <si>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</si>
  <si>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</si>
  <si>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</si>
  <si>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</si>
  <si>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</si>
  <si>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</si>
  <si>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</si>
  <si>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</si>
  <si>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</si>
  <si>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</si>
  <si>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</si>
  <si>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</si>
  <si>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</si>
  <si>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</si>
  <si>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</si>
  <si>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</si>
  <si>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</si>
  <si>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</si>
  <si>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</si>
  <si>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</si>
  <si>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</si>
  <si>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</si>
  <si>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</si>
  <si>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</si>
  <si>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</si>
  <si>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</si>
  <si>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</si>
  <si>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</si>
  <si>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</si>
  <si>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</si>
  <si>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</si>
  <si>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</si>
  <si>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</si>
  <si>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</si>
  <si>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</si>
  <si>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</si>
  <si>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</si>
  <si>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</si>
  <si>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</si>
  <si>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</si>
  <si>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</si>
  <si>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</si>
  <si>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</si>
  <si>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</si>
  <si>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</si>
  <si>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</si>
  <si>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</si>
  <si>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</si>
  <si>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</si>
  <si>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</si>
  <si>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</si>
  <si>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</si>
  <si>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</si>
  <si>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</si>
  <si>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</si>
  <si>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</si>
  <si>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</si>
  <si>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</si>
  <si>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</si>
  <si>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</si>
  <si>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</si>
  <si>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</si>
  <si>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</si>
  <si>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</si>
  <si>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</si>
  <si>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</si>
  <si>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</si>
  <si>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</si>
  <si>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</si>
  <si>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</si>
  <si>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</si>
  <si>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</si>
  <si>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</si>
  <si>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</si>
  <si>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</si>
  <si>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</si>
  <si>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</si>
  <si>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</si>
  <si>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</si>
  <si>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</si>
  <si>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</si>
  <si>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</si>
  <si>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</si>
  <si>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</si>
  <si>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</si>
  <si>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</si>
  <si>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</si>
  <si>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</si>
  <si>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</si>
  <si>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</si>
  <si>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</si>
  <si>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</si>
  <si>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</si>
  <si>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</si>
  <si>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</si>
  <si>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</si>
  <si>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</si>
  <si>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</si>
  <si>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</si>
  <si>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</si>
  <si>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</si>
  <si>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</si>
  <si>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</si>
  <si>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</si>
  <si>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</si>
  <si>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</si>
  <si>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</si>
  <si>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</si>
  <si>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</si>
  <si>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</si>
  <si>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</si>
  <si>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</si>
  <si>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</si>
  <si>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</si>
  <si>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</si>
  <si>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</si>
  <si>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</si>
  <si>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</si>
  <si>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</si>
  <si>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</si>
  <si>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</si>
  <si>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</si>
  <si>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</si>
  <si>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</si>
  <si>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</si>
  <si>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</si>
  <si>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</si>
  <si>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</si>
  <si>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</si>
  <si>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</si>
  <si>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</si>
  <si>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</si>
  <si>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</si>
  <si>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</si>
  <si>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</si>
  <si>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</si>
  <si>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</si>
  <si>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</si>
  <si>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</si>
  <si>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</si>
  <si>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</si>
  <si>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</si>
  <si>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</si>
  <si>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</si>
  <si>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</si>
  <si>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</si>
  <si>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</si>
  <si>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</si>
  <si>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</si>
  <si>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</si>
  <si>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</si>
  <si>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</si>
  <si>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</si>
  <si>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</si>
  <si>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</si>
  <si>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</si>
  <si>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</si>
  <si>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</si>
  <si>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</si>
  <si>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</si>
  <si>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</si>
  <si>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</si>
  <si>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</si>
  <si>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</si>
  <si>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</si>
  <si>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</si>
  <si>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</si>
  <si>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</si>
  <si>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</si>
  <si>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</si>
  <si>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</si>
  <si>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</si>
  <si>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</si>
  <si>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</si>
  <si>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</si>
  <si>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</si>
  <si>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</si>
  <si>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</si>
  <si>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</si>
  <si>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</si>
  <si>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</si>
  <si>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</si>
  <si>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</si>
  <si>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</si>
  <si>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</si>
  <si>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</si>
  <si>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</si>
  <si>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</si>
  <si>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</si>
  <si>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</si>
  <si>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</si>
  <si>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</si>
  <si>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</si>
  <si>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</si>
  <si>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</si>
  <si>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</si>
  <si>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</si>
  <si>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</si>
  <si>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</si>
  <si>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</si>
  <si>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</si>
  <si>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</si>
  <si>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</si>
  <si>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</si>
  <si>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</si>
  <si>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</si>
  <si>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</si>
  <si>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</si>
  <si>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</si>
  <si>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</si>
  <si>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</si>
  <si>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</si>
  <si>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</si>
  <si>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</si>
  <si>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</si>
  <si>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</si>
  <si>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</si>
  <si>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</si>
  <si>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</si>
  <si>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</si>
  <si>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</si>
  <si>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</si>
  <si>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</si>
  <si>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</si>
  <si>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</si>
  <si>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</si>
  <si>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</si>
  <si>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</si>
  <si>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</si>
  <si>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</si>
  <si>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</si>
  <si>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</si>
  <si>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</si>
  <si>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</si>
  <si>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</si>
  <si>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</si>
  <si>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</si>
  <si>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</si>
  <si>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</si>
  <si>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</si>
  <si>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</si>
  <si>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</si>
  <si>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</si>
  <si>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</si>
  <si>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</si>
  <si>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</si>
  <si>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</si>
  <si>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</si>
  <si>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</si>
  <si>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</si>
  <si>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</si>
  <si>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</si>
  <si>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</si>
  <si>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</si>
  <si>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</si>
  <si>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</si>
  <si>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</si>
  <si>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</si>
  <si>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</si>
  <si>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</si>
  <si>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</si>
  <si>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</si>
  <si>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</si>
  <si>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</si>
  <si>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</si>
  <si>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</si>
  <si>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</si>
  <si>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</si>
  <si>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</si>
  <si>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</si>
  <si>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</si>
  <si>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</si>
  <si>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</si>
  <si>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</si>
  <si>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</si>
  <si>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</si>
  <si>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</si>
  <si>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</si>
  <si>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</si>
  <si>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</si>
  <si>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</si>
  <si>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</si>
  <si>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</si>
  <si>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</si>
  <si>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</si>
  <si>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</si>
  <si>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</si>
  <si>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</si>
  <si>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</si>
  <si>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</si>
  <si>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</si>
  <si>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</si>
  <si>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</si>
  <si>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</si>
  <si>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</si>
  <si>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</si>
  <si>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</si>
  <si>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</si>
  <si>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</si>
  <si>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</si>
  <si>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</si>
  <si>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</si>
  <si>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</si>
  <si>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</si>
  <si>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</si>
  <si>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</si>
  <si>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</si>
  <si>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</si>
  <si>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</si>
  <si>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</si>
  <si>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</si>
  <si>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</si>
  <si>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</si>
  <si>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</si>
  <si>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</si>
  <si>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</si>
  <si>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</si>
  <si>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</si>
  <si>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</si>
  <si>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</si>
  <si>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</si>
  <si>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</si>
  <si>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</si>
  <si>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</si>
  <si>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</si>
  <si>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</si>
  <si>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X000SGV2ZN</t>
  </si>
  <si>
    <t>X000SHP5TV</t>
  </si>
  <si>
    <t>X000SHP50F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</si>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</sst>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19" borderId="8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2" borderId="91" applyNumberFormat="0" applyFon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85" applyNumberFormat="0" applyFill="0" applyAlignment="0" applyProtection="0">
      <alignment vertical="center"/>
    </xf>
    <xf numFmtId="0" fontId="28" fillId="0" borderId="85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4" fillId="0" borderId="89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9" fillId="31" borderId="90" applyNumberFormat="0" applyAlignment="0" applyProtection="0">
      <alignment vertical="center"/>
    </xf>
    <xf numFmtId="0" fontId="32" fillId="31" borderId="87" applyNumberFormat="0" applyAlignment="0" applyProtection="0">
      <alignment vertical="center"/>
    </xf>
    <xf numFmtId="0" fontId="21" fillId="17" borderId="84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0" borderId="86" applyNumberFormat="0" applyFill="0" applyAlignment="0" applyProtection="0">
      <alignment vertical="center"/>
    </xf>
    <xf numFmtId="0" fontId="31" fillId="0" borderId="88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0" fillId="0" borderId="0"/>
  </cellStyleXfs>
  <cellXfs count="761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0" fontId="10" fillId="7" borderId="6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6" fillId="0" borderId="3" xfId="49" applyFont="1" applyFill="1" applyBorder="1" applyAlignment="1"/>
    <xf numFmtId="0" fontId="6" fillId="0" borderId="7" xfId="49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5" fillId="7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4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9" fillId="13" borderId="67" xfId="0" applyFont="1" applyFill="1" applyBorder="1"/>
    <xf numFmtId="0" fontId="0" fillId="13" borderId="72" xfId="0" applyFill="1" applyBorder="1"/>
    <xf numFmtId="0" fontId="20" fillId="0" borderId="75" xfId="0" applyFont="1" applyBorder="1"/>
    <xf numFmtId="0" fontId="20" fillId="16" borderId="55" xfId="0" applyFont="1" applyFill="1" applyBorder="1"/>
    <xf numFmtId="0" fontId="20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19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83</xdr:row>
      <xdr:rowOff>138544</xdr:rowOff>
    </xdr:from>
    <xdr:to>
      <xdr:col>4</xdr:col>
      <xdr:colOff>1938420</xdr:colOff>
      <xdr:row>85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240210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86</xdr:row>
      <xdr:rowOff>173182</xdr:rowOff>
    </xdr:from>
    <xdr:to>
      <xdr:col>4</xdr:col>
      <xdr:colOff>2015441</xdr:colOff>
      <xdr:row>88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34520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89</xdr:row>
      <xdr:rowOff>173182</xdr:rowOff>
    </xdr:from>
    <xdr:to>
      <xdr:col>4</xdr:col>
      <xdr:colOff>2012315</xdr:colOff>
      <xdr:row>91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2540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92</xdr:row>
      <xdr:rowOff>207818</xdr:rowOff>
    </xdr:from>
    <xdr:to>
      <xdr:col>4</xdr:col>
      <xdr:colOff>1995889</xdr:colOff>
      <xdr:row>94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19775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95</xdr:row>
      <xdr:rowOff>115166</xdr:rowOff>
    </xdr:from>
    <xdr:to>
      <xdr:col>4</xdr:col>
      <xdr:colOff>2145856</xdr:colOff>
      <xdr:row>97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01385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101</xdr:row>
      <xdr:rowOff>207817</xdr:rowOff>
    </xdr:from>
    <xdr:to>
      <xdr:col>4</xdr:col>
      <xdr:colOff>2322364</xdr:colOff>
      <xdr:row>103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392418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104</xdr:row>
      <xdr:rowOff>190500</xdr:rowOff>
    </xdr:from>
    <xdr:to>
      <xdr:col>4</xdr:col>
      <xdr:colOff>2263045</xdr:colOff>
      <xdr:row>106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581584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98</xdr:row>
      <xdr:rowOff>225137</xdr:rowOff>
    </xdr:from>
    <xdr:to>
      <xdr:col>4</xdr:col>
      <xdr:colOff>2283348</xdr:colOff>
      <xdr:row>100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03251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111</xdr:row>
      <xdr:rowOff>407152</xdr:rowOff>
    </xdr:from>
    <xdr:to>
      <xdr:col>4</xdr:col>
      <xdr:colOff>2199409</xdr:colOff>
      <xdr:row>113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048627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115</xdr:row>
      <xdr:rowOff>219075</xdr:rowOff>
    </xdr:from>
    <xdr:to>
      <xdr:col>4</xdr:col>
      <xdr:colOff>1962151</xdr:colOff>
      <xdr:row>117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284339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118</xdr:row>
      <xdr:rowOff>114301</xdr:rowOff>
    </xdr:from>
    <xdr:to>
      <xdr:col>4</xdr:col>
      <xdr:colOff>2076450</xdr:colOff>
      <xdr:row>120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464742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107</xdr:row>
      <xdr:rowOff>613065</xdr:rowOff>
    </xdr:from>
    <xdr:to>
      <xdr:col>4</xdr:col>
      <xdr:colOff>2188323</xdr:colOff>
      <xdr:row>109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14693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26361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847266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26767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34868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669845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27211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660449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038338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438132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864086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67434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05280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02609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9955530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20388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464546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13847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22063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04245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10747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489499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187</xdr:row>
      <xdr:rowOff>202565</xdr:rowOff>
    </xdr:from>
    <xdr:to>
      <xdr:col>4</xdr:col>
      <xdr:colOff>2074545</xdr:colOff>
      <xdr:row>189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244451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83</xdr:row>
      <xdr:rowOff>138544</xdr:rowOff>
    </xdr:from>
    <xdr:to>
      <xdr:col>4</xdr:col>
      <xdr:colOff>1755024</xdr:colOff>
      <xdr:row>85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252593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86</xdr:row>
      <xdr:rowOff>173182</xdr:rowOff>
    </xdr:from>
    <xdr:to>
      <xdr:col>4</xdr:col>
      <xdr:colOff>1827414</xdr:colOff>
      <xdr:row>88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446903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89</xdr:row>
      <xdr:rowOff>173182</xdr:rowOff>
    </xdr:from>
    <xdr:to>
      <xdr:col>4</xdr:col>
      <xdr:colOff>1873769</xdr:colOff>
      <xdr:row>91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637784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92</xdr:row>
      <xdr:rowOff>207818</xdr:rowOff>
    </xdr:from>
    <xdr:to>
      <xdr:col>4</xdr:col>
      <xdr:colOff>1856106</xdr:colOff>
      <xdr:row>94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32157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95</xdr:row>
      <xdr:rowOff>115166</xdr:rowOff>
    </xdr:from>
    <xdr:to>
      <xdr:col>4</xdr:col>
      <xdr:colOff>2062729</xdr:colOff>
      <xdr:row>97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13767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101</xdr:row>
      <xdr:rowOff>207817</xdr:rowOff>
    </xdr:from>
    <xdr:to>
      <xdr:col>4</xdr:col>
      <xdr:colOff>2304187</xdr:colOff>
      <xdr:row>103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04800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104</xdr:row>
      <xdr:rowOff>190500</xdr:rowOff>
    </xdr:from>
    <xdr:to>
      <xdr:col>4</xdr:col>
      <xdr:colOff>2212820</xdr:colOff>
      <xdr:row>106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593967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98</xdr:row>
      <xdr:rowOff>225137</xdr:rowOff>
    </xdr:from>
    <xdr:to>
      <xdr:col>4</xdr:col>
      <xdr:colOff>2211954</xdr:colOff>
      <xdr:row>100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15634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407152</xdr:rowOff>
    </xdr:from>
    <xdr:to>
      <xdr:col>4</xdr:col>
      <xdr:colOff>2130136</xdr:colOff>
      <xdr:row>113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061009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115</xdr:row>
      <xdr:rowOff>219075</xdr:rowOff>
    </xdr:from>
    <xdr:to>
      <xdr:col>4</xdr:col>
      <xdr:colOff>1556904</xdr:colOff>
      <xdr:row>117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296721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118</xdr:row>
      <xdr:rowOff>114301</xdr:rowOff>
    </xdr:from>
    <xdr:to>
      <xdr:col>4</xdr:col>
      <xdr:colOff>1795029</xdr:colOff>
      <xdr:row>120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477125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613065</xdr:rowOff>
    </xdr:from>
    <xdr:to>
      <xdr:col>4</xdr:col>
      <xdr:colOff>2153687</xdr:colOff>
      <xdr:row>109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27075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238744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859649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439150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247251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682228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8939593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672832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050720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450514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876468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68673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06519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14992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9967912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327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47692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26229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34446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16627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23129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01882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187</xdr:row>
      <xdr:rowOff>259715</xdr:rowOff>
    </xdr:from>
    <xdr:to>
      <xdr:col>4</xdr:col>
      <xdr:colOff>2107565</xdr:colOff>
      <xdr:row>189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262548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67" customWidth="1"/>
    <col min="5" max="5" width="20.625" style="367" customWidth="1"/>
    <col min="6" max="11" width="5.625" style="36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34"/>
  </cols>
  <sheetData>
    <row r="1" ht="28.5" spans="66:68">
      <c r="BN1" s="434"/>
      <c r="BO1" s="434"/>
      <c r="BP1" s="434"/>
    </row>
    <row r="2" ht="60" customHeight="1" spans="6:89">
      <c r="F2" s="413" t="s">
        <v>0</v>
      </c>
      <c r="G2" s="504"/>
      <c r="H2" s="504"/>
      <c r="I2" s="504"/>
      <c r="J2" s="504"/>
      <c r="K2" s="504"/>
      <c r="L2" s="413" t="s">
        <v>0</v>
      </c>
      <c r="M2" s="504"/>
      <c r="N2" s="504"/>
      <c r="O2" s="504"/>
      <c r="P2" s="504"/>
      <c r="Q2" s="518"/>
      <c r="R2" s="413" t="s">
        <v>1</v>
      </c>
      <c r="S2" s="504"/>
      <c r="T2" s="504"/>
      <c r="U2" s="504"/>
      <c r="V2" s="504"/>
      <c r="W2" s="518"/>
      <c r="X2" s="413" t="s">
        <v>2</v>
      </c>
      <c r="Y2" s="504"/>
      <c r="Z2" s="504"/>
      <c r="AA2" s="504"/>
      <c r="AB2" s="504"/>
      <c r="AC2" s="518"/>
      <c r="AD2" s="415" t="s">
        <v>3</v>
      </c>
      <c r="AE2" s="567"/>
      <c r="AF2" s="567"/>
      <c r="AG2" s="567"/>
      <c r="AH2" s="567"/>
      <c r="AI2" s="568"/>
      <c r="AJ2" s="416" t="s">
        <v>4</v>
      </c>
      <c r="AK2" s="569"/>
      <c r="AL2" s="569"/>
      <c r="AM2" s="569"/>
      <c r="AN2" s="569"/>
      <c r="AO2" s="570"/>
      <c r="AP2" s="416" t="s">
        <v>5</v>
      </c>
      <c r="AQ2" s="569"/>
      <c r="AR2" s="569"/>
      <c r="AS2" s="569"/>
      <c r="AT2" s="569"/>
      <c r="AU2" s="570"/>
      <c r="AV2" s="416" t="s">
        <v>6</v>
      </c>
      <c r="AW2" s="571"/>
      <c r="AX2" s="571"/>
      <c r="AY2" s="571"/>
      <c r="AZ2" s="571"/>
      <c r="BA2" s="572"/>
      <c r="BB2" s="416" t="s">
        <v>7</v>
      </c>
      <c r="BC2" s="571"/>
      <c r="BD2" s="571"/>
      <c r="BE2" s="571"/>
      <c r="BF2" s="571"/>
      <c r="BG2" s="572"/>
      <c r="BH2" s="416" t="s">
        <v>8</v>
      </c>
      <c r="BI2" s="569"/>
      <c r="BJ2" s="569"/>
      <c r="BK2" s="569"/>
      <c r="BL2" s="569"/>
      <c r="BM2" s="570"/>
      <c r="BN2" s="413" t="s">
        <v>9</v>
      </c>
      <c r="BO2" s="504"/>
      <c r="BP2" s="504"/>
      <c r="BQ2" s="504"/>
      <c r="BR2" s="504"/>
      <c r="BS2" s="518"/>
      <c r="BT2" s="413" t="s">
        <v>10</v>
      </c>
      <c r="BU2" s="504"/>
      <c r="BV2" s="504"/>
      <c r="BW2" s="504"/>
      <c r="BX2" s="504"/>
      <c r="BY2" s="518"/>
      <c r="BZ2" s="413" t="s">
        <v>11</v>
      </c>
      <c r="CA2" s="504"/>
      <c r="CB2" s="504"/>
      <c r="CC2" s="504"/>
      <c r="CD2" s="504"/>
      <c r="CE2" s="518"/>
      <c r="CF2" s="416" t="s">
        <v>12</v>
      </c>
      <c r="CG2" s="569"/>
      <c r="CH2" s="569"/>
      <c r="CI2" s="569"/>
      <c r="CJ2" s="569"/>
      <c r="CK2" s="570"/>
    </row>
    <row r="3" s="534" customFormat="1" ht="24" spans="2:89">
      <c r="B3" s="535" t="s">
        <v>13</v>
      </c>
      <c r="C3" s="535" t="s">
        <v>14</v>
      </c>
      <c r="D3" s="535" t="s">
        <v>15</v>
      </c>
      <c r="E3" s="536" t="s">
        <v>16</v>
      </c>
      <c r="F3" s="535" t="s">
        <v>17</v>
      </c>
      <c r="G3" s="535" t="s">
        <v>18</v>
      </c>
      <c r="H3" s="535" t="s">
        <v>19</v>
      </c>
      <c r="I3" s="535" t="s">
        <v>20</v>
      </c>
      <c r="J3" s="535" t="s">
        <v>21</v>
      </c>
      <c r="K3" s="536" t="s">
        <v>22</v>
      </c>
      <c r="L3" s="544" t="s">
        <v>17</v>
      </c>
      <c r="M3" s="545" t="s">
        <v>18</v>
      </c>
      <c r="N3" s="545" t="s">
        <v>19</v>
      </c>
      <c r="O3" s="545" t="s">
        <v>20</v>
      </c>
      <c r="P3" s="545" t="s">
        <v>21</v>
      </c>
      <c r="Q3" s="558" t="s">
        <v>22</v>
      </c>
      <c r="R3" s="559" t="s">
        <v>17</v>
      </c>
      <c r="S3" s="560" t="s">
        <v>18</v>
      </c>
      <c r="T3" s="560" t="s">
        <v>19</v>
      </c>
      <c r="U3" s="560" t="s">
        <v>20</v>
      </c>
      <c r="V3" s="560" t="s">
        <v>21</v>
      </c>
      <c r="W3" s="558" t="s">
        <v>22</v>
      </c>
      <c r="X3" s="559" t="s">
        <v>17</v>
      </c>
      <c r="Y3" s="560" t="s">
        <v>18</v>
      </c>
      <c r="Z3" s="560" t="s">
        <v>19</v>
      </c>
      <c r="AA3" s="560" t="s">
        <v>20</v>
      </c>
      <c r="AB3" s="560" t="s">
        <v>21</v>
      </c>
      <c r="AC3" s="558" t="s">
        <v>22</v>
      </c>
      <c r="AD3" s="559" t="s">
        <v>17</v>
      </c>
      <c r="AE3" s="560" t="s">
        <v>18</v>
      </c>
      <c r="AF3" s="560" t="s">
        <v>19</v>
      </c>
      <c r="AG3" s="560" t="s">
        <v>20</v>
      </c>
      <c r="AH3" s="560" t="s">
        <v>21</v>
      </c>
      <c r="AI3" s="558" t="s">
        <v>22</v>
      </c>
      <c r="AJ3" s="544" t="s">
        <v>17</v>
      </c>
      <c r="AK3" s="545" t="s">
        <v>18</v>
      </c>
      <c r="AL3" s="545" t="s">
        <v>19</v>
      </c>
      <c r="AM3" s="545" t="s">
        <v>20</v>
      </c>
      <c r="AN3" s="545" t="s">
        <v>21</v>
      </c>
      <c r="AO3" s="558" t="s">
        <v>22</v>
      </c>
      <c r="AP3" s="544" t="s">
        <v>17</v>
      </c>
      <c r="AQ3" s="545" t="s">
        <v>18</v>
      </c>
      <c r="AR3" s="545" t="s">
        <v>19</v>
      </c>
      <c r="AS3" s="545" t="s">
        <v>20</v>
      </c>
      <c r="AT3" s="545" t="s">
        <v>21</v>
      </c>
      <c r="AU3" s="558" t="s">
        <v>22</v>
      </c>
      <c r="AV3" s="559" t="s">
        <v>17</v>
      </c>
      <c r="AW3" s="560" t="s">
        <v>18</v>
      </c>
      <c r="AX3" s="560" t="s">
        <v>19</v>
      </c>
      <c r="AY3" s="560" t="s">
        <v>20</v>
      </c>
      <c r="AZ3" s="560" t="s">
        <v>21</v>
      </c>
      <c r="BA3" s="558" t="s">
        <v>22</v>
      </c>
      <c r="BB3" s="559" t="s">
        <v>17</v>
      </c>
      <c r="BC3" s="560" t="s">
        <v>18</v>
      </c>
      <c r="BD3" s="560" t="s">
        <v>19</v>
      </c>
      <c r="BE3" s="560" t="s">
        <v>20</v>
      </c>
      <c r="BF3" s="560" t="s">
        <v>21</v>
      </c>
      <c r="BG3" s="558" t="s">
        <v>22</v>
      </c>
      <c r="BH3" s="559" t="s">
        <v>17</v>
      </c>
      <c r="BI3" s="560" t="s">
        <v>18</v>
      </c>
      <c r="BJ3" s="560" t="s">
        <v>19</v>
      </c>
      <c r="BK3" s="560" t="s">
        <v>20</v>
      </c>
      <c r="BL3" s="560" t="s">
        <v>21</v>
      </c>
      <c r="BM3" s="558" t="s">
        <v>22</v>
      </c>
      <c r="BN3" s="544" t="s">
        <v>17</v>
      </c>
      <c r="BO3" s="545" t="s">
        <v>18</v>
      </c>
      <c r="BP3" s="545" t="s">
        <v>19</v>
      </c>
      <c r="BQ3" s="545" t="s">
        <v>20</v>
      </c>
      <c r="BR3" s="545" t="s">
        <v>21</v>
      </c>
      <c r="BS3" s="558" t="s">
        <v>22</v>
      </c>
      <c r="BT3" s="544" t="s">
        <v>17</v>
      </c>
      <c r="BU3" s="545" t="s">
        <v>18</v>
      </c>
      <c r="BV3" s="545" t="s">
        <v>19</v>
      </c>
      <c r="BW3" s="545" t="s">
        <v>20</v>
      </c>
      <c r="BX3" s="545" t="s">
        <v>21</v>
      </c>
      <c r="BY3" s="558" t="s">
        <v>22</v>
      </c>
      <c r="BZ3" s="544" t="s">
        <v>17</v>
      </c>
      <c r="CA3" s="545" t="s">
        <v>18</v>
      </c>
      <c r="CB3" s="545" t="s">
        <v>19</v>
      </c>
      <c r="CC3" s="545" t="s">
        <v>20</v>
      </c>
      <c r="CD3" s="545" t="s">
        <v>21</v>
      </c>
      <c r="CE3" s="558" t="s">
        <v>22</v>
      </c>
      <c r="CF3" s="559" t="s">
        <v>17</v>
      </c>
      <c r="CG3" s="560" t="s">
        <v>18</v>
      </c>
      <c r="CH3" s="560" t="s">
        <v>19</v>
      </c>
      <c r="CI3" s="560" t="s">
        <v>20</v>
      </c>
      <c r="CJ3" s="560" t="s">
        <v>21</v>
      </c>
      <c r="CK3" s="558" t="s">
        <v>22</v>
      </c>
    </row>
    <row r="4" ht="30" customHeight="1" spans="2:89">
      <c r="B4" s="464" t="s">
        <v>23</v>
      </c>
      <c r="C4" s="464"/>
      <c r="D4" s="455" t="s">
        <v>24</v>
      </c>
      <c r="E4" s="456" t="s">
        <v>25</v>
      </c>
      <c r="F4" s="653" t="s">
        <v>26</v>
      </c>
      <c r="G4" s="653" t="s">
        <v>27</v>
      </c>
      <c r="H4" s="653" t="s">
        <v>28</v>
      </c>
      <c r="I4" s="653" t="s">
        <v>29</v>
      </c>
      <c r="J4" s="653" t="s">
        <v>30</v>
      </c>
      <c r="K4" s="659"/>
      <c r="L4" s="547"/>
      <c r="M4" s="548"/>
      <c r="N4" s="548"/>
      <c r="O4" s="548"/>
      <c r="P4" s="548"/>
      <c r="Q4" s="561"/>
      <c r="R4" s="681"/>
      <c r="S4" s="682"/>
      <c r="T4" s="682"/>
      <c r="U4" s="682"/>
      <c r="V4" s="682"/>
      <c r="W4" s="562"/>
      <c r="X4" s="681"/>
      <c r="Y4" s="682"/>
      <c r="Z4" s="682"/>
      <c r="AA4" s="682"/>
      <c r="AB4" s="682"/>
      <c r="AC4" s="562"/>
      <c r="AD4" s="681"/>
      <c r="AE4" s="682"/>
      <c r="AF4" s="682"/>
      <c r="AG4" s="682"/>
      <c r="AH4" s="682"/>
      <c r="AI4" s="562"/>
      <c r="AJ4" s="547"/>
      <c r="AK4" s="548"/>
      <c r="AL4" s="548"/>
      <c r="AM4" s="548"/>
      <c r="AN4" s="548"/>
      <c r="AO4" s="561"/>
      <c r="AP4" s="547"/>
      <c r="AQ4" s="548"/>
      <c r="AR4" s="548"/>
      <c r="AS4" s="548"/>
      <c r="AT4" s="548"/>
      <c r="AU4" s="561"/>
      <c r="AV4" s="718"/>
      <c r="AW4" s="722"/>
      <c r="AX4" s="722"/>
      <c r="AY4" s="722"/>
      <c r="AZ4" s="722"/>
      <c r="BA4" s="562"/>
      <c r="BB4" s="718"/>
      <c r="BC4" s="722"/>
      <c r="BD4" s="722"/>
      <c r="BE4" s="722"/>
      <c r="BF4" s="722"/>
      <c r="BG4" s="562"/>
      <c r="BH4" s="718"/>
      <c r="BI4" s="722"/>
      <c r="BJ4" s="722"/>
      <c r="BK4" s="722"/>
      <c r="BL4" s="722"/>
      <c r="BM4" s="562"/>
      <c r="BN4" s="576">
        <f>L4+R4+X4+AD4</f>
        <v>0</v>
      </c>
      <c r="BO4" s="577">
        <f t="shared" ref="BO4:BS19" si="0">M4+S4+Y4+AE4</f>
        <v>0</v>
      </c>
      <c r="BP4" s="577">
        <f t="shared" si="0"/>
        <v>0</v>
      </c>
      <c r="BQ4" s="577">
        <f t="shared" si="0"/>
        <v>0</v>
      </c>
      <c r="BR4" s="577">
        <f t="shared" si="0"/>
        <v>0</v>
      </c>
      <c r="BS4" s="562"/>
      <c r="BT4" s="705"/>
      <c r="BU4" s="706"/>
      <c r="BV4" s="706"/>
      <c r="BW4" s="706"/>
      <c r="BX4" s="706"/>
      <c r="BY4" s="562"/>
      <c r="BZ4" s="576">
        <f>BN4+BT4</f>
        <v>0</v>
      </c>
      <c r="CA4" s="577">
        <f t="shared" ref="CA4:CE19" si="1">BO4+BU4</f>
        <v>0</v>
      </c>
      <c r="CB4" s="577">
        <f t="shared" si="1"/>
        <v>0</v>
      </c>
      <c r="CC4" s="577">
        <f t="shared" si="1"/>
        <v>0</v>
      </c>
      <c r="CD4" s="577">
        <f t="shared" si="1"/>
        <v>0</v>
      </c>
      <c r="CE4" s="562"/>
      <c r="CF4" s="741" t="str">
        <f>IF(BH4&lt;&gt;0,BZ4/BH4*7,"-")</f>
        <v>-</v>
      </c>
      <c r="CG4" s="742" t="str">
        <f t="shared" ref="CG4:CK19" si="2">IF(BI4&lt;&gt;0,CA4/BI4*7,"-")</f>
        <v>-</v>
      </c>
      <c r="CH4" s="742" t="str">
        <f t="shared" si="2"/>
        <v>-</v>
      </c>
      <c r="CI4" s="742" t="str">
        <f t="shared" si="2"/>
        <v>-</v>
      </c>
      <c r="CJ4" s="742" t="str">
        <f t="shared" si="2"/>
        <v>-</v>
      </c>
      <c r="CK4" s="753" t="str">
        <f t="shared" si="2"/>
        <v>-</v>
      </c>
    </row>
    <row r="5" ht="30" customHeight="1" spans="2:89">
      <c r="B5" s="453"/>
      <c r="C5" s="453"/>
      <c r="D5" s="455" t="s">
        <v>31</v>
      </c>
      <c r="E5" s="456" t="s">
        <v>32</v>
      </c>
      <c r="F5" s="654" t="s">
        <v>33</v>
      </c>
      <c r="G5" s="654" t="s">
        <v>34</v>
      </c>
      <c r="H5" s="654" t="s">
        <v>35</v>
      </c>
      <c r="I5" s="654" t="s">
        <v>36</v>
      </c>
      <c r="J5" s="654" t="s">
        <v>37</v>
      </c>
      <c r="K5" s="660"/>
      <c r="L5" s="420"/>
      <c r="M5" s="661"/>
      <c r="N5" s="661"/>
      <c r="O5" s="661"/>
      <c r="P5" s="661"/>
      <c r="Q5" s="563"/>
      <c r="R5" s="683"/>
      <c r="S5" s="684"/>
      <c r="T5" s="685"/>
      <c r="U5" s="684"/>
      <c r="V5" s="684"/>
      <c r="W5" s="564"/>
      <c r="X5" s="683"/>
      <c r="Y5" s="684"/>
      <c r="Z5" s="685"/>
      <c r="AA5" s="684"/>
      <c r="AB5" s="684"/>
      <c r="AC5" s="564"/>
      <c r="AD5" s="683"/>
      <c r="AE5" s="684"/>
      <c r="AF5" s="685"/>
      <c r="AG5" s="684"/>
      <c r="AH5" s="684"/>
      <c r="AI5" s="564"/>
      <c r="AJ5" s="420"/>
      <c r="AK5" s="661"/>
      <c r="AL5" s="661"/>
      <c r="AM5" s="661"/>
      <c r="AN5" s="661"/>
      <c r="AO5" s="563"/>
      <c r="AP5" s="420"/>
      <c r="AQ5" s="661"/>
      <c r="AR5" s="661"/>
      <c r="AS5" s="661"/>
      <c r="AT5" s="661"/>
      <c r="AU5" s="563"/>
      <c r="AV5" s="719"/>
      <c r="AW5" s="574"/>
      <c r="AX5" s="723"/>
      <c r="AY5" s="574"/>
      <c r="AZ5" s="574"/>
      <c r="BA5" s="564"/>
      <c r="BB5" s="719"/>
      <c r="BC5" s="574"/>
      <c r="BD5" s="723"/>
      <c r="BE5" s="574"/>
      <c r="BF5" s="574"/>
      <c r="BG5" s="564"/>
      <c r="BH5" s="719"/>
      <c r="BI5" s="574"/>
      <c r="BJ5" s="723"/>
      <c r="BK5" s="574"/>
      <c r="BL5" s="574"/>
      <c r="BM5" s="564"/>
      <c r="BN5" s="578">
        <f t="shared" ref="BN5:BS30" si="3">L5+R5+X5+AD5</f>
        <v>0</v>
      </c>
      <c r="BO5" s="731">
        <f t="shared" si="0"/>
        <v>0</v>
      </c>
      <c r="BP5" s="732">
        <f t="shared" si="0"/>
        <v>0</v>
      </c>
      <c r="BQ5" s="731">
        <f t="shared" si="0"/>
        <v>0</v>
      </c>
      <c r="BR5" s="731">
        <f t="shared" si="0"/>
        <v>0</v>
      </c>
      <c r="BS5" s="564"/>
      <c r="BT5" s="708"/>
      <c r="BU5" s="398"/>
      <c r="BV5" s="740"/>
      <c r="BW5" s="398"/>
      <c r="BX5" s="398"/>
      <c r="BY5" s="564"/>
      <c r="BZ5" s="578">
        <f t="shared" ref="BZ5:CE30" si="4">BN5+BT5</f>
        <v>0</v>
      </c>
      <c r="CA5" s="731">
        <f t="shared" si="1"/>
        <v>0</v>
      </c>
      <c r="CB5" s="732">
        <f t="shared" si="1"/>
        <v>0</v>
      </c>
      <c r="CC5" s="731">
        <f t="shared" si="1"/>
        <v>0</v>
      </c>
      <c r="CD5" s="731">
        <f t="shared" si="1"/>
        <v>0</v>
      </c>
      <c r="CE5" s="564"/>
      <c r="CF5" s="743" t="str">
        <f t="shared" ref="CF5:CK30" si="5">IF(BH5&lt;&gt;0,BZ5/BH5*7,"-")</f>
        <v>-</v>
      </c>
      <c r="CG5" s="585" t="str">
        <f t="shared" si="2"/>
        <v>-</v>
      </c>
      <c r="CH5" s="744" t="str">
        <f t="shared" si="2"/>
        <v>-</v>
      </c>
      <c r="CI5" s="585" t="str">
        <f t="shared" si="2"/>
        <v>-</v>
      </c>
      <c r="CJ5" s="585" t="str">
        <f t="shared" si="2"/>
        <v>-</v>
      </c>
      <c r="CK5" s="754" t="str">
        <f t="shared" si="2"/>
        <v>-</v>
      </c>
    </row>
    <row r="6" ht="30" customHeight="1" spans="2:89">
      <c r="B6" s="467"/>
      <c r="C6" s="467"/>
      <c r="D6" s="455" t="s">
        <v>38</v>
      </c>
      <c r="E6" s="456" t="s">
        <v>39</v>
      </c>
      <c r="F6" s="655" t="s">
        <v>40</v>
      </c>
      <c r="G6" s="655" t="s">
        <v>41</v>
      </c>
      <c r="H6" s="655" t="s">
        <v>42</v>
      </c>
      <c r="I6" s="662" t="s">
        <v>43</v>
      </c>
      <c r="J6" s="662" t="s">
        <v>44</v>
      </c>
      <c r="K6" s="663"/>
      <c r="L6" s="431"/>
      <c r="M6" s="664"/>
      <c r="N6" s="664"/>
      <c r="O6" s="664"/>
      <c r="P6" s="664"/>
      <c r="Q6" s="565"/>
      <c r="R6" s="686"/>
      <c r="S6" s="687"/>
      <c r="T6" s="687"/>
      <c r="U6" s="687"/>
      <c r="V6" s="687"/>
      <c r="W6" s="566"/>
      <c r="X6" s="686"/>
      <c r="Y6" s="687"/>
      <c r="Z6" s="687"/>
      <c r="AA6" s="687"/>
      <c r="AB6" s="687"/>
      <c r="AC6" s="566"/>
      <c r="AD6" s="686"/>
      <c r="AE6" s="687"/>
      <c r="AF6" s="687"/>
      <c r="AG6" s="687"/>
      <c r="AH6" s="687"/>
      <c r="AI6" s="566"/>
      <c r="AJ6" s="431"/>
      <c r="AK6" s="664"/>
      <c r="AL6" s="664"/>
      <c r="AM6" s="664"/>
      <c r="AN6" s="664"/>
      <c r="AO6" s="565"/>
      <c r="AP6" s="431"/>
      <c r="AQ6" s="664"/>
      <c r="AR6" s="664"/>
      <c r="AS6" s="664"/>
      <c r="AT6" s="664"/>
      <c r="AU6" s="565"/>
      <c r="AV6" s="433"/>
      <c r="AW6" s="575"/>
      <c r="AX6" s="575"/>
      <c r="AY6" s="575"/>
      <c r="AZ6" s="575"/>
      <c r="BA6" s="566"/>
      <c r="BB6" s="433"/>
      <c r="BC6" s="575"/>
      <c r="BD6" s="575"/>
      <c r="BE6" s="575"/>
      <c r="BF6" s="575"/>
      <c r="BG6" s="566"/>
      <c r="BH6" s="433"/>
      <c r="BI6" s="575"/>
      <c r="BJ6" s="575"/>
      <c r="BK6" s="575"/>
      <c r="BL6" s="575"/>
      <c r="BM6" s="566"/>
      <c r="BN6" s="441">
        <f t="shared" si="3"/>
        <v>0</v>
      </c>
      <c r="BO6" s="733">
        <f t="shared" si="0"/>
        <v>0</v>
      </c>
      <c r="BP6" s="733">
        <f t="shared" si="0"/>
        <v>0</v>
      </c>
      <c r="BQ6" s="733">
        <f t="shared" si="0"/>
        <v>0</v>
      </c>
      <c r="BR6" s="733">
        <f t="shared" si="0"/>
        <v>0</v>
      </c>
      <c r="BS6" s="566"/>
      <c r="BT6" s="432"/>
      <c r="BU6" s="410"/>
      <c r="BV6" s="410"/>
      <c r="BW6" s="410"/>
      <c r="BX6" s="410"/>
      <c r="BY6" s="566"/>
      <c r="BZ6" s="441">
        <f t="shared" si="4"/>
        <v>0</v>
      </c>
      <c r="CA6" s="733">
        <f t="shared" si="1"/>
        <v>0</v>
      </c>
      <c r="CB6" s="733">
        <f t="shared" si="1"/>
        <v>0</v>
      </c>
      <c r="CC6" s="733">
        <f t="shared" si="1"/>
        <v>0</v>
      </c>
      <c r="CD6" s="733">
        <f t="shared" si="1"/>
        <v>0</v>
      </c>
      <c r="CE6" s="566"/>
      <c r="CF6" s="586" t="str">
        <f t="shared" si="5"/>
        <v>-</v>
      </c>
      <c r="CG6" s="587" t="str">
        <f t="shared" si="2"/>
        <v>-</v>
      </c>
      <c r="CH6" s="587" t="str">
        <f t="shared" si="2"/>
        <v>-</v>
      </c>
      <c r="CI6" s="587" t="str">
        <f t="shared" si="2"/>
        <v>-</v>
      </c>
      <c r="CJ6" s="587" t="str">
        <f t="shared" si="2"/>
        <v>-</v>
      </c>
      <c r="CK6" s="755" t="str">
        <f t="shared" si="2"/>
        <v>-</v>
      </c>
    </row>
    <row r="7" ht="30" customHeight="1" spans="2:89">
      <c r="B7" s="464" t="s">
        <v>45</v>
      </c>
      <c r="C7" s="464"/>
      <c r="D7" s="455" t="s">
        <v>46</v>
      </c>
      <c r="E7" s="456" t="s">
        <v>47</v>
      </c>
      <c r="F7" s="656" t="s">
        <v>48</v>
      </c>
      <c r="G7" s="656" t="s">
        <v>49</v>
      </c>
      <c r="H7" s="656" t="s">
        <v>50</v>
      </c>
      <c r="I7" s="656" t="s">
        <v>51</v>
      </c>
      <c r="J7" s="653" t="s">
        <v>52</v>
      </c>
      <c r="K7" s="546"/>
      <c r="L7" s="547"/>
      <c r="M7" s="548"/>
      <c r="N7" s="548"/>
      <c r="O7" s="548"/>
      <c r="P7" s="548"/>
      <c r="Q7" s="561"/>
      <c r="R7" s="681"/>
      <c r="S7" s="682"/>
      <c r="T7" s="682"/>
      <c r="U7" s="682"/>
      <c r="V7" s="682"/>
      <c r="W7" s="562"/>
      <c r="X7" s="681"/>
      <c r="Y7" s="682"/>
      <c r="Z7" s="682"/>
      <c r="AA7" s="682"/>
      <c r="AB7" s="682"/>
      <c r="AC7" s="562"/>
      <c r="AD7" s="681"/>
      <c r="AE7" s="682"/>
      <c r="AF7" s="682"/>
      <c r="AG7" s="682"/>
      <c r="AH7" s="682"/>
      <c r="AI7" s="562"/>
      <c r="AJ7" s="547"/>
      <c r="AK7" s="548"/>
      <c r="AL7" s="548"/>
      <c r="AM7" s="548"/>
      <c r="AN7" s="548"/>
      <c r="AO7" s="561"/>
      <c r="AP7" s="547"/>
      <c r="AQ7" s="548"/>
      <c r="AR7" s="548"/>
      <c r="AS7" s="548"/>
      <c r="AT7" s="548"/>
      <c r="AU7" s="561"/>
      <c r="AV7" s="718"/>
      <c r="AW7" s="722"/>
      <c r="AX7" s="722"/>
      <c r="AY7" s="722"/>
      <c r="AZ7" s="722"/>
      <c r="BA7" s="562"/>
      <c r="BB7" s="718"/>
      <c r="BC7" s="722"/>
      <c r="BD7" s="722"/>
      <c r="BE7" s="722"/>
      <c r="BF7" s="722"/>
      <c r="BG7" s="562"/>
      <c r="BH7" s="718"/>
      <c r="BI7" s="722"/>
      <c r="BJ7" s="722"/>
      <c r="BK7" s="722"/>
      <c r="BL7" s="722"/>
      <c r="BM7" s="562"/>
      <c r="BN7" s="576">
        <f t="shared" si="3"/>
        <v>0</v>
      </c>
      <c r="BO7" s="577">
        <f t="shared" si="0"/>
        <v>0</v>
      </c>
      <c r="BP7" s="577">
        <f t="shared" si="0"/>
        <v>0</v>
      </c>
      <c r="BQ7" s="577">
        <f t="shared" si="0"/>
        <v>0</v>
      </c>
      <c r="BR7" s="577">
        <f t="shared" si="0"/>
        <v>0</v>
      </c>
      <c r="BS7" s="562"/>
      <c r="BT7" s="705"/>
      <c r="BU7" s="706"/>
      <c r="BV7" s="706"/>
      <c r="BW7" s="706"/>
      <c r="BX7" s="706"/>
      <c r="BY7" s="562"/>
      <c r="BZ7" s="576">
        <f t="shared" si="4"/>
        <v>0</v>
      </c>
      <c r="CA7" s="577">
        <f t="shared" si="1"/>
        <v>0</v>
      </c>
      <c r="CB7" s="577">
        <f t="shared" si="1"/>
        <v>0</v>
      </c>
      <c r="CC7" s="577">
        <f t="shared" si="1"/>
        <v>0</v>
      </c>
      <c r="CD7" s="577">
        <f t="shared" si="1"/>
        <v>0</v>
      </c>
      <c r="CE7" s="562"/>
      <c r="CF7" s="741" t="str">
        <f t="shared" si="5"/>
        <v>-</v>
      </c>
      <c r="CG7" s="742" t="str">
        <f t="shared" si="2"/>
        <v>-</v>
      </c>
      <c r="CH7" s="742" t="str">
        <f t="shared" si="2"/>
        <v>-</v>
      </c>
      <c r="CI7" s="742" t="str">
        <f t="shared" si="2"/>
        <v>-</v>
      </c>
      <c r="CJ7" s="742" t="str">
        <f t="shared" si="2"/>
        <v>-</v>
      </c>
      <c r="CK7" s="753" t="str">
        <f t="shared" si="2"/>
        <v>-</v>
      </c>
    </row>
    <row r="8" ht="30" customHeight="1" spans="2:89">
      <c r="B8" s="453"/>
      <c r="C8" s="453"/>
      <c r="D8" s="455" t="s">
        <v>53</v>
      </c>
      <c r="E8" s="456" t="s">
        <v>54</v>
      </c>
      <c r="F8" s="657" t="s">
        <v>55</v>
      </c>
      <c r="G8" s="657" t="s">
        <v>56</v>
      </c>
      <c r="H8" s="657" t="s">
        <v>57</v>
      </c>
      <c r="I8" s="654" t="s">
        <v>58</v>
      </c>
      <c r="J8" s="654" t="s">
        <v>59</v>
      </c>
      <c r="K8" s="665"/>
      <c r="L8" s="420"/>
      <c r="M8" s="661"/>
      <c r="N8" s="661"/>
      <c r="O8" s="661"/>
      <c r="P8" s="661"/>
      <c r="Q8" s="563"/>
      <c r="R8" s="688"/>
      <c r="S8" s="684"/>
      <c r="T8" s="684"/>
      <c r="U8" s="684"/>
      <c r="V8" s="684"/>
      <c r="W8" s="564"/>
      <c r="X8" s="688"/>
      <c r="Y8" s="684"/>
      <c r="Z8" s="684"/>
      <c r="AA8" s="684"/>
      <c r="AB8" s="684"/>
      <c r="AC8" s="564"/>
      <c r="AD8" s="688"/>
      <c r="AE8" s="684"/>
      <c r="AF8" s="684"/>
      <c r="AG8" s="684"/>
      <c r="AH8" s="684"/>
      <c r="AI8" s="564"/>
      <c r="AJ8" s="420"/>
      <c r="AK8" s="661"/>
      <c r="AL8" s="661"/>
      <c r="AM8" s="661"/>
      <c r="AN8" s="661"/>
      <c r="AO8" s="563"/>
      <c r="AP8" s="420"/>
      <c r="AQ8" s="661"/>
      <c r="AR8" s="661"/>
      <c r="AS8" s="661"/>
      <c r="AT8" s="661"/>
      <c r="AU8" s="563"/>
      <c r="AV8" s="422"/>
      <c r="AW8" s="574"/>
      <c r="AX8" s="574"/>
      <c r="AY8" s="574"/>
      <c r="AZ8" s="574"/>
      <c r="BA8" s="564"/>
      <c r="BB8" s="422"/>
      <c r="BC8" s="574"/>
      <c r="BD8" s="574"/>
      <c r="BE8" s="574"/>
      <c r="BF8" s="574"/>
      <c r="BG8" s="564"/>
      <c r="BH8" s="422"/>
      <c r="BI8" s="574"/>
      <c r="BJ8" s="574"/>
      <c r="BK8" s="574"/>
      <c r="BL8" s="574"/>
      <c r="BM8" s="564"/>
      <c r="BN8" s="438">
        <f t="shared" si="3"/>
        <v>0</v>
      </c>
      <c r="BO8" s="731">
        <f t="shared" si="0"/>
        <v>0</v>
      </c>
      <c r="BP8" s="731">
        <f t="shared" si="0"/>
        <v>0</v>
      </c>
      <c r="BQ8" s="731">
        <f t="shared" si="0"/>
        <v>0</v>
      </c>
      <c r="BR8" s="731">
        <f t="shared" si="0"/>
        <v>0</v>
      </c>
      <c r="BS8" s="564"/>
      <c r="BT8" s="421"/>
      <c r="BU8" s="398"/>
      <c r="BV8" s="398"/>
      <c r="BW8" s="398"/>
      <c r="BX8" s="398"/>
      <c r="BY8" s="564"/>
      <c r="BZ8" s="438">
        <f t="shared" si="4"/>
        <v>0</v>
      </c>
      <c r="CA8" s="731">
        <f t="shared" si="1"/>
        <v>0</v>
      </c>
      <c r="CB8" s="731">
        <f t="shared" si="1"/>
        <v>0</v>
      </c>
      <c r="CC8" s="731">
        <f t="shared" si="1"/>
        <v>0</v>
      </c>
      <c r="CD8" s="731">
        <f t="shared" si="1"/>
        <v>0</v>
      </c>
      <c r="CE8" s="564"/>
      <c r="CF8" s="584" t="str">
        <f t="shared" si="5"/>
        <v>-</v>
      </c>
      <c r="CG8" s="585" t="str">
        <f t="shared" si="2"/>
        <v>-</v>
      </c>
      <c r="CH8" s="585" t="str">
        <f t="shared" si="2"/>
        <v>-</v>
      </c>
      <c r="CI8" s="585" t="str">
        <f t="shared" si="2"/>
        <v>-</v>
      </c>
      <c r="CJ8" s="585" t="str">
        <f t="shared" si="2"/>
        <v>-</v>
      </c>
      <c r="CK8" s="754" t="str">
        <f t="shared" si="2"/>
        <v>-</v>
      </c>
    </row>
    <row r="9" ht="30" customHeight="1" spans="2:89">
      <c r="B9" s="453"/>
      <c r="C9" s="453"/>
      <c r="D9" s="455" t="s">
        <v>60</v>
      </c>
      <c r="E9" s="456" t="s">
        <v>61</v>
      </c>
      <c r="F9" s="657" t="s">
        <v>62</v>
      </c>
      <c r="G9" s="657" t="s">
        <v>63</v>
      </c>
      <c r="H9" s="657" t="s">
        <v>64</v>
      </c>
      <c r="I9" s="654" t="s">
        <v>65</v>
      </c>
      <c r="J9" s="654" t="s">
        <v>66</v>
      </c>
      <c r="K9" s="665"/>
      <c r="L9" s="420"/>
      <c r="M9" s="661"/>
      <c r="N9" s="661"/>
      <c r="O9" s="661"/>
      <c r="P9" s="661"/>
      <c r="Q9" s="563"/>
      <c r="R9" s="688"/>
      <c r="S9" s="684"/>
      <c r="T9" s="684">
        <v>1</v>
      </c>
      <c r="U9" s="684">
        <v>1</v>
      </c>
      <c r="V9" s="684"/>
      <c r="W9" s="564"/>
      <c r="X9" s="688"/>
      <c r="Y9" s="684"/>
      <c r="Z9" s="684"/>
      <c r="AA9" s="684"/>
      <c r="AB9" s="684"/>
      <c r="AC9" s="564"/>
      <c r="AD9" s="688"/>
      <c r="AE9" s="684"/>
      <c r="AF9" s="684"/>
      <c r="AG9" s="684"/>
      <c r="AH9" s="684"/>
      <c r="AI9" s="564"/>
      <c r="AJ9" s="420"/>
      <c r="AK9" s="661"/>
      <c r="AL9" s="661"/>
      <c r="AM9" s="661"/>
      <c r="AN9" s="661"/>
      <c r="AO9" s="563"/>
      <c r="AP9" s="420"/>
      <c r="AQ9" s="661"/>
      <c r="AR9" s="661"/>
      <c r="AS9" s="661"/>
      <c r="AT9" s="661"/>
      <c r="AU9" s="563"/>
      <c r="AV9" s="422"/>
      <c r="AW9" s="574"/>
      <c r="AX9" s="574"/>
      <c r="AY9" s="574"/>
      <c r="AZ9" s="574"/>
      <c r="BA9" s="564"/>
      <c r="BB9" s="422"/>
      <c r="BC9" s="574"/>
      <c r="BD9" s="574"/>
      <c r="BE9" s="574"/>
      <c r="BF9" s="574"/>
      <c r="BG9" s="564"/>
      <c r="BH9" s="422"/>
      <c r="BI9" s="574"/>
      <c r="BJ9" s="574"/>
      <c r="BK9" s="574"/>
      <c r="BL9" s="574"/>
      <c r="BM9" s="564"/>
      <c r="BN9" s="438">
        <f t="shared" si="3"/>
        <v>0</v>
      </c>
      <c r="BO9" s="731">
        <f t="shared" si="0"/>
        <v>0</v>
      </c>
      <c r="BP9" s="731">
        <f t="shared" si="0"/>
        <v>1</v>
      </c>
      <c r="BQ9" s="731">
        <f t="shared" si="0"/>
        <v>1</v>
      </c>
      <c r="BR9" s="731">
        <f t="shared" si="0"/>
        <v>0</v>
      </c>
      <c r="BS9" s="564"/>
      <c r="BT9" s="421"/>
      <c r="BU9" s="398"/>
      <c r="BV9" s="398"/>
      <c r="BW9" s="398"/>
      <c r="BX9" s="398"/>
      <c r="BY9" s="564"/>
      <c r="BZ9" s="438">
        <f t="shared" si="4"/>
        <v>0</v>
      </c>
      <c r="CA9" s="731">
        <f t="shared" si="1"/>
        <v>0</v>
      </c>
      <c r="CB9" s="731">
        <f t="shared" si="1"/>
        <v>1</v>
      </c>
      <c r="CC9" s="731">
        <f t="shared" si="1"/>
        <v>1</v>
      </c>
      <c r="CD9" s="731">
        <f t="shared" si="1"/>
        <v>0</v>
      </c>
      <c r="CE9" s="564"/>
      <c r="CF9" s="584" t="str">
        <f t="shared" si="5"/>
        <v>-</v>
      </c>
      <c r="CG9" s="585" t="str">
        <f t="shared" si="2"/>
        <v>-</v>
      </c>
      <c r="CH9" s="585" t="str">
        <f t="shared" si="2"/>
        <v>-</v>
      </c>
      <c r="CI9" s="585" t="str">
        <f t="shared" si="2"/>
        <v>-</v>
      </c>
      <c r="CJ9" s="585" t="str">
        <f t="shared" si="2"/>
        <v>-</v>
      </c>
      <c r="CK9" s="754" t="str">
        <f t="shared" si="2"/>
        <v>-</v>
      </c>
    </row>
    <row r="10" ht="30" customHeight="1" spans="2:89">
      <c r="B10" s="467"/>
      <c r="C10" s="467"/>
      <c r="D10" s="455" t="s">
        <v>67</v>
      </c>
      <c r="E10" s="456" t="s">
        <v>68</v>
      </c>
      <c r="F10" s="655" t="s">
        <v>69</v>
      </c>
      <c r="G10" s="655" t="s">
        <v>70</v>
      </c>
      <c r="H10" s="655" t="s">
        <v>71</v>
      </c>
      <c r="I10" s="662" t="s">
        <v>72</v>
      </c>
      <c r="J10" s="662" t="s">
        <v>73</v>
      </c>
      <c r="K10" s="666"/>
      <c r="L10" s="431"/>
      <c r="M10" s="664"/>
      <c r="N10" s="664"/>
      <c r="O10" s="664"/>
      <c r="P10" s="664"/>
      <c r="Q10" s="565"/>
      <c r="R10" s="686"/>
      <c r="S10" s="687"/>
      <c r="T10" s="687"/>
      <c r="U10" s="687"/>
      <c r="V10" s="687"/>
      <c r="W10" s="566"/>
      <c r="X10" s="686"/>
      <c r="Y10" s="687"/>
      <c r="Z10" s="687"/>
      <c r="AA10" s="687"/>
      <c r="AB10" s="687"/>
      <c r="AC10" s="566"/>
      <c r="AD10" s="686"/>
      <c r="AE10" s="687"/>
      <c r="AF10" s="687"/>
      <c r="AG10" s="687"/>
      <c r="AH10" s="687"/>
      <c r="AI10" s="566"/>
      <c r="AJ10" s="431"/>
      <c r="AK10" s="664"/>
      <c r="AL10" s="664"/>
      <c r="AM10" s="664"/>
      <c r="AN10" s="664"/>
      <c r="AO10" s="565"/>
      <c r="AP10" s="431"/>
      <c r="AQ10" s="664"/>
      <c r="AR10" s="664"/>
      <c r="AS10" s="664"/>
      <c r="AT10" s="664"/>
      <c r="AU10" s="565"/>
      <c r="AV10" s="433"/>
      <c r="AW10" s="575"/>
      <c r="AX10" s="575"/>
      <c r="AY10" s="575"/>
      <c r="AZ10" s="575"/>
      <c r="BA10" s="566"/>
      <c r="BB10" s="433"/>
      <c r="BC10" s="575"/>
      <c r="BD10" s="575"/>
      <c r="BE10" s="575"/>
      <c r="BF10" s="575"/>
      <c r="BG10" s="566"/>
      <c r="BH10" s="433"/>
      <c r="BI10" s="575"/>
      <c r="BJ10" s="575"/>
      <c r="BK10" s="575"/>
      <c r="BL10" s="575"/>
      <c r="BM10" s="566"/>
      <c r="BN10" s="441">
        <f t="shared" si="3"/>
        <v>0</v>
      </c>
      <c r="BO10" s="733">
        <f t="shared" si="0"/>
        <v>0</v>
      </c>
      <c r="BP10" s="733">
        <f t="shared" si="0"/>
        <v>0</v>
      </c>
      <c r="BQ10" s="733">
        <f t="shared" si="0"/>
        <v>0</v>
      </c>
      <c r="BR10" s="733">
        <f t="shared" si="0"/>
        <v>0</v>
      </c>
      <c r="BS10" s="566"/>
      <c r="BT10" s="432"/>
      <c r="BU10" s="410"/>
      <c r="BV10" s="410"/>
      <c r="BW10" s="410"/>
      <c r="BX10" s="410"/>
      <c r="BY10" s="566"/>
      <c r="BZ10" s="441">
        <f t="shared" si="4"/>
        <v>0</v>
      </c>
      <c r="CA10" s="733">
        <f t="shared" si="1"/>
        <v>0</v>
      </c>
      <c r="CB10" s="733">
        <f t="shared" si="1"/>
        <v>0</v>
      </c>
      <c r="CC10" s="733">
        <f t="shared" si="1"/>
        <v>0</v>
      </c>
      <c r="CD10" s="733">
        <f t="shared" si="1"/>
        <v>0</v>
      </c>
      <c r="CE10" s="566"/>
      <c r="CF10" s="586" t="str">
        <f t="shared" si="5"/>
        <v>-</v>
      </c>
      <c r="CG10" s="587" t="str">
        <f t="shared" si="2"/>
        <v>-</v>
      </c>
      <c r="CH10" s="587" t="str">
        <f t="shared" si="2"/>
        <v>-</v>
      </c>
      <c r="CI10" s="587" t="str">
        <f t="shared" si="2"/>
        <v>-</v>
      </c>
      <c r="CJ10" s="587" t="str">
        <f t="shared" si="2"/>
        <v>-</v>
      </c>
      <c r="CK10" s="755" t="str">
        <f t="shared" si="2"/>
        <v>-</v>
      </c>
    </row>
    <row r="11" ht="60" customHeight="1" spans="2:89">
      <c r="B11" s="464" t="s">
        <v>74</v>
      </c>
      <c r="C11" s="464"/>
      <c r="D11" s="455" t="s">
        <v>24</v>
      </c>
      <c r="E11" s="456" t="s">
        <v>25</v>
      </c>
      <c r="F11" s="656" t="s">
        <v>75</v>
      </c>
      <c r="G11" s="656" t="s">
        <v>76</v>
      </c>
      <c r="H11" s="656" t="s">
        <v>77</v>
      </c>
      <c r="I11" s="653" t="s">
        <v>78</v>
      </c>
      <c r="J11" s="653" t="s">
        <v>79</v>
      </c>
      <c r="K11" s="667" t="s">
        <v>80</v>
      </c>
      <c r="L11" s="547"/>
      <c r="M11" s="548"/>
      <c r="N11" s="548"/>
      <c r="O11" s="548"/>
      <c r="P11" s="548"/>
      <c r="Q11" s="689"/>
      <c r="R11" s="681"/>
      <c r="S11" s="682"/>
      <c r="T11" s="682"/>
      <c r="U11" s="682"/>
      <c r="V11" s="682"/>
      <c r="W11" s="690"/>
      <c r="X11" s="681"/>
      <c r="Y11" s="682"/>
      <c r="Z11" s="682"/>
      <c r="AA11" s="682"/>
      <c r="AB11" s="682"/>
      <c r="AC11" s="690"/>
      <c r="AD11" s="681"/>
      <c r="AE11" s="682"/>
      <c r="AF11" s="682"/>
      <c r="AG11" s="682"/>
      <c r="AH11" s="682"/>
      <c r="AI11" s="690"/>
      <c r="AJ11" s="547"/>
      <c r="AK11" s="548"/>
      <c r="AL11" s="548"/>
      <c r="AM11" s="548"/>
      <c r="AN11" s="548"/>
      <c r="AO11" s="689"/>
      <c r="AP11" s="547"/>
      <c r="AQ11" s="548"/>
      <c r="AR11" s="548"/>
      <c r="AS11" s="548"/>
      <c r="AT11" s="548"/>
      <c r="AU11" s="689"/>
      <c r="AV11" s="718"/>
      <c r="AW11" s="722"/>
      <c r="AX11" s="722"/>
      <c r="AY11" s="722"/>
      <c r="AZ11" s="722"/>
      <c r="BA11" s="724"/>
      <c r="BB11" s="718"/>
      <c r="BC11" s="722"/>
      <c r="BD11" s="722"/>
      <c r="BE11" s="722"/>
      <c r="BF11" s="722"/>
      <c r="BG11" s="724"/>
      <c r="BH11" s="718"/>
      <c r="BI11" s="722"/>
      <c r="BJ11" s="722"/>
      <c r="BK11" s="722"/>
      <c r="BL11" s="722"/>
      <c r="BM11" s="724"/>
      <c r="BN11" s="576">
        <f t="shared" si="3"/>
        <v>0</v>
      </c>
      <c r="BO11" s="577">
        <f t="shared" si="0"/>
        <v>0</v>
      </c>
      <c r="BP11" s="577">
        <f t="shared" si="0"/>
        <v>0</v>
      </c>
      <c r="BQ11" s="577">
        <f t="shared" si="0"/>
        <v>0</v>
      </c>
      <c r="BR11" s="577">
        <f t="shared" si="0"/>
        <v>0</v>
      </c>
      <c r="BS11" s="734">
        <f t="shared" si="0"/>
        <v>0</v>
      </c>
      <c r="BT11" s="705"/>
      <c r="BU11" s="706"/>
      <c r="BV11" s="706"/>
      <c r="BW11" s="706"/>
      <c r="BX11" s="706"/>
      <c r="BY11" s="690"/>
      <c r="BZ11" s="576">
        <f t="shared" si="4"/>
        <v>0</v>
      </c>
      <c r="CA11" s="577">
        <f t="shared" si="1"/>
        <v>0</v>
      </c>
      <c r="CB11" s="577">
        <f t="shared" si="1"/>
        <v>0</v>
      </c>
      <c r="CC11" s="577">
        <f t="shared" si="1"/>
        <v>0</v>
      </c>
      <c r="CD11" s="577">
        <f t="shared" si="1"/>
        <v>0</v>
      </c>
      <c r="CE11" s="734">
        <f t="shared" si="1"/>
        <v>0</v>
      </c>
      <c r="CF11" s="741" t="str">
        <f t="shared" si="5"/>
        <v>-</v>
      </c>
      <c r="CG11" s="742" t="str">
        <f t="shared" si="2"/>
        <v>-</v>
      </c>
      <c r="CH11" s="742" t="str">
        <f t="shared" si="2"/>
        <v>-</v>
      </c>
      <c r="CI11" s="742" t="str">
        <f t="shared" si="2"/>
        <v>-</v>
      </c>
      <c r="CJ11" s="742" t="str">
        <f t="shared" si="2"/>
        <v>-</v>
      </c>
      <c r="CK11" s="756" t="str">
        <f t="shared" si="2"/>
        <v>-</v>
      </c>
    </row>
    <row r="12" ht="60" customHeight="1" spans="2:89">
      <c r="B12" s="453"/>
      <c r="C12" s="453"/>
      <c r="D12" s="455" t="s">
        <v>38</v>
      </c>
      <c r="E12" s="456" t="s">
        <v>39</v>
      </c>
      <c r="F12" s="655" t="s">
        <v>81</v>
      </c>
      <c r="G12" s="655" t="s">
        <v>82</v>
      </c>
      <c r="H12" s="655" t="s">
        <v>83</v>
      </c>
      <c r="I12" s="662" t="s">
        <v>84</v>
      </c>
      <c r="J12" s="662" t="s">
        <v>85</v>
      </c>
      <c r="K12" s="668" t="s">
        <v>86</v>
      </c>
      <c r="L12" s="431"/>
      <c r="M12" s="664"/>
      <c r="N12" s="664"/>
      <c r="O12" s="664"/>
      <c r="P12" s="664"/>
      <c r="Q12" s="691"/>
      <c r="R12" s="692"/>
      <c r="S12" s="693"/>
      <c r="T12" s="693"/>
      <c r="U12" s="693"/>
      <c r="V12" s="693"/>
      <c r="W12" s="694"/>
      <c r="X12" s="692"/>
      <c r="Y12" s="693"/>
      <c r="Z12" s="693"/>
      <c r="AA12" s="693"/>
      <c r="AB12" s="693"/>
      <c r="AC12" s="694"/>
      <c r="AD12" s="692"/>
      <c r="AE12" s="693"/>
      <c r="AF12" s="693"/>
      <c r="AG12" s="693"/>
      <c r="AH12" s="693"/>
      <c r="AI12" s="694"/>
      <c r="AJ12" s="431"/>
      <c r="AK12" s="664"/>
      <c r="AL12" s="664"/>
      <c r="AM12" s="664"/>
      <c r="AN12" s="664"/>
      <c r="AO12" s="691"/>
      <c r="AP12" s="431"/>
      <c r="AQ12" s="664"/>
      <c r="AR12" s="664"/>
      <c r="AS12" s="664"/>
      <c r="AT12" s="664"/>
      <c r="AU12" s="691"/>
      <c r="AV12" s="720"/>
      <c r="AW12" s="725"/>
      <c r="AX12" s="725"/>
      <c r="AY12" s="725"/>
      <c r="AZ12" s="725"/>
      <c r="BA12" s="726"/>
      <c r="BB12" s="720"/>
      <c r="BC12" s="725"/>
      <c r="BD12" s="725"/>
      <c r="BE12" s="725"/>
      <c r="BF12" s="725"/>
      <c r="BG12" s="726"/>
      <c r="BH12" s="720"/>
      <c r="BI12" s="725"/>
      <c r="BJ12" s="725"/>
      <c r="BK12" s="725"/>
      <c r="BL12" s="725"/>
      <c r="BM12" s="726"/>
      <c r="BN12" s="580">
        <f t="shared" si="3"/>
        <v>0</v>
      </c>
      <c r="BO12" s="581">
        <f t="shared" si="0"/>
        <v>0</v>
      </c>
      <c r="BP12" s="581">
        <f t="shared" si="0"/>
        <v>0</v>
      </c>
      <c r="BQ12" s="581">
        <f t="shared" si="0"/>
        <v>0</v>
      </c>
      <c r="BR12" s="581">
        <f t="shared" si="0"/>
        <v>0</v>
      </c>
      <c r="BS12" s="735">
        <f t="shared" si="0"/>
        <v>0</v>
      </c>
      <c r="BT12" s="711"/>
      <c r="BU12" s="712"/>
      <c r="BV12" s="712"/>
      <c r="BW12" s="712"/>
      <c r="BX12" s="712"/>
      <c r="BY12" s="694"/>
      <c r="BZ12" s="580">
        <f t="shared" si="4"/>
        <v>0</v>
      </c>
      <c r="CA12" s="581">
        <f t="shared" si="1"/>
        <v>0</v>
      </c>
      <c r="CB12" s="581">
        <f t="shared" si="1"/>
        <v>0</v>
      </c>
      <c r="CC12" s="581">
        <f t="shared" si="1"/>
        <v>0</v>
      </c>
      <c r="CD12" s="581">
        <f t="shared" si="1"/>
        <v>0</v>
      </c>
      <c r="CE12" s="735">
        <f t="shared" si="1"/>
        <v>0</v>
      </c>
      <c r="CF12" s="745" t="str">
        <f t="shared" si="5"/>
        <v>-</v>
      </c>
      <c r="CG12" s="746" t="str">
        <f t="shared" si="2"/>
        <v>-</v>
      </c>
      <c r="CH12" s="746" t="str">
        <f t="shared" si="2"/>
        <v>-</v>
      </c>
      <c r="CI12" s="746" t="str">
        <f t="shared" si="2"/>
        <v>-</v>
      </c>
      <c r="CJ12" s="746" t="str">
        <f t="shared" si="2"/>
        <v>-</v>
      </c>
      <c r="CK12" s="757" t="str">
        <f t="shared" si="2"/>
        <v>-</v>
      </c>
    </row>
    <row r="13" ht="39.95" customHeight="1" spans="2:89">
      <c r="B13" s="464" t="s">
        <v>87</v>
      </c>
      <c r="C13" s="464"/>
      <c r="D13" s="455" t="s">
        <v>24</v>
      </c>
      <c r="E13" s="456" t="s">
        <v>25</v>
      </c>
      <c r="F13" s="656" t="s">
        <v>88</v>
      </c>
      <c r="G13" s="656" t="s">
        <v>89</v>
      </c>
      <c r="H13" s="656" t="s">
        <v>90</v>
      </c>
      <c r="I13" s="554"/>
      <c r="J13" s="554"/>
      <c r="K13" s="546"/>
      <c r="L13" s="547"/>
      <c r="M13" s="548"/>
      <c r="N13" s="548"/>
      <c r="O13" s="669"/>
      <c r="P13" s="669"/>
      <c r="Q13" s="561"/>
      <c r="R13" s="681"/>
      <c r="S13" s="682"/>
      <c r="T13" s="682"/>
      <c r="U13" s="695"/>
      <c r="V13" s="695"/>
      <c r="W13" s="562"/>
      <c r="X13" s="681"/>
      <c r="Y13" s="682"/>
      <c r="Z13" s="682"/>
      <c r="AA13" s="695"/>
      <c r="AB13" s="695"/>
      <c r="AC13" s="562"/>
      <c r="AD13" s="681"/>
      <c r="AE13" s="682"/>
      <c r="AF13" s="682"/>
      <c r="AG13" s="695"/>
      <c r="AH13" s="695"/>
      <c r="AI13" s="562"/>
      <c r="AJ13" s="547"/>
      <c r="AK13" s="548"/>
      <c r="AL13" s="548"/>
      <c r="AM13" s="669"/>
      <c r="AN13" s="669"/>
      <c r="AO13" s="561"/>
      <c r="AP13" s="547"/>
      <c r="AQ13" s="548"/>
      <c r="AR13" s="548"/>
      <c r="AS13" s="669"/>
      <c r="AT13" s="669"/>
      <c r="AU13" s="561"/>
      <c r="AV13" s="718"/>
      <c r="AW13" s="722"/>
      <c r="AX13" s="722"/>
      <c r="AY13" s="695"/>
      <c r="AZ13" s="695"/>
      <c r="BA13" s="562"/>
      <c r="BB13" s="718"/>
      <c r="BC13" s="722"/>
      <c r="BD13" s="722"/>
      <c r="BE13" s="695"/>
      <c r="BF13" s="695"/>
      <c r="BG13" s="562"/>
      <c r="BH13" s="718"/>
      <c r="BI13" s="722"/>
      <c r="BJ13" s="722"/>
      <c r="BK13" s="695"/>
      <c r="BL13" s="695"/>
      <c r="BM13" s="562"/>
      <c r="BN13" s="576">
        <f t="shared" si="3"/>
        <v>0</v>
      </c>
      <c r="BO13" s="577">
        <f t="shared" si="0"/>
        <v>0</v>
      </c>
      <c r="BP13" s="577">
        <f t="shared" si="0"/>
        <v>0</v>
      </c>
      <c r="BQ13" s="695"/>
      <c r="BR13" s="695"/>
      <c r="BS13" s="562"/>
      <c r="BT13" s="705"/>
      <c r="BU13" s="706"/>
      <c r="BV13" s="706"/>
      <c r="BW13" s="695"/>
      <c r="BX13" s="695"/>
      <c r="BY13" s="562"/>
      <c r="BZ13" s="576">
        <f t="shared" si="4"/>
        <v>0</v>
      </c>
      <c r="CA13" s="577">
        <f t="shared" si="1"/>
        <v>0</v>
      </c>
      <c r="CB13" s="577">
        <f t="shared" si="1"/>
        <v>0</v>
      </c>
      <c r="CC13" s="695"/>
      <c r="CD13" s="695"/>
      <c r="CE13" s="562"/>
      <c r="CF13" s="741" t="str">
        <f t="shared" si="5"/>
        <v>-</v>
      </c>
      <c r="CG13" s="742" t="str">
        <f t="shared" si="2"/>
        <v>-</v>
      </c>
      <c r="CH13" s="742" t="str">
        <f t="shared" si="2"/>
        <v>-</v>
      </c>
      <c r="CI13" s="583" t="str">
        <f t="shared" si="2"/>
        <v>-</v>
      </c>
      <c r="CJ13" s="583" t="str">
        <f t="shared" si="2"/>
        <v>-</v>
      </c>
      <c r="CK13" s="753" t="str">
        <f t="shared" si="2"/>
        <v>-</v>
      </c>
    </row>
    <row r="14" ht="39.95" customHeight="1" spans="2:89">
      <c r="B14" s="453"/>
      <c r="C14" s="453"/>
      <c r="D14" s="455" t="s">
        <v>31</v>
      </c>
      <c r="E14" s="456" t="s">
        <v>32</v>
      </c>
      <c r="F14" s="657" t="s">
        <v>91</v>
      </c>
      <c r="G14" s="657" t="s">
        <v>92</v>
      </c>
      <c r="H14" s="657" t="s">
        <v>93</v>
      </c>
      <c r="I14" s="381"/>
      <c r="J14" s="381"/>
      <c r="K14" s="665"/>
      <c r="L14" s="420"/>
      <c r="M14" s="661"/>
      <c r="N14" s="661"/>
      <c r="O14" s="670"/>
      <c r="P14" s="670"/>
      <c r="Q14" s="563"/>
      <c r="R14" s="688"/>
      <c r="S14" s="684"/>
      <c r="T14" s="684"/>
      <c r="U14" s="401"/>
      <c r="V14" s="401"/>
      <c r="W14" s="564"/>
      <c r="X14" s="688"/>
      <c r="Y14" s="684"/>
      <c r="Z14" s="684"/>
      <c r="AA14" s="401"/>
      <c r="AB14" s="401"/>
      <c r="AC14" s="564"/>
      <c r="AD14" s="688"/>
      <c r="AE14" s="684"/>
      <c r="AF14" s="684"/>
      <c r="AG14" s="401"/>
      <c r="AH14" s="401"/>
      <c r="AI14" s="564"/>
      <c r="AJ14" s="420"/>
      <c r="AK14" s="661"/>
      <c r="AL14" s="661"/>
      <c r="AM14" s="670"/>
      <c r="AN14" s="670"/>
      <c r="AO14" s="563"/>
      <c r="AP14" s="420"/>
      <c r="AQ14" s="661"/>
      <c r="AR14" s="661"/>
      <c r="AS14" s="670"/>
      <c r="AT14" s="670"/>
      <c r="AU14" s="563"/>
      <c r="AV14" s="422"/>
      <c r="AW14" s="574"/>
      <c r="AX14" s="574"/>
      <c r="AY14" s="401"/>
      <c r="AZ14" s="401"/>
      <c r="BA14" s="564"/>
      <c r="BB14" s="422"/>
      <c r="BC14" s="574"/>
      <c r="BD14" s="574"/>
      <c r="BE14" s="401"/>
      <c r="BF14" s="401"/>
      <c r="BG14" s="564"/>
      <c r="BH14" s="422"/>
      <c r="BI14" s="574"/>
      <c r="BJ14" s="574"/>
      <c r="BK14" s="401"/>
      <c r="BL14" s="401"/>
      <c r="BM14" s="564"/>
      <c r="BN14" s="438">
        <f t="shared" si="3"/>
        <v>0</v>
      </c>
      <c r="BO14" s="731">
        <f t="shared" si="0"/>
        <v>0</v>
      </c>
      <c r="BP14" s="731">
        <f t="shared" si="0"/>
        <v>0</v>
      </c>
      <c r="BQ14" s="401"/>
      <c r="BR14" s="401"/>
      <c r="BS14" s="564"/>
      <c r="BT14" s="421"/>
      <c r="BU14" s="398"/>
      <c r="BV14" s="398"/>
      <c r="BW14" s="401"/>
      <c r="BX14" s="401"/>
      <c r="BY14" s="564"/>
      <c r="BZ14" s="438">
        <f t="shared" si="4"/>
        <v>0</v>
      </c>
      <c r="CA14" s="731">
        <f t="shared" si="1"/>
        <v>0</v>
      </c>
      <c r="CB14" s="731">
        <f t="shared" si="1"/>
        <v>0</v>
      </c>
      <c r="CC14" s="401"/>
      <c r="CD14" s="401"/>
      <c r="CE14" s="564"/>
      <c r="CF14" s="584" t="str">
        <f t="shared" si="5"/>
        <v>-</v>
      </c>
      <c r="CG14" s="585" t="str">
        <f t="shared" si="2"/>
        <v>-</v>
      </c>
      <c r="CH14" s="585" t="str">
        <f t="shared" si="2"/>
        <v>-</v>
      </c>
      <c r="CI14" s="585" t="str">
        <f t="shared" si="2"/>
        <v>-</v>
      </c>
      <c r="CJ14" s="585" t="str">
        <f t="shared" si="2"/>
        <v>-</v>
      </c>
      <c r="CK14" s="754" t="str">
        <f t="shared" si="2"/>
        <v>-</v>
      </c>
    </row>
    <row r="15" ht="39.95" customHeight="1" spans="2:89">
      <c r="B15" s="467"/>
      <c r="C15" s="467"/>
      <c r="D15" s="455" t="s">
        <v>38</v>
      </c>
      <c r="E15" s="456" t="s">
        <v>39</v>
      </c>
      <c r="F15" s="655" t="s">
        <v>94</v>
      </c>
      <c r="G15" s="655" t="s">
        <v>95</v>
      </c>
      <c r="H15" s="655" t="s">
        <v>96</v>
      </c>
      <c r="I15" s="555"/>
      <c r="J15" s="555"/>
      <c r="K15" s="666"/>
      <c r="L15" s="431"/>
      <c r="M15" s="664"/>
      <c r="N15" s="664"/>
      <c r="O15" s="671"/>
      <c r="P15" s="671"/>
      <c r="Q15" s="565"/>
      <c r="R15" s="686"/>
      <c r="S15" s="687"/>
      <c r="T15" s="687"/>
      <c r="U15" s="696"/>
      <c r="V15" s="696"/>
      <c r="W15" s="566"/>
      <c r="X15" s="686"/>
      <c r="Y15" s="687"/>
      <c r="Z15" s="687"/>
      <c r="AA15" s="696"/>
      <c r="AB15" s="696"/>
      <c r="AC15" s="566"/>
      <c r="AD15" s="686"/>
      <c r="AE15" s="687"/>
      <c r="AF15" s="687"/>
      <c r="AG15" s="696"/>
      <c r="AH15" s="696"/>
      <c r="AI15" s="566"/>
      <c r="AJ15" s="431"/>
      <c r="AK15" s="664"/>
      <c r="AL15" s="664"/>
      <c r="AM15" s="671"/>
      <c r="AN15" s="671"/>
      <c r="AO15" s="565"/>
      <c r="AP15" s="431"/>
      <c r="AQ15" s="664"/>
      <c r="AR15" s="664"/>
      <c r="AS15" s="671"/>
      <c r="AT15" s="671"/>
      <c r="AU15" s="565"/>
      <c r="AV15" s="433"/>
      <c r="AW15" s="575"/>
      <c r="AX15" s="575"/>
      <c r="AY15" s="696"/>
      <c r="AZ15" s="696"/>
      <c r="BA15" s="566"/>
      <c r="BB15" s="433"/>
      <c r="BC15" s="575"/>
      <c r="BD15" s="575"/>
      <c r="BE15" s="696"/>
      <c r="BF15" s="696"/>
      <c r="BG15" s="566"/>
      <c r="BH15" s="433"/>
      <c r="BI15" s="575"/>
      <c r="BJ15" s="575"/>
      <c r="BK15" s="696"/>
      <c r="BL15" s="696"/>
      <c r="BM15" s="566"/>
      <c r="BN15" s="441">
        <f t="shared" si="3"/>
        <v>0</v>
      </c>
      <c r="BO15" s="733">
        <f t="shared" si="0"/>
        <v>0</v>
      </c>
      <c r="BP15" s="733">
        <f t="shared" si="0"/>
        <v>0</v>
      </c>
      <c r="BQ15" s="696"/>
      <c r="BR15" s="696"/>
      <c r="BS15" s="566"/>
      <c r="BT15" s="432"/>
      <c r="BU15" s="410"/>
      <c r="BV15" s="410"/>
      <c r="BW15" s="696"/>
      <c r="BX15" s="696"/>
      <c r="BY15" s="566"/>
      <c r="BZ15" s="441">
        <f t="shared" si="4"/>
        <v>0</v>
      </c>
      <c r="CA15" s="733">
        <f t="shared" si="1"/>
        <v>0</v>
      </c>
      <c r="CB15" s="733">
        <f t="shared" si="1"/>
        <v>0</v>
      </c>
      <c r="CC15" s="696"/>
      <c r="CD15" s="696"/>
      <c r="CE15" s="566"/>
      <c r="CF15" s="586" t="str">
        <f t="shared" si="5"/>
        <v>-</v>
      </c>
      <c r="CG15" s="587" t="str">
        <f t="shared" si="2"/>
        <v>-</v>
      </c>
      <c r="CH15" s="587" t="str">
        <f t="shared" si="2"/>
        <v>-</v>
      </c>
      <c r="CI15" s="587" t="str">
        <f t="shared" si="2"/>
        <v>-</v>
      </c>
      <c r="CJ15" s="587" t="str">
        <f t="shared" si="2"/>
        <v>-</v>
      </c>
      <c r="CK15" s="755" t="str">
        <f t="shared" si="2"/>
        <v>-</v>
      </c>
    </row>
    <row r="16" ht="39.95" customHeight="1" spans="2:89">
      <c r="B16" s="464" t="s">
        <v>97</v>
      </c>
      <c r="C16" s="464"/>
      <c r="D16" s="455" t="s">
        <v>24</v>
      </c>
      <c r="E16" s="456" t="s">
        <v>25</v>
      </c>
      <c r="F16" s="656" t="s">
        <v>98</v>
      </c>
      <c r="G16" s="656" t="s">
        <v>99</v>
      </c>
      <c r="H16" s="656" t="s">
        <v>100</v>
      </c>
      <c r="I16" s="656" t="s">
        <v>101</v>
      </c>
      <c r="J16" s="656" t="s">
        <v>102</v>
      </c>
      <c r="K16" s="546"/>
      <c r="L16" s="547"/>
      <c r="M16" s="548"/>
      <c r="N16" s="548"/>
      <c r="O16" s="548"/>
      <c r="P16" s="548"/>
      <c r="Q16" s="561"/>
      <c r="R16" s="681"/>
      <c r="S16" s="682"/>
      <c r="T16" s="682"/>
      <c r="U16" s="682"/>
      <c r="V16" s="682"/>
      <c r="W16" s="562"/>
      <c r="X16" s="681"/>
      <c r="Y16" s="682"/>
      <c r="Z16" s="682"/>
      <c r="AA16" s="682"/>
      <c r="AB16" s="682"/>
      <c r="AC16" s="562"/>
      <c r="AD16" s="681"/>
      <c r="AE16" s="682"/>
      <c r="AF16" s="682"/>
      <c r="AG16" s="682"/>
      <c r="AH16" s="682"/>
      <c r="AI16" s="562"/>
      <c r="AJ16" s="547"/>
      <c r="AK16" s="548"/>
      <c r="AL16" s="548"/>
      <c r="AM16" s="548"/>
      <c r="AN16" s="548"/>
      <c r="AO16" s="561"/>
      <c r="AP16" s="547"/>
      <c r="AQ16" s="548"/>
      <c r="AR16" s="548"/>
      <c r="AS16" s="548"/>
      <c r="AT16" s="548"/>
      <c r="AU16" s="561"/>
      <c r="AV16" s="718"/>
      <c r="AW16" s="722"/>
      <c r="AX16" s="722"/>
      <c r="AY16" s="722"/>
      <c r="AZ16" s="722"/>
      <c r="BA16" s="562"/>
      <c r="BB16" s="718"/>
      <c r="BC16" s="722"/>
      <c r="BD16" s="722"/>
      <c r="BE16" s="722"/>
      <c r="BF16" s="722"/>
      <c r="BG16" s="562"/>
      <c r="BH16" s="718"/>
      <c r="BI16" s="722"/>
      <c r="BJ16" s="722"/>
      <c r="BK16" s="722"/>
      <c r="BL16" s="722"/>
      <c r="BM16" s="562"/>
      <c r="BN16" s="576">
        <f t="shared" si="3"/>
        <v>0</v>
      </c>
      <c r="BO16" s="577">
        <f t="shared" si="0"/>
        <v>0</v>
      </c>
      <c r="BP16" s="577">
        <f t="shared" si="0"/>
        <v>0</v>
      </c>
      <c r="BQ16" s="577">
        <f t="shared" si="0"/>
        <v>0</v>
      </c>
      <c r="BR16" s="577">
        <f t="shared" si="0"/>
        <v>0</v>
      </c>
      <c r="BS16" s="562"/>
      <c r="BT16" s="705"/>
      <c r="BU16" s="706"/>
      <c r="BV16" s="706"/>
      <c r="BW16" s="706"/>
      <c r="BX16" s="706"/>
      <c r="BY16" s="562"/>
      <c r="BZ16" s="576">
        <f t="shared" si="4"/>
        <v>0</v>
      </c>
      <c r="CA16" s="577">
        <f t="shared" si="1"/>
        <v>0</v>
      </c>
      <c r="CB16" s="577">
        <f t="shared" si="1"/>
        <v>0</v>
      </c>
      <c r="CC16" s="577">
        <f t="shared" si="1"/>
        <v>0</v>
      </c>
      <c r="CD16" s="577">
        <f t="shared" si="1"/>
        <v>0</v>
      </c>
      <c r="CE16" s="562"/>
      <c r="CF16" s="741" t="str">
        <f t="shared" si="5"/>
        <v>-</v>
      </c>
      <c r="CG16" s="742" t="str">
        <f t="shared" si="2"/>
        <v>-</v>
      </c>
      <c r="CH16" s="742" t="str">
        <f t="shared" si="2"/>
        <v>-</v>
      </c>
      <c r="CI16" s="742" t="str">
        <f t="shared" si="2"/>
        <v>-</v>
      </c>
      <c r="CJ16" s="742" t="str">
        <f t="shared" si="2"/>
        <v>-</v>
      </c>
      <c r="CK16" s="753" t="str">
        <f t="shared" si="2"/>
        <v>-</v>
      </c>
    </row>
    <row r="17" ht="39.95" customHeight="1" spans="2:89">
      <c r="B17" s="453"/>
      <c r="C17" s="453"/>
      <c r="D17" s="455" t="s">
        <v>38</v>
      </c>
      <c r="E17" s="456" t="s">
        <v>39</v>
      </c>
      <c r="F17" s="657" t="s">
        <v>103</v>
      </c>
      <c r="G17" s="657" t="s">
        <v>104</v>
      </c>
      <c r="H17" s="657" t="s">
        <v>105</v>
      </c>
      <c r="I17" s="657" t="s">
        <v>106</v>
      </c>
      <c r="J17" s="657" t="s">
        <v>107</v>
      </c>
      <c r="K17" s="665"/>
      <c r="L17" s="420"/>
      <c r="M17" s="661"/>
      <c r="N17" s="661"/>
      <c r="O17" s="661"/>
      <c r="P17" s="661"/>
      <c r="Q17" s="563"/>
      <c r="R17" s="688"/>
      <c r="S17" s="684"/>
      <c r="T17" s="684"/>
      <c r="U17" s="684"/>
      <c r="V17" s="684"/>
      <c r="W17" s="564"/>
      <c r="X17" s="688"/>
      <c r="Y17" s="684"/>
      <c r="Z17" s="684"/>
      <c r="AA17" s="684"/>
      <c r="AB17" s="684"/>
      <c r="AC17" s="564"/>
      <c r="AD17" s="688"/>
      <c r="AE17" s="684"/>
      <c r="AF17" s="684"/>
      <c r="AG17" s="684"/>
      <c r="AH17" s="684"/>
      <c r="AI17" s="564"/>
      <c r="AJ17" s="420"/>
      <c r="AK17" s="661"/>
      <c r="AL17" s="661"/>
      <c r="AM17" s="661"/>
      <c r="AN17" s="661"/>
      <c r="AO17" s="563"/>
      <c r="AP17" s="420"/>
      <c r="AQ17" s="661"/>
      <c r="AR17" s="661"/>
      <c r="AS17" s="661"/>
      <c r="AT17" s="661"/>
      <c r="AU17" s="563"/>
      <c r="AV17" s="422"/>
      <c r="AW17" s="574"/>
      <c r="AX17" s="574"/>
      <c r="AY17" s="574"/>
      <c r="AZ17" s="574"/>
      <c r="BA17" s="564"/>
      <c r="BB17" s="422"/>
      <c r="BC17" s="574"/>
      <c r="BD17" s="574"/>
      <c r="BE17" s="574"/>
      <c r="BF17" s="574"/>
      <c r="BG17" s="564"/>
      <c r="BH17" s="422"/>
      <c r="BI17" s="574"/>
      <c r="BJ17" s="574"/>
      <c r="BK17" s="574"/>
      <c r="BL17" s="574"/>
      <c r="BM17" s="564"/>
      <c r="BN17" s="438">
        <f t="shared" si="3"/>
        <v>0</v>
      </c>
      <c r="BO17" s="731">
        <f t="shared" si="0"/>
        <v>0</v>
      </c>
      <c r="BP17" s="731">
        <f t="shared" si="0"/>
        <v>0</v>
      </c>
      <c r="BQ17" s="731">
        <f t="shared" si="0"/>
        <v>0</v>
      </c>
      <c r="BR17" s="731">
        <f t="shared" si="0"/>
        <v>0</v>
      </c>
      <c r="BS17" s="564"/>
      <c r="BT17" s="421"/>
      <c r="BU17" s="398"/>
      <c r="BV17" s="398"/>
      <c r="BW17" s="398"/>
      <c r="BX17" s="398"/>
      <c r="BY17" s="564"/>
      <c r="BZ17" s="438">
        <f t="shared" si="4"/>
        <v>0</v>
      </c>
      <c r="CA17" s="731">
        <f t="shared" si="1"/>
        <v>0</v>
      </c>
      <c r="CB17" s="731">
        <f t="shared" si="1"/>
        <v>0</v>
      </c>
      <c r="CC17" s="731">
        <f t="shared" si="1"/>
        <v>0</v>
      </c>
      <c r="CD17" s="731">
        <f t="shared" si="1"/>
        <v>0</v>
      </c>
      <c r="CE17" s="564"/>
      <c r="CF17" s="584" t="str">
        <f t="shared" si="5"/>
        <v>-</v>
      </c>
      <c r="CG17" s="585" t="str">
        <f t="shared" si="2"/>
        <v>-</v>
      </c>
      <c r="CH17" s="585" t="str">
        <f t="shared" si="2"/>
        <v>-</v>
      </c>
      <c r="CI17" s="585" t="str">
        <f t="shared" si="2"/>
        <v>-</v>
      </c>
      <c r="CJ17" s="585" t="str">
        <f t="shared" si="2"/>
        <v>-</v>
      </c>
      <c r="CK17" s="754" t="str">
        <f t="shared" si="2"/>
        <v>-</v>
      </c>
    </row>
    <row r="18" ht="39.95" customHeight="1" spans="2:89">
      <c r="B18" s="467"/>
      <c r="C18" s="467"/>
      <c r="D18" s="455" t="s">
        <v>31</v>
      </c>
      <c r="E18" s="456" t="s">
        <v>32</v>
      </c>
      <c r="F18" s="655" t="s">
        <v>108</v>
      </c>
      <c r="G18" s="655" t="s">
        <v>109</v>
      </c>
      <c r="H18" s="655" t="s">
        <v>110</v>
      </c>
      <c r="I18" s="655" t="s">
        <v>111</v>
      </c>
      <c r="J18" s="655" t="s">
        <v>112</v>
      </c>
      <c r="K18" s="666"/>
      <c r="L18" s="425"/>
      <c r="M18" s="672"/>
      <c r="N18" s="672"/>
      <c r="O18" s="672"/>
      <c r="P18" s="672"/>
      <c r="Q18" s="697"/>
      <c r="R18" s="698"/>
      <c r="S18" s="699"/>
      <c r="T18" s="699"/>
      <c r="U18" s="699"/>
      <c r="V18" s="699"/>
      <c r="W18" s="700"/>
      <c r="X18" s="698"/>
      <c r="Y18" s="699"/>
      <c r="Z18" s="699"/>
      <c r="AA18" s="699"/>
      <c r="AB18" s="699"/>
      <c r="AC18" s="700"/>
      <c r="AD18" s="698"/>
      <c r="AE18" s="699"/>
      <c r="AF18" s="699"/>
      <c r="AG18" s="699"/>
      <c r="AH18" s="699"/>
      <c r="AI18" s="700"/>
      <c r="AJ18" s="425"/>
      <c r="AK18" s="672"/>
      <c r="AL18" s="672"/>
      <c r="AM18" s="672"/>
      <c r="AN18" s="672"/>
      <c r="AO18" s="697"/>
      <c r="AP18" s="425"/>
      <c r="AQ18" s="672"/>
      <c r="AR18" s="672"/>
      <c r="AS18" s="672"/>
      <c r="AT18" s="672"/>
      <c r="AU18" s="697"/>
      <c r="AV18" s="427"/>
      <c r="AW18" s="727"/>
      <c r="AX18" s="727"/>
      <c r="AY18" s="727"/>
      <c r="AZ18" s="727"/>
      <c r="BA18" s="700"/>
      <c r="BB18" s="427"/>
      <c r="BC18" s="727"/>
      <c r="BD18" s="727"/>
      <c r="BE18" s="727"/>
      <c r="BF18" s="727"/>
      <c r="BG18" s="700"/>
      <c r="BH18" s="427"/>
      <c r="BI18" s="727"/>
      <c r="BJ18" s="727"/>
      <c r="BK18" s="727"/>
      <c r="BL18" s="727"/>
      <c r="BM18" s="700"/>
      <c r="BN18" s="443">
        <f t="shared" si="3"/>
        <v>0</v>
      </c>
      <c r="BO18" s="736">
        <f t="shared" si="0"/>
        <v>0</v>
      </c>
      <c r="BP18" s="736">
        <f t="shared" si="0"/>
        <v>0</v>
      </c>
      <c r="BQ18" s="736">
        <f t="shared" si="0"/>
        <v>0</v>
      </c>
      <c r="BR18" s="736">
        <f t="shared" si="0"/>
        <v>0</v>
      </c>
      <c r="BS18" s="700"/>
      <c r="BT18" s="426"/>
      <c r="BU18" s="404"/>
      <c r="BV18" s="404"/>
      <c r="BW18" s="404"/>
      <c r="BX18" s="404"/>
      <c r="BY18" s="700"/>
      <c r="BZ18" s="443">
        <f t="shared" si="4"/>
        <v>0</v>
      </c>
      <c r="CA18" s="736">
        <f t="shared" si="1"/>
        <v>0</v>
      </c>
      <c r="CB18" s="736">
        <f t="shared" si="1"/>
        <v>0</v>
      </c>
      <c r="CC18" s="736">
        <f t="shared" si="1"/>
        <v>0</v>
      </c>
      <c r="CD18" s="736">
        <f t="shared" si="1"/>
        <v>0</v>
      </c>
      <c r="CE18" s="700"/>
      <c r="CF18" s="747" t="str">
        <f t="shared" si="5"/>
        <v>-</v>
      </c>
      <c r="CG18" s="748" t="str">
        <f t="shared" si="2"/>
        <v>-</v>
      </c>
      <c r="CH18" s="748" t="str">
        <f t="shared" si="2"/>
        <v>-</v>
      </c>
      <c r="CI18" s="748" t="str">
        <f t="shared" si="2"/>
        <v>-</v>
      </c>
      <c r="CJ18" s="748" t="str">
        <f t="shared" si="2"/>
        <v>-</v>
      </c>
      <c r="CK18" s="758" t="str">
        <f t="shared" si="2"/>
        <v>-</v>
      </c>
    </row>
    <row r="19" ht="39.95" customHeight="1" spans="2:89">
      <c r="B19" s="464" t="s">
        <v>113</v>
      </c>
      <c r="C19" s="464"/>
      <c r="D19" s="455" t="s">
        <v>24</v>
      </c>
      <c r="E19" s="456" t="s">
        <v>25</v>
      </c>
      <c r="F19" s="656" t="s">
        <v>114</v>
      </c>
      <c r="G19" s="656" t="s">
        <v>115</v>
      </c>
      <c r="H19" s="656" t="s">
        <v>116</v>
      </c>
      <c r="I19" s="656" t="s">
        <v>117</v>
      </c>
      <c r="J19" s="656" t="s">
        <v>118</v>
      </c>
      <c r="K19" s="546"/>
      <c r="L19" s="547"/>
      <c r="M19" s="548"/>
      <c r="N19" s="548"/>
      <c r="O19" s="548"/>
      <c r="P19" s="548"/>
      <c r="Q19" s="561"/>
      <c r="R19" s="681"/>
      <c r="S19" s="682"/>
      <c r="T19" s="682"/>
      <c r="U19" s="682"/>
      <c r="V19" s="682"/>
      <c r="W19" s="562"/>
      <c r="X19" s="681"/>
      <c r="Y19" s="682"/>
      <c r="Z19" s="682"/>
      <c r="AA19" s="682"/>
      <c r="AB19" s="682"/>
      <c r="AC19" s="562"/>
      <c r="AD19" s="681"/>
      <c r="AE19" s="682"/>
      <c r="AF19" s="682"/>
      <c r="AG19" s="682"/>
      <c r="AH19" s="682"/>
      <c r="AI19" s="562"/>
      <c r="AJ19" s="547"/>
      <c r="AK19" s="548"/>
      <c r="AL19" s="548"/>
      <c r="AM19" s="548"/>
      <c r="AN19" s="548"/>
      <c r="AO19" s="561"/>
      <c r="AP19" s="547"/>
      <c r="AQ19" s="548"/>
      <c r="AR19" s="548"/>
      <c r="AS19" s="548"/>
      <c r="AT19" s="548"/>
      <c r="AU19" s="561"/>
      <c r="AV19" s="718"/>
      <c r="AW19" s="722"/>
      <c r="AX19" s="722"/>
      <c r="AY19" s="722"/>
      <c r="AZ19" s="722"/>
      <c r="BA19" s="562"/>
      <c r="BB19" s="718"/>
      <c r="BC19" s="722"/>
      <c r="BD19" s="722"/>
      <c r="BE19" s="722"/>
      <c r="BF19" s="722"/>
      <c r="BG19" s="562"/>
      <c r="BH19" s="718"/>
      <c r="BI19" s="722"/>
      <c r="BJ19" s="722"/>
      <c r="BK19" s="722"/>
      <c r="BL19" s="722"/>
      <c r="BM19" s="562"/>
      <c r="BN19" s="576">
        <f t="shared" si="3"/>
        <v>0</v>
      </c>
      <c r="BO19" s="577">
        <f t="shared" si="0"/>
        <v>0</v>
      </c>
      <c r="BP19" s="577">
        <f t="shared" si="0"/>
        <v>0</v>
      </c>
      <c r="BQ19" s="577">
        <f t="shared" si="0"/>
        <v>0</v>
      </c>
      <c r="BR19" s="577">
        <f t="shared" si="0"/>
        <v>0</v>
      </c>
      <c r="BS19" s="562"/>
      <c r="BT19" s="705"/>
      <c r="BU19" s="706"/>
      <c r="BV19" s="706"/>
      <c r="BW19" s="706"/>
      <c r="BX19" s="706"/>
      <c r="BY19" s="562"/>
      <c r="BZ19" s="576">
        <f t="shared" si="4"/>
        <v>0</v>
      </c>
      <c r="CA19" s="577">
        <f t="shared" si="1"/>
        <v>0</v>
      </c>
      <c r="CB19" s="577">
        <f t="shared" si="1"/>
        <v>0</v>
      </c>
      <c r="CC19" s="577">
        <f t="shared" si="1"/>
        <v>0</v>
      </c>
      <c r="CD19" s="577">
        <f t="shared" si="1"/>
        <v>0</v>
      </c>
      <c r="CE19" s="562"/>
      <c r="CF19" s="741" t="str">
        <f t="shared" si="5"/>
        <v>-</v>
      </c>
      <c r="CG19" s="742" t="str">
        <f t="shared" si="2"/>
        <v>-</v>
      </c>
      <c r="CH19" s="742" t="str">
        <f t="shared" si="2"/>
        <v>-</v>
      </c>
      <c r="CI19" s="742" t="str">
        <f t="shared" si="2"/>
        <v>-</v>
      </c>
      <c r="CJ19" s="742" t="str">
        <f t="shared" si="2"/>
        <v>-</v>
      </c>
      <c r="CK19" s="753" t="str">
        <f t="shared" si="2"/>
        <v>-</v>
      </c>
    </row>
    <row r="20" ht="39.95" customHeight="1" spans="2:89">
      <c r="B20" s="453"/>
      <c r="C20" s="453"/>
      <c r="D20" s="455" t="s">
        <v>31</v>
      </c>
      <c r="E20" s="456" t="s">
        <v>32</v>
      </c>
      <c r="F20" s="657" t="s">
        <v>119</v>
      </c>
      <c r="G20" s="657" t="s">
        <v>120</v>
      </c>
      <c r="H20" s="657" t="s">
        <v>121</v>
      </c>
      <c r="I20" s="657" t="s">
        <v>122</v>
      </c>
      <c r="J20" s="657" t="s">
        <v>123</v>
      </c>
      <c r="K20" s="665"/>
      <c r="L20" s="420"/>
      <c r="M20" s="661"/>
      <c r="N20" s="661"/>
      <c r="O20" s="661"/>
      <c r="P20" s="661"/>
      <c r="Q20" s="563"/>
      <c r="R20" s="683"/>
      <c r="S20" s="701"/>
      <c r="T20" s="701"/>
      <c r="U20" s="701"/>
      <c r="V20" s="701"/>
      <c r="W20" s="564"/>
      <c r="X20" s="683"/>
      <c r="Y20" s="701"/>
      <c r="Z20" s="701"/>
      <c r="AA20" s="701"/>
      <c r="AB20" s="701"/>
      <c r="AC20" s="564"/>
      <c r="AD20" s="683"/>
      <c r="AE20" s="701"/>
      <c r="AF20" s="701"/>
      <c r="AG20" s="701"/>
      <c r="AH20" s="701"/>
      <c r="AI20" s="564"/>
      <c r="AJ20" s="420"/>
      <c r="AK20" s="661"/>
      <c r="AL20" s="661"/>
      <c r="AM20" s="661"/>
      <c r="AN20" s="661"/>
      <c r="AO20" s="563"/>
      <c r="AP20" s="420"/>
      <c r="AQ20" s="661"/>
      <c r="AR20" s="661"/>
      <c r="AS20" s="661"/>
      <c r="AT20" s="661"/>
      <c r="AU20" s="563"/>
      <c r="AV20" s="719"/>
      <c r="AW20" s="728"/>
      <c r="AX20" s="728"/>
      <c r="AY20" s="728"/>
      <c r="AZ20" s="728"/>
      <c r="BA20" s="564"/>
      <c r="BB20" s="719"/>
      <c r="BC20" s="728"/>
      <c r="BD20" s="728"/>
      <c r="BE20" s="728"/>
      <c r="BF20" s="728"/>
      <c r="BG20" s="564"/>
      <c r="BH20" s="719"/>
      <c r="BI20" s="728"/>
      <c r="BJ20" s="728"/>
      <c r="BK20" s="728"/>
      <c r="BL20" s="728"/>
      <c r="BM20" s="564"/>
      <c r="BN20" s="578">
        <f t="shared" si="3"/>
        <v>0</v>
      </c>
      <c r="BO20" s="579">
        <f t="shared" si="3"/>
        <v>0</v>
      </c>
      <c r="BP20" s="579">
        <f t="shared" si="3"/>
        <v>0</v>
      </c>
      <c r="BQ20" s="579">
        <f t="shared" si="3"/>
        <v>0</v>
      </c>
      <c r="BR20" s="579">
        <f t="shared" si="3"/>
        <v>0</v>
      </c>
      <c r="BS20" s="564"/>
      <c r="BT20" s="708"/>
      <c r="BU20" s="709"/>
      <c r="BV20" s="709"/>
      <c r="BW20" s="709"/>
      <c r="BX20" s="709"/>
      <c r="BY20" s="564"/>
      <c r="BZ20" s="578">
        <f t="shared" si="4"/>
        <v>0</v>
      </c>
      <c r="CA20" s="579">
        <f t="shared" si="4"/>
        <v>0</v>
      </c>
      <c r="CB20" s="579">
        <f t="shared" si="4"/>
        <v>0</v>
      </c>
      <c r="CC20" s="579">
        <f t="shared" si="4"/>
        <v>0</v>
      </c>
      <c r="CD20" s="579">
        <f t="shared" si="4"/>
        <v>0</v>
      </c>
      <c r="CE20" s="564"/>
      <c r="CF20" s="743" t="str">
        <f t="shared" si="5"/>
        <v>-</v>
      </c>
      <c r="CG20" s="749" t="str">
        <f t="shared" si="5"/>
        <v>-</v>
      </c>
      <c r="CH20" s="749" t="str">
        <f t="shared" si="5"/>
        <v>-</v>
      </c>
      <c r="CI20" s="749" t="str">
        <f t="shared" si="5"/>
        <v>-</v>
      </c>
      <c r="CJ20" s="749" t="str">
        <f t="shared" si="5"/>
        <v>-</v>
      </c>
      <c r="CK20" s="754" t="str">
        <f t="shared" si="5"/>
        <v>-</v>
      </c>
    </row>
    <row r="21" ht="39.95" customHeight="1" spans="2:89">
      <c r="B21" s="467"/>
      <c r="C21" s="467"/>
      <c r="D21" s="455" t="s">
        <v>124</v>
      </c>
      <c r="E21" s="456" t="s">
        <v>125</v>
      </c>
      <c r="F21" s="655" t="s">
        <v>126</v>
      </c>
      <c r="G21" s="655" t="s">
        <v>127</v>
      </c>
      <c r="H21" s="655" t="s">
        <v>128</v>
      </c>
      <c r="I21" s="655" t="s">
        <v>129</v>
      </c>
      <c r="J21" s="655" t="s">
        <v>130</v>
      </c>
      <c r="K21" s="666"/>
      <c r="L21" s="431"/>
      <c r="M21" s="664"/>
      <c r="N21" s="664"/>
      <c r="O21" s="664"/>
      <c r="P21" s="664"/>
      <c r="Q21" s="565"/>
      <c r="R21" s="692"/>
      <c r="S21" s="693"/>
      <c r="T21" s="693"/>
      <c r="U21" s="693"/>
      <c r="V21" s="693"/>
      <c r="W21" s="566"/>
      <c r="X21" s="692"/>
      <c r="Y21" s="693"/>
      <c r="Z21" s="693"/>
      <c r="AA21" s="693"/>
      <c r="AB21" s="693"/>
      <c r="AC21" s="566"/>
      <c r="AD21" s="692"/>
      <c r="AE21" s="693"/>
      <c r="AF21" s="693"/>
      <c r="AG21" s="693"/>
      <c r="AH21" s="693"/>
      <c r="AI21" s="566"/>
      <c r="AJ21" s="431"/>
      <c r="AK21" s="664"/>
      <c r="AL21" s="664"/>
      <c r="AM21" s="664"/>
      <c r="AN21" s="664"/>
      <c r="AO21" s="565"/>
      <c r="AP21" s="431"/>
      <c r="AQ21" s="664"/>
      <c r="AR21" s="664"/>
      <c r="AS21" s="664"/>
      <c r="AT21" s="664"/>
      <c r="AU21" s="565"/>
      <c r="AV21" s="720"/>
      <c r="AW21" s="725"/>
      <c r="AX21" s="725"/>
      <c r="AY21" s="725"/>
      <c r="AZ21" s="725"/>
      <c r="BA21" s="566"/>
      <c r="BB21" s="720"/>
      <c r="BC21" s="725"/>
      <c r="BD21" s="725"/>
      <c r="BE21" s="725"/>
      <c r="BF21" s="725"/>
      <c r="BG21" s="566"/>
      <c r="BH21" s="720"/>
      <c r="BI21" s="725"/>
      <c r="BJ21" s="725"/>
      <c r="BK21" s="725"/>
      <c r="BL21" s="725"/>
      <c r="BM21" s="566"/>
      <c r="BN21" s="580">
        <f t="shared" si="3"/>
        <v>0</v>
      </c>
      <c r="BO21" s="581">
        <f t="shared" si="3"/>
        <v>0</v>
      </c>
      <c r="BP21" s="581">
        <f t="shared" si="3"/>
        <v>0</v>
      </c>
      <c r="BQ21" s="581">
        <f t="shared" si="3"/>
        <v>0</v>
      </c>
      <c r="BR21" s="581">
        <f t="shared" si="3"/>
        <v>0</v>
      </c>
      <c r="BS21" s="566"/>
      <c r="BT21" s="711"/>
      <c r="BU21" s="712"/>
      <c r="BV21" s="712"/>
      <c r="BW21" s="712"/>
      <c r="BX21" s="712"/>
      <c r="BY21" s="566"/>
      <c r="BZ21" s="580">
        <f t="shared" si="4"/>
        <v>0</v>
      </c>
      <c r="CA21" s="581">
        <f t="shared" si="4"/>
        <v>0</v>
      </c>
      <c r="CB21" s="581">
        <f t="shared" si="4"/>
        <v>0</v>
      </c>
      <c r="CC21" s="581">
        <f t="shared" si="4"/>
        <v>0</v>
      </c>
      <c r="CD21" s="581">
        <f t="shared" si="4"/>
        <v>0</v>
      </c>
      <c r="CE21" s="566"/>
      <c r="CF21" s="745" t="str">
        <f t="shared" si="5"/>
        <v>-</v>
      </c>
      <c r="CG21" s="746" t="str">
        <f t="shared" si="5"/>
        <v>-</v>
      </c>
      <c r="CH21" s="746" t="str">
        <f t="shared" si="5"/>
        <v>-</v>
      </c>
      <c r="CI21" s="746" t="str">
        <f t="shared" si="5"/>
        <v>-</v>
      </c>
      <c r="CJ21" s="746" t="str">
        <f t="shared" si="5"/>
        <v>-</v>
      </c>
      <c r="CK21" s="755" t="str">
        <f t="shared" si="5"/>
        <v>-</v>
      </c>
    </row>
    <row r="22" ht="60" customHeight="1" spans="2:89">
      <c r="B22" s="464" t="s">
        <v>131</v>
      </c>
      <c r="C22" s="464"/>
      <c r="D22" s="455" t="s">
        <v>132</v>
      </c>
      <c r="E22" s="456" t="s">
        <v>133</v>
      </c>
      <c r="F22" s="656" t="s">
        <v>134</v>
      </c>
      <c r="G22" s="656" t="s">
        <v>135</v>
      </c>
      <c r="H22" s="656" t="s">
        <v>136</v>
      </c>
      <c r="I22" s="656" t="s">
        <v>137</v>
      </c>
      <c r="J22" s="656" t="s">
        <v>138</v>
      </c>
      <c r="K22" s="546"/>
      <c r="L22" s="673"/>
      <c r="M22" s="674"/>
      <c r="N22" s="674"/>
      <c r="O22" s="674"/>
      <c r="P22" s="674"/>
      <c r="Q22" s="702"/>
      <c r="R22" s="703">
        <v>3</v>
      </c>
      <c r="S22" s="704"/>
      <c r="T22" s="704"/>
      <c r="U22" s="704"/>
      <c r="V22" s="682"/>
      <c r="W22" s="562"/>
      <c r="X22" s="681"/>
      <c r="Y22" s="682"/>
      <c r="Z22" s="682"/>
      <c r="AA22" s="682"/>
      <c r="AB22" s="682"/>
      <c r="AC22" s="562"/>
      <c r="AD22" s="681"/>
      <c r="AE22" s="682"/>
      <c r="AF22" s="682"/>
      <c r="AG22" s="682"/>
      <c r="AH22" s="682"/>
      <c r="AI22" s="562"/>
      <c r="AJ22" s="547"/>
      <c r="AK22" s="548"/>
      <c r="AL22" s="548"/>
      <c r="AM22" s="548"/>
      <c r="AN22" s="548"/>
      <c r="AO22" s="561"/>
      <c r="AP22" s="547"/>
      <c r="AQ22" s="548"/>
      <c r="AR22" s="548"/>
      <c r="AS22" s="548"/>
      <c r="AT22" s="548"/>
      <c r="AU22" s="561"/>
      <c r="AV22" s="718"/>
      <c r="AW22" s="722"/>
      <c r="AX22" s="722"/>
      <c r="AY22" s="722"/>
      <c r="AZ22" s="722"/>
      <c r="BA22" s="562"/>
      <c r="BB22" s="718"/>
      <c r="BC22" s="722"/>
      <c r="BD22" s="722"/>
      <c r="BE22" s="722"/>
      <c r="BF22" s="722"/>
      <c r="BG22" s="562"/>
      <c r="BH22" s="718"/>
      <c r="BI22" s="722"/>
      <c r="BJ22" s="722"/>
      <c r="BK22" s="722"/>
      <c r="BL22" s="722"/>
      <c r="BM22" s="562"/>
      <c r="BN22" s="576">
        <f t="shared" si="3"/>
        <v>3</v>
      </c>
      <c r="BO22" s="577">
        <f t="shared" si="3"/>
        <v>0</v>
      </c>
      <c r="BP22" s="577">
        <f t="shared" si="3"/>
        <v>0</v>
      </c>
      <c r="BQ22" s="577">
        <f t="shared" si="3"/>
        <v>0</v>
      </c>
      <c r="BR22" s="577">
        <f t="shared" si="3"/>
        <v>0</v>
      </c>
      <c r="BS22" s="562"/>
      <c r="BT22" s="705"/>
      <c r="BU22" s="706"/>
      <c r="BV22" s="706"/>
      <c r="BW22" s="706"/>
      <c r="BX22" s="706"/>
      <c r="BY22" s="562"/>
      <c r="BZ22" s="576">
        <f t="shared" si="4"/>
        <v>3</v>
      </c>
      <c r="CA22" s="577">
        <f t="shared" si="4"/>
        <v>0</v>
      </c>
      <c r="CB22" s="577">
        <f t="shared" si="4"/>
        <v>0</v>
      </c>
      <c r="CC22" s="577">
        <f t="shared" si="4"/>
        <v>0</v>
      </c>
      <c r="CD22" s="577">
        <f t="shared" si="4"/>
        <v>0</v>
      </c>
      <c r="CE22" s="562"/>
      <c r="CF22" s="741" t="str">
        <f t="shared" si="5"/>
        <v>-</v>
      </c>
      <c r="CG22" s="742" t="str">
        <f t="shared" si="5"/>
        <v>-</v>
      </c>
      <c r="CH22" s="742" t="str">
        <f t="shared" si="5"/>
        <v>-</v>
      </c>
      <c r="CI22" s="742" t="str">
        <f t="shared" si="5"/>
        <v>-</v>
      </c>
      <c r="CJ22" s="742" t="str">
        <f t="shared" si="5"/>
        <v>-</v>
      </c>
      <c r="CK22" s="753" t="str">
        <f t="shared" si="5"/>
        <v>-</v>
      </c>
    </row>
    <row r="23" ht="60" customHeight="1" spans="2:89">
      <c r="B23" s="467"/>
      <c r="C23" s="467"/>
      <c r="D23" s="455" t="s">
        <v>139</v>
      </c>
      <c r="E23" s="456" t="s">
        <v>140</v>
      </c>
      <c r="F23" s="655" t="s">
        <v>141</v>
      </c>
      <c r="G23" s="655" t="s">
        <v>142</v>
      </c>
      <c r="H23" s="655" t="s">
        <v>143</v>
      </c>
      <c r="I23" s="655" t="s">
        <v>144</v>
      </c>
      <c r="J23" s="655" t="s">
        <v>145</v>
      </c>
      <c r="K23" s="666"/>
      <c r="L23" s="425"/>
      <c r="M23" s="672"/>
      <c r="N23" s="672"/>
      <c r="O23" s="672"/>
      <c r="P23" s="672"/>
      <c r="Q23" s="697"/>
      <c r="R23" s="426"/>
      <c r="S23" s="404"/>
      <c r="T23" s="404"/>
      <c r="U23" s="404"/>
      <c r="V23" s="410"/>
      <c r="W23" s="566"/>
      <c r="X23" s="432"/>
      <c r="Y23" s="410"/>
      <c r="Z23" s="410"/>
      <c r="AA23" s="410"/>
      <c r="AB23" s="410"/>
      <c r="AC23" s="566"/>
      <c r="AD23" s="432"/>
      <c r="AE23" s="410"/>
      <c r="AF23" s="410"/>
      <c r="AG23" s="410"/>
      <c r="AH23" s="410"/>
      <c r="AI23" s="566"/>
      <c r="AJ23" s="431"/>
      <c r="AK23" s="664"/>
      <c r="AL23" s="664"/>
      <c r="AM23" s="664"/>
      <c r="AN23" s="664"/>
      <c r="AO23" s="565"/>
      <c r="AP23" s="431"/>
      <c r="AQ23" s="664"/>
      <c r="AR23" s="664"/>
      <c r="AS23" s="664"/>
      <c r="AT23" s="664"/>
      <c r="AU23" s="565"/>
      <c r="AV23" s="433"/>
      <c r="AW23" s="575"/>
      <c r="AX23" s="575"/>
      <c r="AY23" s="575"/>
      <c r="AZ23" s="575"/>
      <c r="BA23" s="566"/>
      <c r="BB23" s="433"/>
      <c r="BC23" s="575"/>
      <c r="BD23" s="575"/>
      <c r="BE23" s="575"/>
      <c r="BF23" s="575"/>
      <c r="BG23" s="566"/>
      <c r="BH23" s="433"/>
      <c r="BI23" s="575"/>
      <c r="BJ23" s="575"/>
      <c r="BK23" s="575"/>
      <c r="BL23" s="575"/>
      <c r="BM23" s="566"/>
      <c r="BN23" s="441">
        <f t="shared" si="3"/>
        <v>0</v>
      </c>
      <c r="BO23" s="733">
        <f t="shared" si="3"/>
        <v>0</v>
      </c>
      <c r="BP23" s="733">
        <f t="shared" si="3"/>
        <v>0</v>
      </c>
      <c r="BQ23" s="733">
        <f t="shared" si="3"/>
        <v>0</v>
      </c>
      <c r="BR23" s="733">
        <f t="shared" si="3"/>
        <v>0</v>
      </c>
      <c r="BS23" s="566"/>
      <c r="BT23" s="432"/>
      <c r="BU23" s="410"/>
      <c r="BV23" s="410"/>
      <c r="BW23" s="410"/>
      <c r="BX23" s="410"/>
      <c r="BY23" s="566"/>
      <c r="BZ23" s="441">
        <f t="shared" si="4"/>
        <v>0</v>
      </c>
      <c r="CA23" s="733">
        <f t="shared" si="4"/>
        <v>0</v>
      </c>
      <c r="CB23" s="733">
        <f t="shared" si="4"/>
        <v>0</v>
      </c>
      <c r="CC23" s="733">
        <f t="shared" si="4"/>
        <v>0</v>
      </c>
      <c r="CD23" s="733">
        <f t="shared" si="4"/>
        <v>0</v>
      </c>
      <c r="CE23" s="566"/>
      <c r="CF23" s="586" t="str">
        <f t="shared" si="5"/>
        <v>-</v>
      </c>
      <c r="CG23" s="587" t="str">
        <f t="shared" si="5"/>
        <v>-</v>
      </c>
      <c r="CH23" s="587" t="str">
        <f t="shared" si="5"/>
        <v>-</v>
      </c>
      <c r="CI23" s="587" t="str">
        <f t="shared" si="5"/>
        <v>-</v>
      </c>
      <c r="CJ23" s="587" t="str">
        <f t="shared" si="5"/>
        <v>-</v>
      </c>
      <c r="CK23" s="755" t="str">
        <f t="shared" si="5"/>
        <v>-</v>
      </c>
    </row>
    <row r="24" ht="30" customHeight="1" spans="2:89">
      <c r="B24" s="464" t="s">
        <v>146</v>
      </c>
      <c r="C24" s="464"/>
      <c r="D24" s="455" t="s">
        <v>147</v>
      </c>
      <c r="E24" s="456" t="s">
        <v>148</v>
      </c>
      <c r="F24" s="656" t="s">
        <v>149</v>
      </c>
      <c r="G24" s="656" t="s">
        <v>150</v>
      </c>
      <c r="H24" s="656" t="s">
        <v>151</v>
      </c>
      <c r="I24" s="656" t="s">
        <v>152</v>
      </c>
      <c r="J24" s="656" t="s">
        <v>153</v>
      </c>
      <c r="K24" s="667" t="s">
        <v>154</v>
      </c>
      <c r="L24" s="547"/>
      <c r="M24" s="548"/>
      <c r="N24" s="548"/>
      <c r="O24" s="548"/>
      <c r="P24" s="548"/>
      <c r="Q24" s="689"/>
      <c r="R24" s="705"/>
      <c r="S24" s="706"/>
      <c r="T24" s="706"/>
      <c r="U24" s="706"/>
      <c r="V24" s="706"/>
      <c r="W24" s="690"/>
      <c r="X24" s="705"/>
      <c r="Y24" s="706"/>
      <c r="Z24" s="706"/>
      <c r="AA24" s="706"/>
      <c r="AB24" s="706"/>
      <c r="AC24" s="690"/>
      <c r="AD24" s="705"/>
      <c r="AE24" s="706"/>
      <c r="AF24" s="706"/>
      <c r="AG24" s="706"/>
      <c r="AH24" s="706"/>
      <c r="AI24" s="690"/>
      <c r="AJ24" s="547"/>
      <c r="AK24" s="548"/>
      <c r="AL24" s="548"/>
      <c r="AM24" s="548"/>
      <c r="AN24" s="548"/>
      <c r="AO24" s="689"/>
      <c r="AP24" s="547"/>
      <c r="AQ24" s="548"/>
      <c r="AR24" s="548"/>
      <c r="AS24" s="548"/>
      <c r="AT24" s="548"/>
      <c r="AU24" s="689"/>
      <c r="AV24" s="718"/>
      <c r="AW24" s="722"/>
      <c r="AX24" s="722"/>
      <c r="AY24" s="722"/>
      <c r="AZ24" s="722"/>
      <c r="BA24" s="724"/>
      <c r="BB24" s="718"/>
      <c r="BC24" s="722"/>
      <c r="BD24" s="722"/>
      <c r="BE24" s="722"/>
      <c r="BF24" s="722"/>
      <c r="BG24" s="724"/>
      <c r="BH24" s="718"/>
      <c r="BI24" s="722"/>
      <c r="BJ24" s="722"/>
      <c r="BK24" s="722"/>
      <c r="BL24" s="722"/>
      <c r="BM24" s="724"/>
      <c r="BN24" s="576">
        <f t="shared" si="3"/>
        <v>0</v>
      </c>
      <c r="BO24" s="577">
        <f t="shared" si="3"/>
        <v>0</v>
      </c>
      <c r="BP24" s="577">
        <f t="shared" si="3"/>
        <v>0</v>
      </c>
      <c r="BQ24" s="577">
        <f t="shared" si="3"/>
        <v>0</v>
      </c>
      <c r="BR24" s="577">
        <f t="shared" si="3"/>
        <v>0</v>
      </c>
      <c r="BS24" s="734">
        <f t="shared" si="3"/>
        <v>0</v>
      </c>
      <c r="BT24" s="705"/>
      <c r="BU24" s="706"/>
      <c r="BV24" s="706"/>
      <c r="BW24" s="706"/>
      <c r="BX24" s="706"/>
      <c r="BY24" s="690"/>
      <c r="BZ24" s="576">
        <f t="shared" si="4"/>
        <v>0</v>
      </c>
      <c r="CA24" s="577">
        <f t="shared" si="4"/>
        <v>0</v>
      </c>
      <c r="CB24" s="577">
        <f t="shared" si="4"/>
        <v>0</v>
      </c>
      <c r="CC24" s="577">
        <f t="shared" si="4"/>
        <v>0</v>
      </c>
      <c r="CD24" s="577">
        <f t="shared" si="4"/>
        <v>0</v>
      </c>
      <c r="CE24" s="734">
        <f t="shared" si="4"/>
        <v>0</v>
      </c>
      <c r="CF24" s="741" t="str">
        <f t="shared" si="5"/>
        <v>-</v>
      </c>
      <c r="CG24" s="742" t="str">
        <f t="shared" si="5"/>
        <v>-</v>
      </c>
      <c r="CH24" s="742" t="str">
        <f t="shared" si="5"/>
        <v>-</v>
      </c>
      <c r="CI24" s="742" t="str">
        <f t="shared" si="5"/>
        <v>-</v>
      </c>
      <c r="CJ24" s="742" t="str">
        <f t="shared" si="5"/>
        <v>-</v>
      </c>
      <c r="CK24" s="756" t="str">
        <f t="shared" si="5"/>
        <v>-</v>
      </c>
    </row>
    <row r="25" ht="30" customHeight="1" spans="2:89">
      <c r="B25" s="453"/>
      <c r="C25" s="453"/>
      <c r="D25" s="455" t="s">
        <v>24</v>
      </c>
      <c r="E25" s="456" t="s">
        <v>25</v>
      </c>
      <c r="F25" s="657" t="s">
        <v>155</v>
      </c>
      <c r="G25" s="657" t="s">
        <v>156</v>
      </c>
      <c r="H25" s="657" t="s">
        <v>157</v>
      </c>
      <c r="I25" s="657" t="s">
        <v>158</v>
      </c>
      <c r="J25" s="657" t="s">
        <v>159</v>
      </c>
      <c r="K25" s="675" t="s">
        <v>160</v>
      </c>
      <c r="L25" s="420"/>
      <c r="M25" s="661"/>
      <c r="N25" s="661"/>
      <c r="O25" s="661"/>
      <c r="P25" s="661"/>
      <c r="Q25" s="707"/>
      <c r="R25" s="708"/>
      <c r="S25" s="709"/>
      <c r="T25" s="709"/>
      <c r="U25" s="709"/>
      <c r="V25" s="709"/>
      <c r="W25" s="710"/>
      <c r="X25" s="708"/>
      <c r="Y25" s="709"/>
      <c r="Z25" s="709"/>
      <c r="AA25" s="709"/>
      <c r="AB25" s="709"/>
      <c r="AC25" s="710"/>
      <c r="AD25" s="708"/>
      <c r="AE25" s="709"/>
      <c r="AF25" s="709"/>
      <c r="AG25" s="709"/>
      <c r="AH25" s="709"/>
      <c r="AI25" s="710"/>
      <c r="AJ25" s="420"/>
      <c r="AK25" s="661"/>
      <c r="AL25" s="661"/>
      <c r="AM25" s="661"/>
      <c r="AN25" s="661"/>
      <c r="AO25" s="707"/>
      <c r="AP25" s="420"/>
      <c r="AQ25" s="661"/>
      <c r="AR25" s="661"/>
      <c r="AS25" s="661"/>
      <c r="AT25" s="661"/>
      <c r="AU25" s="707"/>
      <c r="AV25" s="719"/>
      <c r="AW25" s="728"/>
      <c r="AX25" s="728"/>
      <c r="AY25" s="728"/>
      <c r="AZ25" s="728"/>
      <c r="BA25" s="729"/>
      <c r="BB25" s="719"/>
      <c r="BC25" s="728"/>
      <c r="BD25" s="728"/>
      <c r="BE25" s="728"/>
      <c r="BF25" s="728"/>
      <c r="BG25" s="729"/>
      <c r="BH25" s="719"/>
      <c r="BI25" s="728"/>
      <c r="BJ25" s="728"/>
      <c r="BK25" s="728"/>
      <c r="BL25" s="728"/>
      <c r="BM25" s="729"/>
      <c r="BN25" s="578">
        <f t="shared" si="3"/>
        <v>0</v>
      </c>
      <c r="BO25" s="579">
        <f t="shared" si="3"/>
        <v>0</v>
      </c>
      <c r="BP25" s="579">
        <f t="shared" si="3"/>
        <v>0</v>
      </c>
      <c r="BQ25" s="579">
        <f t="shared" si="3"/>
        <v>0</v>
      </c>
      <c r="BR25" s="579">
        <f t="shared" si="3"/>
        <v>0</v>
      </c>
      <c r="BS25" s="737">
        <f t="shared" si="3"/>
        <v>0</v>
      </c>
      <c r="BT25" s="708"/>
      <c r="BU25" s="709"/>
      <c r="BV25" s="709"/>
      <c r="BW25" s="709"/>
      <c r="BX25" s="709"/>
      <c r="BY25" s="710"/>
      <c r="BZ25" s="578">
        <f t="shared" si="4"/>
        <v>0</v>
      </c>
      <c r="CA25" s="579">
        <f t="shared" si="4"/>
        <v>0</v>
      </c>
      <c r="CB25" s="579">
        <f t="shared" si="4"/>
        <v>0</v>
      </c>
      <c r="CC25" s="579">
        <f t="shared" si="4"/>
        <v>0</v>
      </c>
      <c r="CD25" s="579">
        <f t="shared" si="4"/>
        <v>0</v>
      </c>
      <c r="CE25" s="737">
        <f t="shared" si="4"/>
        <v>0</v>
      </c>
      <c r="CF25" s="743" t="str">
        <f t="shared" si="5"/>
        <v>-</v>
      </c>
      <c r="CG25" s="749" t="str">
        <f t="shared" si="5"/>
        <v>-</v>
      </c>
      <c r="CH25" s="749" t="str">
        <f t="shared" si="5"/>
        <v>-</v>
      </c>
      <c r="CI25" s="749" t="str">
        <f t="shared" si="5"/>
        <v>-</v>
      </c>
      <c r="CJ25" s="749" t="str">
        <f t="shared" si="5"/>
        <v>-</v>
      </c>
      <c r="CK25" s="759" t="str">
        <f t="shared" si="5"/>
        <v>-</v>
      </c>
    </row>
    <row r="26" ht="30" customHeight="1" spans="2:89">
      <c r="B26" s="453"/>
      <c r="C26" s="453"/>
      <c r="D26" s="455" t="s">
        <v>31</v>
      </c>
      <c r="E26" s="456" t="s">
        <v>32</v>
      </c>
      <c r="F26" s="657" t="s">
        <v>161</v>
      </c>
      <c r="G26" s="657" t="s">
        <v>162</v>
      </c>
      <c r="H26" s="657" t="s">
        <v>163</v>
      </c>
      <c r="I26" s="657" t="s">
        <v>164</v>
      </c>
      <c r="J26" s="657" t="s">
        <v>165</v>
      </c>
      <c r="K26" s="675" t="s">
        <v>166</v>
      </c>
      <c r="L26" s="420"/>
      <c r="M26" s="661"/>
      <c r="N26" s="661"/>
      <c r="O26" s="661"/>
      <c r="P26" s="661"/>
      <c r="Q26" s="707"/>
      <c r="R26" s="708"/>
      <c r="S26" s="709"/>
      <c r="T26" s="709"/>
      <c r="U26" s="709"/>
      <c r="V26" s="709"/>
      <c r="W26" s="710"/>
      <c r="X26" s="708"/>
      <c r="Y26" s="709"/>
      <c r="Z26" s="709"/>
      <c r="AA26" s="709"/>
      <c r="AB26" s="709"/>
      <c r="AC26" s="710"/>
      <c r="AD26" s="708"/>
      <c r="AE26" s="709"/>
      <c r="AF26" s="709"/>
      <c r="AG26" s="709"/>
      <c r="AH26" s="709"/>
      <c r="AI26" s="710"/>
      <c r="AJ26" s="420"/>
      <c r="AK26" s="661"/>
      <c r="AL26" s="661"/>
      <c r="AM26" s="661"/>
      <c r="AN26" s="661"/>
      <c r="AO26" s="707"/>
      <c r="AP26" s="420"/>
      <c r="AQ26" s="661"/>
      <c r="AR26" s="661"/>
      <c r="AS26" s="661"/>
      <c r="AT26" s="661"/>
      <c r="AU26" s="707"/>
      <c r="AV26" s="719"/>
      <c r="AW26" s="728"/>
      <c r="AX26" s="728"/>
      <c r="AY26" s="728"/>
      <c r="AZ26" s="728"/>
      <c r="BA26" s="729"/>
      <c r="BB26" s="719"/>
      <c r="BC26" s="728"/>
      <c r="BD26" s="728"/>
      <c r="BE26" s="728"/>
      <c r="BF26" s="728"/>
      <c r="BG26" s="729"/>
      <c r="BH26" s="719"/>
      <c r="BI26" s="728"/>
      <c r="BJ26" s="728"/>
      <c r="BK26" s="728"/>
      <c r="BL26" s="728"/>
      <c r="BM26" s="729"/>
      <c r="BN26" s="578">
        <f t="shared" si="3"/>
        <v>0</v>
      </c>
      <c r="BO26" s="579">
        <f t="shared" si="3"/>
        <v>0</v>
      </c>
      <c r="BP26" s="579">
        <f t="shared" si="3"/>
        <v>0</v>
      </c>
      <c r="BQ26" s="579">
        <f t="shared" si="3"/>
        <v>0</v>
      </c>
      <c r="BR26" s="579">
        <f t="shared" si="3"/>
        <v>0</v>
      </c>
      <c r="BS26" s="737">
        <f t="shared" si="3"/>
        <v>0</v>
      </c>
      <c r="BT26" s="708"/>
      <c r="BU26" s="709"/>
      <c r="BV26" s="709"/>
      <c r="BW26" s="709"/>
      <c r="BX26" s="709"/>
      <c r="BY26" s="710"/>
      <c r="BZ26" s="578">
        <f t="shared" si="4"/>
        <v>0</v>
      </c>
      <c r="CA26" s="579">
        <f t="shared" si="4"/>
        <v>0</v>
      </c>
      <c r="CB26" s="579">
        <f t="shared" si="4"/>
        <v>0</v>
      </c>
      <c r="CC26" s="579">
        <f t="shared" si="4"/>
        <v>0</v>
      </c>
      <c r="CD26" s="579">
        <f t="shared" si="4"/>
        <v>0</v>
      </c>
      <c r="CE26" s="737">
        <f t="shared" si="4"/>
        <v>0</v>
      </c>
      <c r="CF26" s="743" t="str">
        <f t="shared" si="5"/>
        <v>-</v>
      </c>
      <c r="CG26" s="749" t="str">
        <f t="shared" si="5"/>
        <v>-</v>
      </c>
      <c r="CH26" s="749" t="str">
        <f t="shared" si="5"/>
        <v>-</v>
      </c>
      <c r="CI26" s="749" t="str">
        <f t="shared" si="5"/>
        <v>-</v>
      </c>
      <c r="CJ26" s="749" t="str">
        <f t="shared" si="5"/>
        <v>-</v>
      </c>
      <c r="CK26" s="759" t="str">
        <f t="shared" si="5"/>
        <v>-</v>
      </c>
    </row>
    <row r="27" ht="30" customHeight="1" spans="2:89">
      <c r="B27" s="467"/>
      <c r="C27" s="467"/>
      <c r="D27" s="455" t="s">
        <v>124</v>
      </c>
      <c r="E27" s="456" t="s">
        <v>125</v>
      </c>
      <c r="F27" s="655" t="s">
        <v>167</v>
      </c>
      <c r="G27" s="655" t="s">
        <v>168</v>
      </c>
      <c r="H27" s="655" t="s">
        <v>169</v>
      </c>
      <c r="I27" s="655" t="s">
        <v>170</v>
      </c>
      <c r="J27" s="655" t="s">
        <v>171</v>
      </c>
      <c r="K27" s="668" t="s">
        <v>172</v>
      </c>
      <c r="L27" s="431"/>
      <c r="M27" s="664"/>
      <c r="N27" s="664"/>
      <c r="O27" s="664"/>
      <c r="P27" s="664"/>
      <c r="Q27" s="691"/>
      <c r="R27" s="711"/>
      <c r="S27" s="712"/>
      <c r="T27" s="712"/>
      <c r="U27" s="712"/>
      <c r="V27" s="712"/>
      <c r="W27" s="694"/>
      <c r="X27" s="711"/>
      <c r="Y27" s="712"/>
      <c r="Z27" s="712"/>
      <c r="AA27" s="712"/>
      <c r="AB27" s="712"/>
      <c r="AC27" s="694"/>
      <c r="AD27" s="711"/>
      <c r="AE27" s="712"/>
      <c r="AF27" s="712"/>
      <c r="AG27" s="712"/>
      <c r="AH27" s="712"/>
      <c r="AI27" s="694"/>
      <c r="AJ27" s="431"/>
      <c r="AK27" s="664"/>
      <c r="AL27" s="664"/>
      <c r="AM27" s="664"/>
      <c r="AN27" s="664"/>
      <c r="AO27" s="691"/>
      <c r="AP27" s="431"/>
      <c r="AQ27" s="664"/>
      <c r="AR27" s="664"/>
      <c r="AS27" s="664"/>
      <c r="AT27" s="664"/>
      <c r="AU27" s="691"/>
      <c r="AV27" s="720"/>
      <c r="AW27" s="725"/>
      <c r="AX27" s="725"/>
      <c r="AY27" s="725"/>
      <c r="AZ27" s="725"/>
      <c r="BA27" s="726"/>
      <c r="BB27" s="720"/>
      <c r="BC27" s="725"/>
      <c r="BD27" s="725"/>
      <c r="BE27" s="725"/>
      <c r="BF27" s="725"/>
      <c r="BG27" s="726"/>
      <c r="BH27" s="720"/>
      <c r="BI27" s="725"/>
      <c r="BJ27" s="725"/>
      <c r="BK27" s="725"/>
      <c r="BL27" s="725"/>
      <c r="BM27" s="726"/>
      <c r="BN27" s="580">
        <f t="shared" si="3"/>
        <v>0</v>
      </c>
      <c r="BO27" s="581">
        <f t="shared" si="3"/>
        <v>0</v>
      </c>
      <c r="BP27" s="581">
        <f t="shared" si="3"/>
        <v>0</v>
      </c>
      <c r="BQ27" s="581">
        <f t="shared" si="3"/>
        <v>0</v>
      </c>
      <c r="BR27" s="581">
        <f t="shared" si="3"/>
        <v>0</v>
      </c>
      <c r="BS27" s="735">
        <f t="shared" si="3"/>
        <v>0</v>
      </c>
      <c r="BT27" s="711"/>
      <c r="BU27" s="712"/>
      <c r="BV27" s="712"/>
      <c r="BW27" s="712"/>
      <c r="BX27" s="712"/>
      <c r="BY27" s="694"/>
      <c r="BZ27" s="580">
        <f t="shared" si="4"/>
        <v>0</v>
      </c>
      <c r="CA27" s="581">
        <f t="shared" si="4"/>
        <v>0</v>
      </c>
      <c r="CB27" s="581">
        <f t="shared" si="4"/>
        <v>0</v>
      </c>
      <c r="CC27" s="581">
        <f t="shared" si="4"/>
        <v>0</v>
      </c>
      <c r="CD27" s="581">
        <f t="shared" si="4"/>
        <v>0</v>
      </c>
      <c r="CE27" s="735">
        <f t="shared" si="4"/>
        <v>0</v>
      </c>
      <c r="CF27" s="745" t="str">
        <f t="shared" si="5"/>
        <v>-</v>
      </c>
      <c r="CG27" s="746" t="str">
        <f t="shared" si="5"/>
        <v>-</v>
      </c>
      <c r="CH27" s="746" t="str">
        <f t="shared" si="5"/>
        <v>-</v>
      </c>
      <c r="CI27" s="746" t="str">
        <f t="shared" si="5"/>
        <v>-</v>
      </c>
      <c r="CJ27" s="746" t="str">
        <f t="shared" si="5"/>
        <v>-</v>
      </c>
      <c r="CK27" s="757" t="str">
        <f t="shared" si="5"/>
        <v>-</v>
      </c>
    </row>
    <row r="28" ht="140.1" customHeight="1" spans="2:89">
      <c r="B28" s="449" t="s">
        <v>173</v>
      </c>
      <c r="C28" s="449"/>
      <c r="D28" s="455" t="s">
        <v>174</v>
      </c>
      <c r="E28" s="456" t="s">
        <v>174</v>
      </c>
      <c r="F28" s="658" t="s">
        <v>175</v>
      </c>
      <c r="G28" s="658" t="s">
        <v>176</v>
      </c>
      <c r="H28" s="658" t="s">
        <v>177</v>
      </c>
      <c r="I28" s="658" t="s">
        <v>178</v>
      </c>
      <c r="J28" s="676"/>
      <c r="K28" s="677"/>
      <c r="L28" s="678"/>
      <c r="M28" s="679"/>
      <c r="N28" s="679"/>
      <c r="O28" s="679"/>
      <c r="P28" s="680"/>
      <c r="Q28" s="713"/>
      <c r="R28" s="714"/>
      <c r="S28" s="715"/>
      <c r="T28" s="715"/>
      <c r="U28" s="715"/>
      <c r="V28" s="716"/>
      <c r="W28" s="717"/>
      <c r="X28" s="714"/>
      <c r="Y28" s="715"/>
      <c r="Z28" s="715"/>
      <c r="AA28" s="715"/>
      <c r="AB28" s="716"/>
      <c r="AC28" s="717"/>
      <c r="AD28" s="714"/>
      <c r="AE28" s="715"/>
      <c r="AF28" s="715"/>
      <c r="AG28" s="715"/>
      <c r="AH28" s="716"/>
      <c r="AI28" s="717"/>
      <c r="AJ28" s="678"/>
      <c r="AK28" s="679"/>
      <c r="AL28" s="679"/>
      <c r="AM28" s="679"/>
      <c r="AN28" s="680"/>
      <c r="AO28" s="713"/>
      <c r="AP28" s="678"/>
      <c r="AQ28" s="679"/>
      <c r="AR28" s="679"/>
      <c r="AS28" s="679"/>
      <c r="AT28" s="680"/>
      <c r="AU28" s="713"/>
      <c r="AV28" s="721"/>
      <c r="AW28" s="730"/>
      <c r="AX28" s="730"/>
      <c r="AY28" s="730"/>
      <c r="AZ28" s="716"/>
      <c r="BA28" s="717"/>
      <c r="BB28" s="721"/>
      <c r="BC28" s="730"/>
      <c r="BD28" s="730"/>
      <c r="BE28" s="730"/>
      <c r="BF28" s="716"/>
      <c r="BG28" s="717"/>
      <c r="BH28" s="721"/>
      <c r="BI28" s="730"/>
      <c r="BJ28" s="730"/>
      <c r="BK28" s="730"/>
      <c r="BL28" s="716"/>
      <c r="BM28" s="717"/>
      <c r="BN28" s="738">
        <f t="shared" si="3"/>
        <v>0</v>
      </c>
      <c r="BO28" s="739">
        <f t="shared" si="3"/>
        <v>0</v>
      </c>
      <c r="BP28" s="739">
        <f t="shared" si="3"/>
        <v>0</v>
      </c>
      <c r="BQ28" s="739">
        <f t="shared" si="3"/>
        <v>0</v>
      </c>
      <c r="BR28" s="716"/>
      <c r="BS28" s="717"/>
      <c r="BT28" s="714"/>
      <c r="BU28" s="715"/>
      <c r="BV28" s="715"/>
      <c r="BW28" s="715"/>
      <c r="BX28" s="716"/>
      <c r="BY28" s="717"/>
      <c r="BZ28" s="738">
        <f t="shared" si="4"/>
        <v>0</v>
      </c>
      <c r="CA28" s="739">
        <f t="shared" si="4"/>
        <v>0</v>
      </c>
      <c r="CB28" s="739">
        <f t="shared" si="4"/>
        <v>0</v>
      </c>
      <c r="CC28" s="739">
        <f t="shared" si="4"/>
        <v>0</v>
      </c>
      <c r="CD28" s="716"/>
      <c r="CE28" s="717"/>
      <c r="CF28" s="750" t="str">
        <f t="shared" si="5"/>
        <v>-</v>
      </c>
      <c r="CG28" s="751" t="str">
        <f t="shared" si="5"/>
        <v>-</v>
      </c>
      <c r="CH28" s="751" t="str">
        <f t="shared" si="5"/>
        <v>-</v>
      </c>
      <c r="CI28" s="751" t="str">
        <f t="shared" si="5"/>
        <v>-</v>
      </c>
      <c r="CJ28" s="752" t="str">
        <f t="shared" si="5"/>
        <v>-</v>
      </c>
      <c r="CK28" s="760" t="str">
        <f t="shared" si="5"/>
        <v>-</v>
      </c>
    </row>
    <row r="29" ht="60" customHeight="1" spans="2:89">
      <c r="B29" s="464" t="s">
        <v>179</v>
      </c>
      <c r="C29" s="464"/>
      <c r="D29" s="455" t="s">
        <v>24</v>
      </c>
      <c r="E29" s="456" t="s">
        <v>25</v>
      </c>
      <c r="F29" s="656" t="s">
        <v>180</v>
      </c>
      <c r="G29" s="656" t="s">
        <v>181</v>
      </c>
      <c r="H29" s="656" t="s">
        <v>182</v>
      </c>
      <c r="I29" s="656" t="s">
        <v>183</v>
      </c>
      <c r="J29" s="656" t="s">
        <v>184</v>
      </c>
      <c r="K29" s="546"/>
      <c r="L29" s="547"/>
      <c r="M29" s="548"/>
      <c r="N29" s="548"/>
      <c r="O29" s="548"/>
      <c r="P29" s="548"/>
      <c r="Q29" s="561"/>
      <c r="R29" s="705"/>
      <c r="S29" s="706"/>
      <c r="T29" s="706"/>
      <c r="U29" s="706"/>
      <c r="V29" s="706"/>
      <c r="W29" s="562"/>
      <c r="X29" s="705"/>
      <c r="Y29" s="706"/>
      <c r="Z29" s="706"/>
      <c r="AA29" s="706"/>
      <c r="AB29" s="706"/>
      <c r="AC29" s="562"/>
      <c r="AD29" s="705"/>
      <c r="AE29" s="706"/>
      <c r="AF29" s="706"/>
      <c r="AG29" s="706"/>
      <c r="AH29" s="706"/>
      <c r="AI29" s="562"/>
      <c r="AJ29" s="547"/>
      <c r="AK29" s="548"/>
      <c r="AL29" s="548"/>
      <c r="AM29" s="548"/>
      <c r="AN29" s="548"/>
      <c r="AO29" s="561"/>
      <c r="AP29" s="547"/>
      <c r="AQ29" s="548"/>
      <c r="AR29" s="548"/>
      <c r="AS29" s="548"/>
      <c r="AT29" s="548"/>
      <c r="AU29" s="561"/>
      <c r="AV29" s="718"/>
      <c r="AW29" s="722"/>
      <c r="AX29" s="722"/>
      <c r="AY29" s="722"/>
      <c r="AZ29" s="722"/>
      <c r="BA29" s="562"/>
      <c r="BB29" s="718"/>
      <c r="BC29" s="722"/>
      <c r="BD29" s="722"/>
      <c r="BE29" s="722"/>
      <c r="BF29" s="722"/>
      <c r="BG29" s="562"/>
      <c r="BH29" s="718"/>
      <c r="BI29" s="722"/>
      <c r="BJ29" s="722"/>
      <c r="BK29" s="722"/>
      <c r="BL29" s="722"/>
      <c r="BM29" s="562"/>
      <c r="BN29" s="576">
        <f t="shared" si="3"/>
        <v>0</v>
      </c>
      <c r="BO29" s="577">
        <f t="shared" si="3"/>
        <v>0</v>
      </c>
      <c r="BP29" s="577">
        <f t="shared" si="3"/>
        <v>0</v>
      </c>
      <c r="BQ29" s="577">
        <f t="shared" si="3"/>
        <v>0</v>
      </c>
      <c r="BR29" s="577">
        <f t="shared" si="3"/>
        <v>0</v>
      </c>
      <c r="BS29" s="562"/>
      <c r="BT29" s="705"/>
      <c r="BU29" s="706"/>
      <c r="BV29" s="706"/>
      <c r="BW29" s="706"/>
      <c r="BX29" s="706"/>
      <c r="BY29" s="562"/>
      <c r="BZ29" s="576">
        <f t="shared" si="4"/>
        <v>0</v>
      </c>
      <c r="CA29" s="577">
        <f t="shared" si="4"/>
        <v>0</v>
      </c>
      <c r="CB29" s="577">
        <f t="shared" si="4"/>
        <v>0</v>
      </c>
      <c r="CC29" s="577">
        <f t="shared" si="4"/>
        <v>0</v>
      </c>
      <c r="CD29" s="577">
        <f t="shared" si="4"/>
        <v>0</v>
      </c>
      <c r="CE29" s="562"/>
      <c r="CF29" s="741" t="str">
        <f t="shared" si="5"/>
        <v>-</v>
      </c>
      <c r="CG29" s="742" t="str">
        <f t="shared" si="5"/>
        <v>-</v>
      </c>
      <c r="CH29" s="742" t="str">
        <f t="shared" si="5"/>
        <v>-</v>
      </c>
      <c r="CI29" s="742" t="str">
        <f t="shared" si="5"/>
        <v>-</v>
      </c>
      <c r="CJ29" s="742" t="str">
        <f t="shared" si="5"/>
        <v>-</v>
      </c>
      <c r="CK29" s="753" t="str">
        <f t="shared" si="5"/>
        <v>-</v>
      </c>
    </row>
    <row r="30" ht="60" customHeight="1" spans="2:89">
      <c r="B30" s="467"/>
      <c r="C30" s="467"/>
      <c r="D30" s="455" t="s">
        <v>31</v>
      </c>
      <c r="E30" s="456" t="s">
        <v>32</v>
      </c>
      <c r="F30" s="655" t="s">
        <v>185</v>
      </c>
      <c r="G30" s="655" t="s">
        <v>186</v>
      </c>
      <c r="H30" s="655" t="s">
        <v>187</v>
      </c>
      <c r="I30" s="655" t="s">
        <v>188</v>
      </c>
      <c r="J30" s="655" t="s">
        <v>189</v>
      </c>
      <c r="K30" s="666"/>
      <c r="L30" s="552"/>
      <c r="M30" s="553"/>
      <c r="N30" s="553"/>
      <c r="O30" s="553"/>
      <c r="P30" s="553"/>
      <c r="Q30" s="565"/>
      <c r="R30" s="711"/>
      <c r="S30" s="712"/>
      <c r="T30" s="712"/>
      <c r="U30" s="712"/>
      <c r="V30" s="712"/>
      <c r="W30" s="566"/>
      <c r="X30" s="711"/>
      <c r="Y30" s="712"/>
      <c r="Z30" s="712"/>
      <c r="AA30" s="712"/>
      <c r="AB30" s="712"/>
      <c r="AC30" s="566"/>
      <c r="AD30" s="711"/>
      <c r="AE30" s="712"/>
      <c r="AF30" s="712"/>
      <c r="AG30" s="712"/>
      <c r="AH30" s="712"/>
      <c r="AI30" s="566"/>
      <c r="AJ30" s="552"/>
      <c r="AK30" s="553"/>
      <c r="AL30" s="553"/>
      <c r="AM30" s="553"/>
      <c r="AN30" s="553"/>
      <c r="AO30" s="565"/>
      <c r="AP30" s="552"/>
      <c r="AQ30" s="553"/>
      <c r="AR30" s="553"/>
      <c r="AS30" s="553"/>
      <c r="AT30" s="553"/>
      <c r="AU30" s="565"/>
      <c r="AV30" s="720"/>
      <c r="AW30" s="725"/>
      <c r="AX30" s="725"/>
      <c r="AY30" s="725"/>
      <c r="AZ30" s="725"/>
      <c r="BA30" s="566"/>
      <c r="BB30" s="720"/>
      <c r="BC30" s="725"/>
      <c r="BD30" s="725"/>
      <c r="BE30" s="725"/>
      <c r="BF30" s="725"/>
      <c r="BG30" s="566"/>
      <c r="BH30" s="720"/>
      <c r="BI30" s="725"/>
      <c r="BJ30" s="725"/>
      <c r="BK30" s="725"/>
      <c r="BL30" s="725"/>
      <c r="BM30" s="566"/>
      <c r="BN30" s="580">
        <f t="shared" si="3"/>
        <v>0</v>
      </c>
      <c r="BO30" s="581">
        <f t="shared" si="3"/>
        <v>0</v>
      </c>
      <c r="BP30" s="581">
        <f t="shared" si="3"/>
        <v>0</v>
      </c>
      <c r="BQ30" s="581">
        <f t="shared" si="3"/>
        <v>0</v>
      </c>
      <c r="BR30" s="581">
        <f t="shared" si="3"/>
        <v>0</v>
      </c>
      <c r="BS30" s="566"/>
      <c r="BT30" s="711"/>
      <c r="BU30" s="712"/>
      <c r="BV30" s="712"/>
      <c r="BW30" s="712"/>
      <c r="BX30" s="712"/>
      <c r="BY30" s="566"/>
      <c r="BZ30" s="580">
        <f t="shared" si="4"/>
        <v>0</v>
      </c>
      <c r="CA30" s="581">
        <f t="shared" si="4"/>
        <v>0</v>
      </c>
      <c r="CB30" s="581">
        <f t="shared" si="4"/>
        <v>0</v>
      </c>
      <c r="CC30" s="581">
        <f t="shared" si="4"/>
        <v>0</v>
      </c>
      <c r="CD30" s="581">
        <f t="shared" si="4"/>
        <v>0</v>
      </c>
      <c r="CE30" s="566"/>
      <c r="CF30" s="745" t="str">
        <f t="shared" si="5"/>
        <v>-</v>
      </c>
      <c r="CG30" s="746" t="str">
        <f t="shared" si="5"/>
        <v>-</v>
      </c>
      <c r="CH30" s="746" t="str">
        <f t="shared" si="5"/>
        <v>-</v>
      </c>
      <c r="CI30" s="746" t="str">
        <f t="shared" si="5"/>
        <v>-</v>
      </c>
      <c r="CJ30" s="746" t="str">
        <f t="shared" si="5"/>
        <v>-</v>
      </c>
      <c r="CK30" s="755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2"/>
  <sheetViews>
    <sheetView showGridLines="0" zoomScale="55" zoomScaleNormal="55" topLeftCell="A181" workbookViewId="0">
      <selection activeCell="M193" sqref="M193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14</v>
      </c>
      <c r="F3" s="7" t="s">
        <v>371</v>
      </c>
      <c r="G3" s="7" t="s">
        <v>372</v>
      </c>
      <c r="H3" s="7" t="s">
        <v>373</v>
      </c>
      <c r="I3" s="7" t="s">
        <v>374</v>
      </c>
      <c r="J3" s="39" t="s">
        <v>705</v>
      </c>
      <c r="K3" s="39" t="s">
        <v>706</v>
      </c>
      <c r="L3" s="7" t="s">
        <v>190</v>
      </c>
      <c r="M3" s="7" t="s">
        <v>707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17</v>
      </c>
      <c r="G4" s="11" t="s">
        <v>382</v>
      </c>
      <c r="H4" s="11" t="s">
        <v>383</v>
      </c>
      <c r="I4" s="40" t="s">
        <v>384</v>
      </c>
      <c r="J4" s="41">
        <v>10</v>
      </c>
      <c r="K4" s="41">
        <v>10.2</v>
      </c>
      <c r="L4" s="42">
        <f>'在庫情報（袜子）'!U4</f>
        <v>0</v>
      </c>
      <c r="M4" s="4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386</v>
      </c>
      <c r="H5" s="11" t="s">
        <v>387</v>
      </c>
      <c r="I5" s="40" t="s">
        <v>384</v>
      </c>
      <c r="J5" s="41">
        <v>10</v>
      </c>
      <c r="K5" s="41">
        <v>10.2</v>
      </c>
      <c r="L5" s="42">
        <f>'在庫情報（袜子）'!U5</f>
        <v>0</v>
      </c>
      <c r="M5" s="4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389</v>
      </c>
      <c r="H6" s="11" t="s">
        <v>390</v>
      </c>
      <c r="I6" s="40" t="s">
        <v>384</v>
      </c>
      <c r="J6" s="41">
        <v>10</v>
      </c>
      <c r="K6" s="41">
        <v>10.2</v>
      </c>
      <c r="L6" s="42">
        <f>'在庫情報（袜子）'!U6</f>
        <v>0</v>
      </c>
      <c r="M6" s="4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392</v>
      </c>
      <c r="H7" s="13" t="s">
        <v>393</v>
      </c>
      <c r="I7" s="44" t="s">
        <v>384</v>
      </c>
      <c r="J7" s="45">
        <v>10</v>
      </c>
      <c r="K7" s="45">
        <v>10.2</v>
      </c>
      <c r="L7" s="46">
        <f>'在庫情報（袜子）'!U7</f>
        <v>0</v>
      </c>
      <c r="M7" s="47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17</v>
      </c>
      <c r="G8" s="14" t="s">
        <v>382</v>
      </c>
      <c r="H8" s="14" t="s">
        <v>383</v>
      </c>
      <c r="I8" s="48" t="s">
        <v>397</v>
      </c>
      <c r="J8" s="49">
        <v>10.5</v>
      </c>
      <c r="K8" s="49">
        <f t="shared" ref="K8:K74" si="1">J8+0.2</f>
        <v>10.7</v>
      </c>
      <c r="L8" s="50">
        <f>'在庫情報（袜子）'!U8</f>
        <v>0</v>
      </c>
      <c r="M8" s="5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399</v>
      </c>
      <c r="H9" s="11" t="s">
        <v>387</v>
      </c>
      <c r="I9" s="52" t="s">
        <v>397</v>
      </c>
      <c r="J9" s="41">
        <v>10.5</v>
      </c>
      <c r="K9" s="41">
        <f t="shared" si="1"/>
        <v>10.7</v>
      </c>
      <c r="L9" s="42">
        <f>'在庫情報（袜子）'!U9</f>
        <v>0</v>
      </c>
      <c r="M9" s="4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401</v>
      </c>
      <c r="H10" s="11" t="s">
        <v>390</v>
      </c>
      <c r="I10" s="52" t="s">
        <v>397</v>
      </c>
      <c r="J10" s="41">
        <v>10.5</v>
      </c>
      <c r="K10" s="41">
        <f t="shared" si="1"/>
        <v>10.7</v>
      </c>
      <c r="L10" s="42">
        <f>'在庫情報（袜子）'!U10</f>
        <v>0</v>
      </c>
      <c r="M10" s="4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403</v>
      </c>
      <c r="H11" s="13" t="s">
        <v>393</v>
      </c>
      <c r="I11" s="53" t="s">
        <v>397</v>
      </c>
      <c r="J11" s="45">
        <v>10.5</v>
      </c>
      <c r="K11" s="45">
        <f t="shared" si="1"/>
        <v>10.7</v>
      </c>
      <c r="L11" s="46">
        <f>'在庫情報（袜子）'!U11</f>
        <v>0</v>
      </c>
      <c r="M11" s="47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17</v>
      </c>
      <c r="G12" s="14" t="s">
        <v>399</v>
      </c>
      <c r="H12" s="14" t="s">
        <v>387</v>
      </c>
      <c r="I12" s="54" t="s">
        <v>384</v>
      </c>
      <c r="J12" s="49">
        <v>10</v>
      </c>
      <c r="K12" s="49">
        <f t="shared" si="1"/>
        <v>10.2</v>
      </c>
      <c r="L12" s="50">
        <f>'在庫情報（袜子）'!U12</f>
        <v>0</v>
      </c>
      <c r="M12" s="5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401</v>
      </c>
      <c r="H13" s="11" t="s">
        <v>390</v>
      </c>
      <c r="I13" s="40" t="s">
        <v>384</v>
      </c>
      <c r="J13" s="41">
        <v>10</v>
      </c>
      <c r="K13" s="41">
        <f t="shared" si="1"/>
        <v>10.2</v>
      </c>
      <c r="L13" s="42">
        <f>'在庫情報（袜子）'!U13</f>
        <v>0</v>
      </c>
      <c r="M13" s="4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403</v>
      </c>
      <c r="H14" s="13" t="s">
        <v>393</v>
      </c>
      <c r="I14" s="44" t="s">
        <v>384</v>
      </c>
      <c r="J14" s="45">
        <v>10</v>
      </c>
      <c r="K14" s="45">
        <f t="shared" si="1"/>
        <v>10.2</v>
      </c>
      <c r="L14" s="46">
        <f>'在庫情報（袜子）'!U14</f>
        <v>0</v>
      </c>
      <c r="M14" s="47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17</v>
      </c>
      <c r="G15" s="14" t="s">
        <v>382</v>
      </c>
      <c r="H15" s="14" t="s">
        <v>412</v>
      </c>
      <c r="I15" s="55" t="s">
        <v>384</v>
      </c>
      <c r="J15" s="49">
        <v>14.8</v>
      </c>
      <c r="K15" s="49">
        <f t="shared" si="1"/>
        <v>15</v>
      </c>
      <c r="L15" s="50">
        <f>'在庫情報（袜子）'!U15</f>
        <v>0</v>
      </c>
      <c r="M15" s="56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399</v>
      </c>
      <c r="H16" s="11" t="s">
        <v>387</v>
      </c>
      <c r="I16" s="40" t="s">
        <v>384</v>
      </c>
      <c r="J16" s="41">
        <v>14.8</v>
      </c>
      <c r="K16" s="41">
        <f t="shared" si="1"/>
        <v>15</v>
      </c>
      <c r="L16" s="42">
        <f>'在庫情報（袜子）'!U16</f>
        <v>0</v>
      </c>
      <c r="M16" s="57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401</v>
      </c>
      <c r="H17" s="22" t="s">
        <v>390</v>
      </c>
      <c r="I17" s="58" t="s">
        <v>397</v>
      </c>
      <c r="J17" s="59">
        <v>14.8</v>
      </c>
      <c r="K17" s="59">
        <f t="shared" si="1"/>
        <v>15</v>
      </c>
      <c r="L17" s="60">
        <f>'在庫情報（袜子）'!U17</f>
        <v>0</v>
      </c>
      <c r="M17" s="61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403</v>
      </c>
      <c r="H18" s="13" t="s">
        <v>393</v>
      </c>
      <c r="I18" s="62" t="s">
        <v>397</v>
      </c>
      <c r="J18" s="45">
        <v>14.8</v>
      </c>
      <c r="K18" s="45">
        <f t="shared" ref="K18" si="2">J18+0.2</f>
        <v>15</v>
      </c>
      <c r="L18" s="46">
        <f>'在庫情報（袜子）'!U18</f>
        <v>0</v>
      </c>
      <c r="M18" s="63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17</v>
      </c>
      <c r="G19" s="14" t="s">
        <v>399</v>
      </c>
      <c r="H19" s="14" t="s">
        <v>387</v>
      </c>
      <c r="I19" s="54" t="s">
        <v>384</v>
      </c>
      <c r="J19" s="49">
        <v>12.5</v>
      </c>
      <c r="K19" s="49">
        <f t="shared" si="1"/>
        <v>12.7</v>
      </c>
      <c r="L19" s="50">
        <f>'在庫情報（袜子）'!U19</f>
        <v>0</v>
      </c>
      <c r="M19" s="5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401</v>
      </c>
      <c r="H20" s="11" t="s">
        <v>390</v>
      </c>
      <c r="I20" s="40" t="s">
        <v>384</v>
      </c>
      <c r="J20" s="41">
        <v>12.5</v>
      </c>
      <c r="K20" s="41">
        <f t="shared" si="1"/>
        <v>12.7</v>
      </c>
      <c r="L20" s="42">
        <f>'在庫情報（袜子）'!U20</f>
        <v>0</v>
      </c>
      <c r="M20" s="4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403</v>
      </c>
      <c r="H21" s="13" t="s">
        <v>393</v>
      </c>
      <c r="I21" s="53" t="s">
        <v>397</v>
      </c>
      <c r="J21" s="45">
        <v>12.5</v>
      </c>
      <c r="K21" s="45">
        <f t="shared" si="1"/>
        <v>12.7</v>
      </c>
      <c r="L21" s="46">
        <f>'在庫情報（袜子）'!U21</f>
        <v>0</v>
      </c>
      <c r="M21" s="47">
        <f t="shared" si="0"/>
        <v>0</v>
      </c>
    </row>
    <row r="22" ht="50.1" customHeight="1" spans="2:13">
      <c r="B22" s="8" t="s">
        <v>422</v>
      </c>
      <c r="C22" s="8" t="s">
        <v>411</v>
      </c>
      <c r="D22" s="9" t="s">
        <v>423</v>
      </c>
      <c r="E22" s="8"/>
      <c r="F22" s="14" t="s">
        <v>17</v>
      </c>
      <c r="G22" s="14" t="s">
        <v>399</v>
      </c>
      <c r="H22" s="14" t="s">
        <v>387</v>
      </c>
      <c r="I22" s="48" t="s">
        <v>397</v>
      </c>
      <c r="J22" s="49">
        <v>10</v>
      </c>
      <c r="K22" s="49">
        <f t="shared" si="1"/>
        <v>10.2</v>
      </c>
      <c r="L22" s="50">
        <f>'在庫情報（袜子）'!U22</f>
        <v>0</v>
      </c>
      <c r="M22" s="5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401</v>
      </c>
      <c r="H23" s="11" t="s">
        <v>390</v>
      </c>
      <c r="I23" s="52" t="s">
        <v>397</v>
      </c>
      <c r="J23" s="41">
        <v>10</v>
      </c>
      <c r="K23" s="41">
        <f t="shared" si="1"/>
        <v>10.2</v>
      </c>
      <c r="L23" s="42">
        <f>'在庫情報（袜子）'!U23</f>
        <v>0</v>
      </c>
      <c r="M23" s="4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403</v>
      </c>
      <c r="H24" s="13" t="s">
        <v>393</v>
      </c>
      <c r="I24" s="53" t="s">
        <v>397</v>
      </c>
      <c r="J24" s="45">
        <v>10</v>
      </c>
      <c r="K24" s="45">
        <f t="shared" si="1"/>
        <v>10.2</v>
      </c>
      <c r="L24" s="46">
        <f>'在庫情報（袜子）'!U24</f>
        <v>0</v>
      </c>
      <c r="M24" s="47">
        <f t="shared" si="0"/>
        <v>0</v>
      </c>
    </row>
    <row r="25" ht="50.1" customHeight="1" spans="2:13">
      <c r="B25" s="25" t="s">
        <v>427</v>
      </c>
      <c r="C25" s="26" t="s">
        <v>380</v>
      </c>
      <c r="D25" s="27" t="s">
        <v>428</v>
      </c>
      <c r="E25" s="26"/>
      <c r="F25" s="28" t="s">
        <v>17</v>
      </c>
      <c r="G25" s="28" t="s">
        <v>399</v>
      </c>
      <c r="H25" s="28" t="s">
        <v>387</v>
      </c>
      <c r="I25" s="55" t="s">
        <v>384</v>
      </c>
      <c r="J25" s="64">
        <v>10</v>
      </c>
      <c r="K25" s="64">
        <f t="shared" si="1"/>
        <v>10.2</v>
      </c>
      <c r="L25" s="65">
        <f>'在庫情報（袜子）'!U25</f>
        <v>0</v>
      </c>
      <c r="M25" s="66">
        <f t="shared" si="0"/>
        <v>0</v>
      </c>
    </row>
    <row r="26" ht="50.1" customHeight="1" spans="2:13">
      <c r="B26" s="29"/>
      <c r="C26" s="29"/>
      <c r="D26" s="30"/>
      <c r="E26" s="29"/>
      <c r="F26" s="31" t="s">
        <v>18</v>
      </c>
      <c r="G26" s="31" t="s">
        <v>401</v>
      </c>
      <c r="H26" s="31" t="s">
        <v>390</v>
      </c>
      <c r="I26" s="40" t="s">
        <v>384</v>
      </c>
      <c r="J26" s="67">
        <v>10</v>
      </c>
      <c r="K26" s="67">
        <f t="shared" si="1"/>
        <v>10.2</v>
      </c>
      <c r="L26" s="68">
        <f>'在庫情報（袜子）'!U26</f>
        <v>0</v>
      </c>
      <c r="M26" s="69">
        <f t="shared" si="0"/>
        <v>0</v>
      </c>
    </row>
    <row r="27" ht="50.1" customHeight="1" spans="2:13">
      <c r="B27" s="29"/>
      <c r="C27" s="29"/>
      <c r="D27" s="30"/>
      <c r="E27" s="32"/>
      <c r="F27" s="33" t="s">
        <v>19</v>
      </c>
      <c r="G27" s="33" t="s">
        <v>403</v>
      </c>
      <c r="H27" s="33" t="s">
        <v>393</v>
      </c>
      <c r="I27" s="70" t="s">
        <v>384</v>
      </c>
      <c r="J27" s="71">
        <v>10</v>
      </c>
      <c r="K27" s="71">
        <f t="shared" si="1"/>
        <v>10.2</v>
      </c>
      <c r="L27" s="72">
        <f>'在庫情報（袜子）'!U27</f>
        <v>0</v>
      </c>
      <c r="M27" s="73">
        <f t="shared" si="0"/>
        <v>0</v>
      </c>
    </row>
    <row r="28" ht="50.1" customHeight="1" spans="2:13">
      <c r="B28" s="34" t="s">
        <v>432</v>
      </c>
      <c r="C28" s="29" t="s">
        <v>380</v>
      </c>
      <c r="D28" s="30"/>
      <c r="E28" s="26"/>
      <c r="F28" s="28" t="s">
        <v>17</v>
      </c>
      <c r="G28" s="28" t="s">
        <v>399</v>
      </c>
      <c r="H28" s="28" t="s">
        <v>387</v>
      </c>
      <c r="I28" s="74" t="s">
        <v>384</v>
      </c>
      <c r="J28" s="64">
        <v>10</v>
      </c>
      <c r="K28" s="64">
        <f t="shared" si="1"/>
        <v>10.2</v>
      </c>
      <c r="L28" s="65">
        <f>'在庫情報（袜子）'!U28</f>
        <v>0</v>
      </c>
      <c r="M28" s="66">
        <f t="shared" si="0"/>
        <v>0</v>
      </c>
    </row>
    <row r="29" ht="50.1" customHeight="1" spans="2:13">
      <c r="B29" s="29"/>
      <c r="C29" s="29"/>
      <c r="D29" s="30"/>
      <c r="E29" s="29"/>
      <c r="F29" s="31" t="s">
        <v>18</v>
      </c>
      <c r="G29" s="31" t="s">
        <v>401</v>
      </c>
      <c r="H29" s="31" t="s">
        <v>390</v>
      </c>
      <c r="I29" s="75" t="s">
        <v>384</v>
      </c>
      <c r="J29" s="67">
        <v>10</v>
      </c>
      <c r="K29" s="67">
        <f t="shared" si="1"/>
        <v>10.2</v>
      </c>
      <c r="L29" s="68">
        <f>'在庫情報（袜子）'!U29</f>
        <v>0</v>
      </c>
      <c r="M29" s="69">
        <f t="shared" si="0"/>
        <v>0</v>
      </c>
    </row>
    <row r="30" ht="50.1" customHeight="1" spans="2:13">
      <c r="B30" s="32"/>
      <c r="C30" s="32"/>
      <c r="D30" s="35"/>
      <c r="E30" s="32"/>
      <c r="F30" s="33" t="s">
        <v>19</v>
      </c>
      <c r="G30" s="33" t="s">
        <v>403</v>
      </c>
      <c r="H30" s="33" t="s">
        <v>393</v>
      </c>
      <c r="I30" s="76" t="s">
        <v>384</v>
      </c>
      <c r="J30" s="71">
        <v>10</v>
      </c>
      <c r="K30" s="71">
        <f t="shared" si="1"/>
        <v>10.2</v>
      </c>
      <c r="L30" s="72">
        <f>'在庫情報（袜子）'!U30</f>
        <v>0</v>
      </c>
      <c r="M30" s="73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17</v>
      </c>
      <c r="G31" s="14" t="s">
        <v>399</v>
      </c>
      <c r="H31" s="14" t="s">
        <v>387</v>
      </c>
      <c r="I31" s="55" t="s">
        <v>384</v>
      </c>
      <c r="J31" s="49">
        <v>10</v>
      </c>
      <c r="K31" s="49">
        <f t="shared" si="1"/>
        <v>10.2</v>
      </c>
      <c r="L31" s="50">
        <f>'在庫情報（袜子）'!U31</f>
        <v>0</v>
      </c>
      <c r="M31" s="56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401</v>
      </c>
      <c r="H32" s="11" t="s">
        <v>390</v>
      </c>
      <c r="I32" s="40" t="s">
        <v>384</v>
      </c>
      <c r="J32" s="41">
        <v>10</v>
      </c>
      <c r="K32" s="41">
        <f t="shared" si="1"/>
        <v>10.2</v>
      </c>
      <c r="L32" s="42">
        <f>'在庫情報（袜子）'!U32</f>
        <v>0</v>
      </c>
      <c r="M32" s="57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403</v>
      </c>
      <c r="H33" s="13" t="s">
        <v>393</v>
      </c>
      <c r="I33" s="70" t="s">
        <v>384</v>
      </c>
      <c r="J33" s="45">
        <v>10</v>
      </c>
      <c r="K33" s="45">
        <f t="shared" si="1"/>
        <v>10.2</v>
      </c>
      <c r="L33" s="46">
        <f>'在庫情報（袜子）'!U33</f>
        <v>0</v>
      </c>
      <c r="M33" s="63">
        <f t="shared" si="0"/>
        <v>0</v>
      </c>
    </row>
    <row r="34" ht="50.1" customHeight="1" spans="2:13">
      <c r="B34" s="26" t="s">
        <v>441</v>
      </c>
      <c r="C34" s="26" t="s">
        <v>380</v>
      </c>
      <c r="D34" s="27" t="s">
        <v>442</v>
      </c>
      <c r="E34" s="26"/>
      <c r="F34" s="28" t="s">
        <v>17</v>
      </c>
      <c r="G34" s="28" t="s">
        <v>399</v>
      </c>
      <c r="H34" s="28" t="s">
        <v>387</v>
      </c>
      <c r="I34" s="54" t="s">
        <v>384</v>
      </c>
      <c r="J34" s="64">
        <v>10</v>
      </c>
      <c r="K34" s="64">
        <f t="shared" si="1"/>
        <v>10.2</v>
      </c>
      <c r="L34" s="65">
        <f>'在庫情報（袜子）'!U34</f>
        <v>0</v>
      </c>
      <c r="M34" s="66">
        <f t="shared" si="0"/>
        <v>0</v>
      </c>
    </row>
    <row r="35" ht="50.1" customHeight="1" spans="2:13">
      <c r="B35" s="29"/>
      <c r="C35" s="29"/>
      <c r="D35" s="30"/>
      <c r="E35" s="29"/>
      <c r="F35" s="31" t="s">
        <v>18</v>
      </c>
      <c r="G35" s="31" t="s">
        <v>401</v>
      </c>
      <c r="H35" s="31" t="s">
        <v>390</v>
      </c>
      <c r="I35" s="40" t="s">
        <v>384</v>
      </c>
      <c r="J35" s="67">
        <v>10</v>
      </c>
      <c r="K35" s="67">
        <f t="shared" si="1"/>
        <v>10.2</v>
      </c>
      <c r="L35" s="68">
        <f>'在庫情報（袜子）'!U35</f>
        <v>0</v>
      </c>
      <c r="M35" s="69">
        <f t="shared" si="0"/>
        <v>0</v>
      </c>
    </row>
    <row r="36" ht="50.1" customHeight="1" spans="2:13">
      <c r="B36" s="32"/>
      <c r="C36" s="32"/>
      <c r="D36" s="35"/>
      <c r="E36" s="32"/>
      <c r="F36" s="33" t="s">
        <v>19</v>
      </c>
      <c r="G36" s="33" t="s">
        <v>403</v>
      </c>
      <c r="H36" s="33" t="s">
        <v>393</v>
      </c>
      <c r="I36" s="44" t="s">
        <v>384</v>
      </c>
      <c r="J36" s="71">
        <v>10</v>
      </c>
      <c r="K36" s="71">
        <f t="shared" si="1"/>
        <v>10.2</v>
      </c>
      <c r="L36" s="72">
        <f>'在庫情報（袜子）'!U36</f>
        <v>0</v>
      </c>
      <c r="M36" s="73">
        <f t="shared" si="0"/>
        <v>0</v>
      </c>
    </row>
    <row r="37" ht="50.1" customHeight="1" spans="2:13">
      <c r="B37" s="26" t="s">
        <v>446</v>
      </c>
      <c r="C37" s="26" t="s">
        <v>380</v>
      </c>
      <c r="D37" s="27" t="s">
        <v>447</v>
      </c>
      <c r="E37" s="26"/>
      <c r="F37" s="28" t="s">
        <v>17</v>
      </c>
      <c r="G37" s="28" t="s">
        <v>399</v>
      </c>
      <c r="H37" s="28" t="s">
        <v>387</v>
      </c>
      <c r="I37" s="55" t="s">
        <v>384</v>
      </c>
      <c r="J37" s="64">
        <v>10</v>
      </c>
      <c r="K37" s="64">
        <f t="shared" si="1"/>
        <v>10.2</v>
      </c>
      <c r="L37" s="65">
        <f>'在庫情報（袜子）'!U37</f>
        <v>0</v>
      </c>
      <c r="M37" s="66">
        <f t="shared" si="0"/>
        <v>0</v>
      </c>
    </row>
    <row r="38" ht="50.1" customHeight="1" spans="2:13">
      <c r="B38" s="29"/>
      <c r="C38" s="29"/>
      <c r="D38" s="30"/>
      <c r="E38" s="29"/>
      <c r="F38" s="31" t="s">
        <v>18</v>
      </c>
      <c r="G38" s="31" t="s">
        <v>401</v>
      </c>
      <c r="H38" s="31" t="s">
        <v>390</v>
      </c>
      <c r="I38" s="40" t="s">
        <v>384</v>
      </c>
      <c r="J38" s="67">
        <v>10</v>
      </c>
      <c r="K38" s="67">
        <f t="shared" si="1"/>
        <v>10.2</v>
      </c>
      <c r="L38" s="68">
        <f>'在庫情報（袜子）'!U38</f>
        <v>0</v>
      </c>
      <c r="M38" s="69">
        <f t="shared" si="0"/>
        <v>0</v>
      </c>
    </row>
    <row r="39" ht="50.1" customHeight="1" spans="2:13">
      <c r="B39" s="32"/>
      <c r="C39" s="32"/>
      <c r="D39" s="35"/>
      <c r="E39" s="32"/>
      <c r="F39" s="33" t="s">
        <v>19</v>
      </c>
      <c r="G39" s="33" t="s">
        <v>403</v>
      </c>
      <c r="H39" s="33" t="s">
        <v>393</v>
      </c>
      <c r="I39" s="70" t="s">
        <v>384</v>
      </c>
      <c r="J39" s="71">
        <v>10</v>
      </c>
      <c r="K39" s="71">
        <f t="shared" si="1"/>
        <v>10.2</v>
      </c>
      <c r="L39" s="72">
        <f>'在庫情報（袜子）'!U39</f>
        <v>0</v>
      </c>
      <c r="M39" s="73">
        <f t="shared" si="0"/>
        <v>0</v>
      </c>
    </row>
    <row r="40" ht="50.1" customHeight="1" spans="2:13">
      <c r="B40" s="26" t="s">
        <v>451</v>
      </c>
      <c r="C40" s="26" t="s">
        <v>380</v>
      </c>
      <c r="D40" s="27" t="s">
        <v>452</v>
      </c>
      <c r="E40" s="26"/>
      <c r="F40" s="28" t="s">
        <v>17</v>
      </c>
      <c r="G40" s="28" t="s">
        <v>399</v>
      </c>
      <c r="H40" s="28" t="s">
        <v>387</v>
      </c>
      <c r="I40" s="54" t="s">
        <v>384</v>
      </c>
      <c r="J40" s="64">
        <v>10</v>
      </c>
      <c r="K40" s="64">
        <f t="shared" si="1"/>
        <v>10.2</v>
      </c>
      <c r="L40" s="65">
        <f>'在庫情報（袜子）'!U40</f>
        <v>0</v>
      </c>
      <c r="M40" s="66">
        <f t="shared" si="0"/>
        <v>0</v>
      </c>
    </row>
    <row r="41" ht="50.1" customHeight="1" spans="2:13">
      <c r="B41" s="29"/>
      <c r="C41" s="29"/>
      <c r="D41" s="30"/>
      <c r="E41" s="29"/>
      <c r="F41" s="31" t="s">
        <v>18</v>
      </c>
      <c r="G41" s="31" t="s">
        <v>401</v>
      </c>
      <c r="H41" s="31" t="s">
        <v>390</v>
      </c>
      <c r="I41" s="40" t="s">
        <v>384</v>
      </c>
      <c r="J41" s="67">
        <v>10</v>
      </c>
      <c r="K41" s="67">
        <f t="shared" si="1"/>
        <v>10.2</v>
      </c>
      <c r="L41" s="68">
        <f>'在庫情報（袜子）'!U41</f>
        <v>0</v>
      </c>
      <c r="M41" s="69">
        <f t="shared" si="0"/>
        <v>0</v>
      </c>
    </row>
    <row r="42" ht="50.1" customHeight="1" spans="2:13">
      <c r="B42" s="32"/>
      <c r="C42" s="32"/>
      <c r="D42" s="35"/>
      <c r="E42" s="32"/>
      <c r="F42" s="33" t="s">
        <v>19</v>
      </c>
      <c r="G42" s="33" t="s">
        <v>403</v>
      </c>
      <c r="H42" s="33" t="s">
        <v>393</v>
      </c>
      <c r="I42" s="44" t="s">
        <v>384</v>
      </c>
      <c r="J42" s="71">
        <v>10</v>
      </c>
      <c r="K42" s="71">
        <f t="shared" si="1"/>
        <v>10.2</v>
      </c>
      <c r="L42" s="72">
        <f>'在庫情報（袜子）'!U42</f>
        <v>0</v>
      </c>
      <c r="M42" s="73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17</v>
      </c>
      <c r="G43" s="14" t="s">
        <v>382</v>
      </c>
      <c r="H43" s="14" t="s">
        <v>412</v>
      </c>
      <c r="I43" s="55" t="s">
        <v>384</v>
      </c>
      <c r="J43" s="49">
        <v>12</v>
      </c>
      <c r="K43" s="49">
        <f t="shared" si="1"/>
        <v>12.2</v>
      </c>
      <c r="L43" s="50">
        <f>'在庫情報（袜子）'!U43</f>
        <v>0</v>
      </c>
      <c r="M43" s="56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399</v>
      </c>
      <c r="H44" s="11" t="s">
        <v>387</v>
      </c>
      <c r="I44" s="40" t="s">
        <v>384</v>
      </c>
      <c r="J44" s="41">
        <v>12</v>
      </c>
      <c r="K44" s="41">
        <f t="shared" si="1"/>
        <v>12.2</v>
      </c>
      <c r="L44" s="42">
        <f>'在庫情報（袜子）'!U44</f>
        <v>0</v>
      </c>
      <c r="M44" s="57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401</v>
      </c>
      <c r="H45" s="22" t="s">
        <v>390</v>
      </c>
      <c r="I45" s="58" t="s">
        <v>397</v>
      </c>
      <c r="J45" s="59">
        <v>12</v>
      </c>
      <c r="K45" s="59">
        <f t="shared" si="1"/>
        <v>12.2</v>
      </c>
      <c r="L45" s="60">
        <f>'在庫情報（袜子）'!U45</f>
        <v>0</v>
      </c>
      <c r="M45" s="61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403</v>
      </c>
      <c r="H46" s="13" t="s">
        <v>393</v>
      </c>
      <c r="I46" s="62" t="s">
        <v>397</v>
      </c>
      <c r="J46" s="45">
        <v>12</v>
      </c>
      <c r="K46" s="45">
        <f t="shared" si="1"/>
        <v>12.2</v>
      </c>
      <c r="L46" s="46">
        <f>'在庫情報（袜子）'!U46</f>
        <v>0</v>
      </c>
      <c r="M46" s="63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17</v>
      </c>
      <c r="G47" s="14" t="s">
        <v>382</v>
      </c>
      <c r="H47" s="14" t="s">
        <v>412</v>
      </c>
      <c r="I47" s="55" t="s">
        <v>384</v>
      </c>
      <c r="J47" s="49">
        <v>12</v>
      </c>
      <c r="K47" s="49">
        <f t="shared" si="1"/>
        <v>12.2</v>
      </c>
      <c r="L47" s="50">
        <f>'在庫情報（袜子）'!U47</f>
        <v>0</v>
      </c>
      <c r="M47" s="56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399</v>
      </c>
      <c r="H48" s="11" t="s">
        <v>387</v>
      </c>
      <c r="I48" s="40" t="s">
        <v>384</v>
      </c>
      <c r="J48" s="41">
        <v>12</v>
      </c>
      <c r="K48" s="41">
        <f t="shared" si="1"/>
        <v>12.2</v>
      </c>
      <c r="L48" s="42">
        <f>'在庫情報（袜子）'!U48</f>
        <v>0</v>
      </c>
      <c r="M48" s="57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401</v>
      </c>
      <c r="H49" s="22" t="s">
        <v>390</v>
      </c>
      <c r="I49" s="58" t="s">
        <v>397</v>
      </c>
      <c r="J49" s="59">
        <v>12</v>
      </c>
      <c r="K49" s="59">
        <f t="shared" si="1"/>
        <v>12.2</v>
      </c>
      <c r="L49" s="60">
        <f>'在庫情報（袜子）'!U49</f>
        <v>0</v>
      </c>
      <c r="M49" s="61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403</v>
      </c>
      <c r="H50" s="13" t="s">
        <v>393</v>
      </c>
      <c r="I50" s="62" t="s">
        <v>397</v>
      </c>
      <c r="J50" s="45">
        <v>12</v>
      </c>
      <c r="K50" s="45">
        <f t="shared" si="1"/>
        <v>12.2</v>
      </c>
      <c r="L50" s="46">
        <f>'在庫情報（袜子）'!U50</f>
        <v>0</v>
      </c>
      <c r="M50" s="63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36" t="s">
        <v>17</v>
      </c>
      <c r="G51" s="36" t="s">
        <v>399</v>
      </c>
      <c r="H51" s="36" t="s">
        <v>387</v>
      </c>
      <c r="I51" s="77" t="s">
        <v>384</v>
      </c>
      <c r="J51" s="78">
        <v>10</v>
      </c>
      <c r="K51" s="78">
        <f t="shared" si="1"/>
        <v>10.2</v>
      </c>
      <c r="L51" s="79">
        <f>'在庫情報（袜子）'!U51</f>
        <v>0</v>
      </c>
      <c r="M51" s="80">
        <f t="shared" si="0"/>
        <v>0</v>
      </c>
    </row>
    <row r="52" ht="50.1" customHeight="1" spans="2:13">
      <c r="B52" s="10"/>
      <c r="C52" s="10"/>
      <c r="D52" s="12"/>
      <c r="E52" s="10"/>
      <c r="F52" s="37" t="s">
        <v>18</v>
      </c>
      <c r="G52" s="37" t="s">
        <v>401</v>
      </c>
      <c r="H52" s="37" t="s">
        <v>390</v>
      </c>
      <c r="I52" s="81" t="s">
        <v>384</v>
      </c>
      <c r="J52" s="41">
        <v>10</v>
      </c>
      <c r="K52" s="41">
        <f t="shared" si="1"/>
        <v>10.2</v>
      </c>
      <c r="L52" s="42">
        <f>'在庫情報（袜子）'!U52</f>
        <v>0</v>
      </c>
      <c r="M52" s="43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403</v>
      </c>
      <c r="H53" s="24" t="s">
        <v>393</v>
      </c>
      <c r="I53" s="82" t="s">
        <v>384</v>
      </c>
      <c r="J53" s="45">
        <v>10</v>
      </c>
      <c r="K53" s="45">
        <f t="shared" si="1"/>
        <v>10.2</v>
      </c>
      <c r="L53" s="46">
        <f>'在庫情報（袜子）'!U53</f>
        <v>0</v>
      </c>
      <c r="M53" s="47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38" t="s">
        <v>17</v>
      </c>
      <c r="G54" s="38" t="s">
        <v>399</v>
      </c>
      <c r="H54" s="38" t="s">
        <v>387</v>
      </c>
      <c r="I54" s="83" t="s">
        <v>384</v>
      </c>
      <c r="J54" s="49">
        <v>11</v>
      </c>
      <c r="K54" s="49">
        <f t="shared" si="1"/>
        <v>11.2</v>
      </c>
      <c r="L54" s="50">
        <f>'在庫情報（袜子）'!U54</f>
        <v>0</v>
      </c>
      <c r="M54" s="51">
        <f t="shared" si="0"/>
        <v>0</v>
      </c>
    </row>
    <row r="55" ht="50.1" customHeight="1" spans="2:13">
      <c r="B55" s="10"/>
      <c r="C55" s="10"/>
      <c r="D55" s="12"/>
      <c r="E55" s="10"/>
      <c r="F55" s="37" t="s">
        <v>18</v>
      </c>
      <c r="G55" s="37" t="s">
        <v>401</v>
      </c>
      <c r="H55" s="37" t="s">
        <v>390</v>
      </c>
      <c r="I55" s="84" t="s">
        <v>384</v>
      </c>
      <c r="J55" s="41">
        <v>11</v>
      </c>
      <c r="K55" s="41">
        <f t="shared" si="1"/>
        <v>11.2</v>
      </c>
      <c r="L55" s="42">
        <f>'在庫情報（袜子）'!U55</f>
        <v>0</v>
      </c>
      <c r="M55" s="43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403</v>
      </c>
      <c r="H56" s="24" t="s">
        <v>393</v>
      </c>
      <c r="I56" s="85" t="s">
        <v>384</v>
      </c>
      <c r="J56" s="45">
        <v>11</v>
      </c>
      <c r="K56" s="45">
        <f t="shared" si="1"/>
        <v>11.2</v>
      </c>
      <c r="L56" s="46">
        <f>'在庫情報（袜子）'!U56</f>
        <v>0</v>
      </c>
      <c r="M56" s="47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38" t="s">
        <v>17</v>
      </c>
      <c r="G57" s="38" t="s">
        <v>399</v>
      </c>
      <c r="H57" s="38" t="s">
        <v>387</v>
      </c>
      <c r="I57" s="77" t="s">
        <v>384</v>
      </c>
      <c r="J57" s="49">
        <v>11</v>
      </c>
      <c r="K57" s="49">
        <f t="shared" si="1"/>
        <v>11.2</v>
      </c>
      <c r="L57" s="50">
        <f>'在庫情報（袜子）'!U57</f>
        <v>0</v>
      </c>
      <c r="M57" s="51">
        <f t="shared" si="0"/>
        <v>0</v>
      </c>
    </row>
    <row r="58" ht="50.1" customHeight="1" spans="2:13">
      <c r="B58" s="10"/>
      <c r="C58" s="10"/>
      <c r="D58" s="12"/>
      <c r="E58" s="10"/>
      <c r="F58" s="37" t="s">
        <v>18</v>
      </c>
      <c r="G58" s="37" t="s">
        <v>401</v>
      </c>
      <c r="H58" s="37" t="s">
        <v>390</v>
      </c>
      <c r="I58" s="81" t="s">
        <v>384</v>
      </c>
      <c r="J58" s="41">
        <v>11</v>
      </c>
      <c r="K58" s="41">
        <f t="shared" si="1"/>
        <v>11.2</v>
      </c>
      <c r="L58" s="42">
        <f>'在庫情報（袜子）'!U58</f>
        <v>0</v>
      </c>
      <c r="M58" s="43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403</v>
      </c>
      <c r="H59" s="24" t="s">
        <v>393</v>
      </c>
      <c r="I59" s="82" t="s">
        <v>384</v>
      </c>
      <c r="J59" s="45">
        <v>11</v>
      </c>
      <c r="K59" s="45">
        <f t="shared" si="1"/>
        <v>11.2</v>
      </c>
      <c r="L59" s="46">
        <f>'在庫情報（袜子）'!U59</f>
        <v>0</v>
      </c>
      <c r="M59" s="47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38" t="s">
        <v>17</v>
      </c>
      <c r="G60" s="38" t="s">
        <v>484</v>
      </c>
      <c r="H60" s="38" t="s">
        <v>485</v>
      </c>
      <c r="I60" s="83" t="s">
        <v>384</v>
      </c>
      <c r="J60" s="49">
        <v>18</v>
      </c>
      <c r="K60" s="49">
        <f t="shared" si="1"/>
        <v>18.2</v>
      </c>
      <c r="L60" s="50">
        <f>'在庫情報（袜子）'!U60</f>
        <v>0</v>
      </c>
      <c r="M60" s="51">
        <f t="shared" si="0"/>
        <v>0</v>
      </c>
    </row>
    <row r="61" ht="50.1" customHeight="1" spans="2:13">
      <c r="B61" s="10"/>
      <c r="C61" s="10"/>
      <c r="D61" s="12"/>
      <c r="E61" s="10"/>
      <c r="F61" s="37" t="s">
        <v>18</v>
      </c>
      <c r="G61" s="37" t="s">
        <v>382</v>
      </c>
      <c r="H61" s="37" t="s">
        <v>383</v>
      </c>
      <c r="I61" s="84" t="s">
        <v>384</v>
      </c>
      <c r="J61" s="41">
        <v>18</v>
      </c>
      <c r="K61" s="41">
        <f t="shared" si="1"/>
        <v>18.2</v>
      </c>
      <c r="L61" s="42">
        <f>'在庫情報（袜子）'!U61</f>
        <v>0</v>
      </c>
      <c r="M61" s="43">
        <f t="shared" si="0"/>
        <v>0</v>
      </c>
    </row>
    <row r="62" ht="50.1" customHeight="1" spans="2:13">
      <c r="B62" s="10"/>
      <c r="C62" s="10"/>
      <c r="D62" s="12"/>
      <c r="E62" s="10"/>
      <c r="F62" s="37" t="s">
        <v>19</v>
      </c>
      <c r="G62" s="37" t="s">
        <v>399</v>
      </c>
      <c r="H62" s="37" t="s">
        <v>387</v>
      </c>
      <c r="I62" s="84" t="s">
        <v>384</v>
      </c>
      <c r="J62" s="41">
        <v>18</v>
      </c>
      <c r="K62" s="41">
        <f t="shared" si="1"/>
        <v>18.2</v>
      </c>
      <c r="L62" s="42">
        <f>'在庫情報（袜子）'!U62</f>
        <v>0</v>
      </c>
      <c r="M62" s="43">
        <f t="shared" si="0"/>
        <v>0</v>
      </c>
    </row>
    <row r="63" ht="50.1" customHeight="1" spans="2:13">
      <c r="B63" s="10"/>
      <c r="C63" s="10"/>
      <c r="D63" s="12"/>
      <c r="E63" s="10"/>
      <c r="F63" s="37" t="s">
        <v>20</v>
      </c>
      <c r="G63" s="37" t="s">
        <v>401</v>
      </c>
      <c r="H63" s="37" t="s">
        <v>489</v>
      </c>
      <c r="I63" s="86" t="s">
        <v>397</v>
      </c>
      <c r="J63" s="41">
        <v>18</v>
      </c>
      <c r="K63" s="41">
        <f t="shared" si="1"/>
        <v>18.2</v>
      </c>
      <c r="L63" s="42">
        <f>'在庫情報（袜子）'!U63</f>
        <v>0</v>
      </c>
      <c r="M63" s="43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403</v>
      </c>
      <c r="H64" s="24" t="s">
        <v>491</v>
      </c>
      <c r="I64" s="87" t="s">
        <v>397</v>
      </c>
      <c r="J64" s="45">
        <v>18</v>
      </c>
      <c r="K64" s="45">
        <f t="shared" si="1"/>
        <v>18.2</v>
      </c>
      <c r="L64" s="46">
        <f>'在庫情報（袜子）'!U64</f>
        <v>0</v>
      </c>
      <c r="M64" s="47">
        <f t="shared" si="0"/>
        <v>0</v>
      </c>
    </row>
    <row r="65" s="3" customFormat="1" ht="50.1" customHeight="1" spans="2:13">
      <c r="B65" s="8" t="s">
        <v>493</v>
      </c>
      <c r="C65" s="8" t="s">
        <v>380</v>
      </c>
      <c r="D65" s="9" t="s">
        <v>494</v>
      </c>
      <c r="E65" s="8"/>
      <c r="F65" s="38" t="s">
        <v>17</v>
      </c>
      <c r="G65" s="38" t="s">
        <v>399</v>
      </c>
      <c r="H65" s="38" t="s">
        <v>387</v>
      </c>
      <c r="I65" s="77" t="s">
        <v>384</v>
      </c>
      <c r="J65" s="120">
        <v>10.5</v>
      </c>
      <c r="K65" s="120">
        <f t="shared" si="1"/>
        <v>10.7</v>
      </c>
      <c r="L65" s="50">
        <f>'在庫情報（袜子）'!U65</f>
        <v>0</v>
      </c>
      <c r="M65" s="51">
        <f t="shared" si="0"/>
        <v>0</v>
      </c>
    </row>
    <row r="66" ht="50.1" customHeight="1" spans="2:13">
      <c r="B66" s="10"/>
      <c r="C66" s="10"/>
      <c r="D66" s="12"/>
      <c r="E66" s="10"/>
      <c r="F66" s="37" t="s">
        <v>18</v>
      </c>
      <c r="G66" s="37" t="s">
        <v>401</v>
      </c>
      <c r="H66" s="37" t="s">
        <v>390</v>
      </c>
      <c r="I66" s="81" t="s">
        <v>384</v>
      </c>
      <c r="J66" s="121">
        <v>10.5</v>
      </c>
      <c r="K66" s="121">
        <f t="shared" si="1"/>
        <v>10.7</v>
      </c>
      <c r="L66" s="42">
        <f>'在庫情報（袜子）'!U66</f>
        <v>0</v>
      </c>
      <c r="M66" s="43">
        <f t="shared" si="0"/>
        <v>0</v>
      </c>
    </row>
    <row r="67" ht="50.1" customHeight="1" spans="2:13">
      <c r="B67" s="15"/>
      <c r="C67" s="15"/>
      <c r="D67" s="16"/>
      <c r="E67" s="15"/>
      <c r="F67" s="24" t="s">
        <v>19</v>
      </c>
      <c r="G67" s="24" t="s">
        <v>403</v>
      </c>
      <c r="H67" s="24" t="s">
        <v>393</v>
      </c>
      <c r="I67" s="82" t="s">
        <v>384</v>
      </c>
      <c r="J67" s="122">
        <v>10.5</v>
      </c>
      <c r="K67" s="122">
        <f t="shared" si="1"/>
        <v>10.7</v>
      </c>
      <c r="L67" s="46">
        <f>'在庫情報（袜子）'!U67</f>
        <v>0</v>
      </c>
      <c r="M67" s="47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38" t="s">
        <v>17</v>
      </c>
      <c r="G68" s="38" t="s">
        <v>382</v>
      </c>
      <c r="H68" s="38" t="s">
        <v>412</v>
      </c>
      <c r="I68" s="123" t="s">
        <v>384</v>
      </c>
      <c r="J68" s="120">
        <v>12</v>
      </c>
      <c r="K68" s="120">
        <f t="shared" si="1"/>
        <v>12.2</v>
      </c>
      <c r="L68" s="50">
        <f>'在庫情報（袜子）'!U68</f>
        <v>0</v>
      </c>
      <c r="M68" s="56">
        <f t="shared" si="0"/>
        <v>0</v>
      </c>
    </row>
    <row r="69" ht="50.1" customHeight="1" spans="2:13">
      <c r="B69" s="10"/>
      <c r="C69" s="10"/>
      <c r="D69" s="12"/>
      <c r="E69" s="10"/>
      <c r="F69" s="37" t="s">
        <v>18</v>
      </c>
      <c r="G69" s="37" t="s">
        <v>399</v>
      </c>
      <c r="H69" s="37" t="s">
        <v>387</v>
      </c>
      <c r="I69" s="81" t="s">
        <v>384</v>
      </c>
      <c r="J69" s="121">
        <v>12</v>
      </c>
      <c r="K69" s="121">
        <f t="shared" si="1"/>
        <v>12.2</v>
      </c>
      <c r="L69" s="42">
        <f>'在庫情報（袜子）'!U69</f>
        <v>0</v>
      </c>
      <c r="M69" s="57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401</v>
      </c>
      <c r="H70" s="21" t="s">
        <v>390</v>
      </c>
      <c r="I70" s="124" t="s">
        <v>397</v>
      </c>
      <c r="J70" s="125">
        <v>12</v>
      </c>
      <c r="K70" s="125">
        <f t="shared" si="1"/>
        <v>12.2</v>
      </c>
      <c r="L70" s="60">
        <f>'在庫情報（袜子）'!U70</f>
        <v>0</v>
      </c>
      <c r="M70" s="61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403</v>
      </c>
      <c r="H71" s="24" t="s">
        <v>393</v>
      </c>
      <c r="I71" s="126" t="s">
        <v>397</v>
      </c>
      <c r="J71" s="122">
        <v>12</v>
      </c>
      <c r="K71" s="122">
        <f t="shared" ref="K71" si="6">J71+0.2</f>
        <v>12.2</v>
      </c>
      <c r="L71" s="46">
        <f>'在庫情報（袜子）'!U71</f>
        <v>0</v>
      </c>
      <c r="M71" s="63">
        <f t="shared" ref="M71" si="7">K71*L71</f>
        <v>0</v>
      </c>
    </row>
    <row r="72" ht="50.1" customHeight="1" spans="2:13">
      <c r="B72" s="8" t="s">
        <v>503</v>
      </c>
      <c r="C72" s="8" t="s">
        <v>380</v>
      </c>
      <c r="D72" s="9" t="s">
        <v>504</v>
      </c>
      <c r="E72" s="8"/>
      <c r="F72" s="36" t="s">
        <v>17</v>
      </c>
      <c r="G72" s="36" t="s">
        <v>399</v>
      </c>
      <c r="H72" s="36" t="s">
        <v>387</v>
      </c>
      <c r="I72" s="77" t="s">
        <v>384</v>
      </c>
      <c r="J72" s="127">
        <v>10.5</v>
      </c>
      <c r="K72" s="127">
        <f t="shared" si="1"/>
        <v>10.7</v>
      </c>
      <c r="L72" s="79">
        <f>'在庫情報（袜子）'!U72</f>
        <v>0</v>
      </c>
      <c r="M72" s="80">
        <f t="shared" ref="M72:M121" si="8">K72*L72</f>
        <v>0</v>
      </c>
    </row>
    <row r="73" ht="50.1" customHeight="1" spans="2:13">
      <c r="B73" s="10"/>
      <c r="C73" s="10"/>
      <c r="D73" s="12"/>
      <c r="E73" s="10"/>
      <c r="F73" s="37" t="s">
        <v>18</v>
      </c>
      <c r="G73" s="37" t="s">
        <v>401</v>
      </c>
      <c r="H73" s="37" t="s">
        <v>390</v>
      </c>
      <c r="I73" s="81" t="s">
        <v>384</v>
      </c>
      <c r="J73" s="121">
        <v>10.5</v>
      </c>
      <c r="K73" s="121">
        <f t="shared" si="1"/>
        <v>10.7</v>
      </c>
      <c r="L73" s="42">
        <f>'在庫情報（袜子）'!U73</f>
        <v>0</v>
      </c>
      <c r="M73" s="43">
        <f t="shared" si="8"/>
        <v>0</v>
      </c>
    </row>
    <row r="74" ht="50.1" customHeight="1" spans="2:13">
      <c r="B74" s="15"/>
      <c r="C74" s="15"/>
      <c r="D74" s="16"/>
      <c r="E74" s="15"/>
      <c r="F74" s="24" t="s">
        <v>19</v>
      </c>
      <c r="G74" s="24" t="s">
        <v>403</v>
      </c>
      <c r="H74" s="24" t="s">
        <v>393</v>
      </c>
      <c r="I74" s="82" t="s">
        <v>384</v>
      </c>
      <c r="J74" s="122">
        <v>10.5</v>
      </c>
      <c r="K74" s="122">
        <f t="shared" si="1"/>
        <v>10.7</v>
      </c>
      <c r="L74" s="46">
        <f>'在庫情報（袜子）'!U74</f>
        <v>0</v>
      </c>
      <c r="M74" s="47">
        <f t="shared" si="8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38" t="s">
        <v>17</v>
      </c>
      <c r="G75" s="38" t="s">
        <v>399</v>
      </c>
      <c r="H75" s="38" t="s">
        <v>387</v>
      </c>
      <c r="I75" s="128" t="s">
        <v>397</v>
      </c>
      <c r="J75" s="120">
        <v>13</v>
      </c>
      <c r="K75" s="120">
        <v>13.2</v>
      </c>
      <c r="L75" s="50">
        <f>'在庫情報（袜子）'!U75</f>
        <v>0</v>
      </c>
      <c r="M75" s="51">
        <f t="shared" si="8"/>
        <v>0</v>
      </c>
    </row>
    <row r="76" ht="50.1" customHeight="1" spans="2:13">
      <c r="B76" s="10"/>
      <c r="C76" s="10"/>
      <c r="D76" s="12"/>
      <c r="E76" s="10"/>
      <c r="F76" s="37" t="s">
        <v>18</v>
      </c>
      <c r="G76" s="37" t="s">
        <v>401</v>
      </c>
      <c r="H76" s="37" t="s">
        <v>390</v>
      </c>
      <c r="I76" s="86" t="s">
        <v>397</v>
      </c>
      <c r="J76" s="121">
        <v>13</v>
      </c>
      <c r="K76" s="121">
        <v>13.2</v>
      </c>
      <c r="L76" s="42">
        <f>'在庫情報（袜子）'!U76</f>
        <v>0</v>
      </c>
      <c r="M76" s="43">
        <f t="shared" si="8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403</v>
      </c>
      <c r="H77" s="24" t="s">
        <v>393</v>
      </c>
      <c r="I77" s="87" t="s">
        <v>397</v>
      </c>
      <c r="J77" s="122">
        <v>13</v>
      </c>
      <c r="K77" s="122">
        <v>13.2</v>
      </c>
      <c r="L77" s="46">
        <f>'在庫情報（袜子）'!U77</f>
        <v>0</v>
      </c>
      <c r="M77" s="47">
        <f t="shared" si="8"/>
        <v>0</v>
      </c>
    </row>
    <row r="78" ht="50.1" customHeight="1" spans="2:13">
      <c r="B78" s="8" t="s">
        <v>513</v>
      </c>
      <c r="C78" s="8" t="s">
        <v>411</v>
      </c>
      <c r="D78" s="9" t="s">
        <v>514</v>
      </c>
      <c r="E78" s="8"/>
      <c r="F78" s="38" t="s">
        <v>17</v>
      </c>
      <c r="G78" s="38" t="s">
        <v>399</v>
      </c>
      <c r="H78" s="38" t="s">
        <v>387</v>
      </c>
      <c r="I78" s="129" t="s">
        <v>397</v>
      </c>
      <c r="J78" s="120">
        <v>12.5</v>
      </c>
      <c r="K78" s="120">
        <v>12.7</v>
      </c>
      <c r="L78" s="50">
        <f>'在庫情報（袜子）'!U78</f>
        <v>0</v>
      </c>
      <c r="M78" s="51">
        <f t="shared" si="8"/>
        <v>0</v>
      </c>
    </row>
    <row r="79" ht="50.1" customHeight="1" spans="2:13">
      <c r="B79" s="10"/>
      <c r="C79" s="10"/>
      <c r="D79" s="12"/>
      <c r="E79" s="10"/>
      <c r="F79" s="37" t="s">
        <v>18</v>
      </c>
      <c r="G79" s="37" t="s">
        <v>401</v>
      </c>
      <c r="H79" s="37" t="s">
        <v>390</v>
      </c>
      <c r="I79" s="86" t="s">
        <v>397</v>
      </c>
      <c r="J79" s="121">
        <v>12.5</v>
      </c>
      <c r="K79" s="121">
        <v>12.7</v>
      </c>
      <c r="L79" s="42">
        <f>'在庫情報（袜子）'!U79</f>
        <v>0</v>
      </c>
      <c r="M79" s="43">
        <f t="shared" si="8"/>
        <v>0</v>
      </c>
    </row>
    <row r="80" ht="50.1" customHeight="1" spans="2:13">
      <c r="B80" s="15"/>
      <c r="C80" s="15"/>
      <c r="D80" s="16"/>
      <c r="E80" s="15"/>
      <c r="F80" s="24" t="s">
        <v>19</v>
      </c>
      <c r="G80" s="24" t="s">
        <v>403</v>
      </c>
      <c r="H80" s="24" t="s">
        <v>393</v>
      </c>
      <c r="I80" s="130" t="s">
        <v>397</v>
      </c>
      <c r="J80" s="122">
        <v>12.5</v>
      </c>
      <c r="K80" s="122">
        <v>12.7</v>
      </c>
      <c r="L80" s="46">
        <f>'在庫情報（袜子）'!U80</f>
        <v>0</v>
      </c>
      <c r="M80" s="47">
        <f t="shared" si="8"/>
        <v>0</v>
      </c>
    </row>
    <row r="81" s="3" customFormat="1" ht="50.1" customHeight="1" spans="2:13">
      <c r="B81" s="8" t="s">
        <v>518</v>
      </c>
      <c r="C81" s="88" t="s">
        <v>411</v>
      </c>
      <c r="D81" s="89" t="s">
        <v>519</v>
      </c>
      <c r="E81" s="90"/>
      <c r="F81" s="38" t="s">
        <v>17</v>
      </c>
      <c r="G81" s="38" t="s">
        <v>399</v>
      </c>
      <c r="H81" s="38" t="s">
        <v>387</v>
      </c>
      <c r="I81" s="128" t="s">
        <v>397</v>
      </c>
      <c r="J81" s="49">
        <v>12.5</v>
      </c>
      <c r="K81" s="49">
        <v>12.7</v>
      </c>
      <c r="L81" s="50">
        <f>'在庫情報（袜子）'!U81</f>
        <v>0</v>
      </c>
      <c r="M81" s="51">
        <f t="shared" si="8"/>
        <v>0</v>
      </c>
    </row>
    <row r="82" ht="50.1" customHeight="1" spans="2:13">
      <c r="B82" s="10"/>
      <c r="C82" s="10"/>
      <c r="D82" s="91"/>
      <c r="E82" s="10"/>
      <c r="F82" s="37" t="s">
        <v>18</v>
      </c>
      <c r="G82" s="37" t="s">
        <v>401</v>
      </c>
      <c r="H82" s="37" t="s">
        <v>390</v>
      </c>
      <c r="I82" s="86" t="s">
        <v>397</v>
      </c>
      <c r="J82" s="41">
        <v>12.5</v>
      </c>
      <c r="K82" s="41">
        <v>12.7</v>
      </c>
      <c r="L82" s="42">
        <f>'在庫情報（袜子）'!U82</f>
        <v>0</v>
      </c>
      <c r="M82" s="43">
        <f t="shared" si="8"/>
        <v>0</v>
      </c>
    </row>
    <row r="83" ht="50.1" customHeight="1" spans="2:13">
      <c r="B83" s="15"/>
      <c r="C83" s="10"/>
      <c r="D83" s="92"/>
      <c r="E83" s="10"/>
      <c r="F83" s="24" t="s">
        <v>19</v>
      </c>
      <c r="G83" s="24" t="s">
        <v>403</v>
      </c>
      <c r="H83" s="24" t="s">
        <v>393</v>
      </c>
      <c r="I83" s="87" t="s">
        <v>397</v>
      </c>
      <c r="J83" s="45">
        <v>12.5</v>
      </c>
      <c r="K83" s="45">
        <v>12.7</v>
      </c>
      <c r="L83" s="46">
        <f>'在庫情報（袜子）'!U83</f>
        <v>0</v>
      </c>
      <c r="M83" s="47">
        <f t="shared" si="8"/>
        <v>0</v>
      </c>
    </row>
    <row r="84" ht="50.1" customHeight="1" spans="2:13">
      <c r="B84" s="8" t="s">
        <v>523</v>
      </c>
      <c r="C84" s="88" t="s">
        <v>411</v>
      </c>
      <c r="D84" s="93" t="s">
        <v>524</v>
      </c>
      <c r="E84" s="8"/>
      <c r="F84" s="38" t="s">
        <v>17</v>
      </c>
      <c r="G84" s="38" t="s">
        <v>399</v>
      </c>
      <c r="H84" s="38" t="s">
        <v>387</v>
      </c>
      <c r="I84" s="129" t="s">
        <v>397</v>
      </c>
      <c r="J84" s="49">
        <v>12.5</v>
      </c>
      <c r="K84" s="49">
        <v>12.7</v>
      </c>
      <c r="L84" s="50">
        <f>'在庫情報（袜子）'!U84</f>
        <v>0</v>
      </c>
      <c r="M84" s="51">
        <f t="shared" si="8"/>
        <v>0</v>
      </c>
    </row>
    <row r="85" ht="50.1" customHeight="1" spans="2:13">
      <c r="B85" s="10"/>
      <c r="C85" s="10"/>
      <c r="D85" s="93"/>
      <c r="E85" s="94"/>
      <c r="F85" s="37" t="s">
        <v>18</v>
      </c>
      <c r="G85" s="37" t="s">
        <v>401</v>
      </c>
      <c r="H85" s="37" t="s">
        <v>390</v>
      </c>
      <c r="I85" s="86" t="s">
        <v>397</v>
      </c>
      <c r="J85" s="41">
        <v>12.5</v>
      </c>
      <c r="K85" s="41">
        <v>12.7</v>
      </c>
      <c r="L85" s="42">
        <f>'在庫情報（袜子）'!U85</f>
        <v>0</v>
      </c>
      <c r="M85" s="43">
        <f t="shared" si="8"/>
        <v>0</v>
      </c>
    </row>
    <row r="86" ht="50.1" customHeight="1" spans="2:13">
      <c r="B86" s="15"/>
      <c r="C86" s="95"/>
      <c r="D86" s="93"/>
      <c r="E86" s="94"/>
      <c r="F86" s="24" t="s">
        <v>19</v>
      </c>
      <c r="G86" s="24" t="s">
        <v>403</v>
      </c>
      <c r="H86" s="24" t="s">
        <v>393</v>
      </c>
      <c r="I86" s="130" t="s">
        <v>397</v>
      </c>
      <c r="J86" s="45">
        <v>12.5</v>
      </c>
      <c r="K86" s="45">
        <v>12.7</v>
      </c>
      <c r="L86" s="46">
        <f>'在庫情報（袜子）'!U86</f>
        <v>0</v>
      </c>
      <c r="M86" s="47">
        <f t="shared" si="8"/>
        <v>0</v>
      </c>
    </row>
    <row r="87" ht="50.1" customHeight="1" spans="2:13">
      <c r="B87" s="8" t="s">
        <v>528</v>
      </c>
      <c r="C87" s="96" t="s">
        <v>411</v>
      </c>
      <c r="D87" s="97" t="s">
        <v>529</v>
      </c>
      <c r="E87" s="8"/>
      <c r="F87" s="38" t="s">
        <v>17</v>
      </c>
      <c r="G87" s="38" t="s">
        <v>399</v>
      </c>
      <c r="H87" s="38" t="s">
        <v>387</v>
      </c>
      <c r="I87" s="128" t="s">
        <v>397</v>
      </c>
      <c r="J87" s="49">
        <v>12.5</v>
      </c>
      <c r="K87" s="49">
        <v>12.7</v>
      </c>
      <c r="L87" s="50">
        <f>'在庫情報（袜子）'!U87</f>
        <v>0</v>
      </c>
      <c r="M87" s="51">
        <f t="shared" si="8"/>
        <v>0</v>
      </c>
    </row>
    <row r="88" ht="50.1" customHeight="1" spans="2:13">
      <c r="B88" s="10"/>
      <c r="C88" s="10"/>
      <c r="D88" s="93"/>
      <c r="E88" s="10"/>
      <c r="F88" s="37" t="s">
        <v>18</v>
      </c>
      <c r="G88" s="37" t="s">
        <v>401</v>
      </c>
      <c r="H88" s="37" t="s">
        <v>390</v>
      </c>
      <c r="I88" s="86" t="s">
        <v>397</v>
      </c>
      <c r="J88" s="41">
        <v>12.5</v>
      </c>
      <c r="K88" s="41">
        <v>12.7</v>
      </c>
      <c r="L88" s="42">
        <f>'在庫情報（袜子）'!U88</f>
        <v>0</v>
      </c>
      <c r="M88" s="43">
        <f t="shared" si="8"/>
        <v>0</v>
      </c>
    </row>
    <row r="89" ht="50.1" customHeight="1" spans="2:13">
      <c r="B89" s="15"/>
      <c r="C89" s="95"/>
      <c r="D89" s="93"/>
      <c r="E89" s="10"/>
      <c r="F89" s="24" t="s">
        <v>19</v>
      </c>
      <c r="G89" s="24" t="s">
        <v>403</v>
      </c>
      <c r="H89" s="24" t="s">
        <v>393</v>
      </c>
      <c r="I89" s="87" t="s">
        <v>397</v>
      </c>
      <c r="J89" s="45">
        <v>12.5</v>
      </c>
      <c r="K89" s="45">
        <v>12.7</v>
      </c>
      <c r="L89" s="46">
        <f>'在庫情報（袜子）'!U89</f>
        <v>0</v>
      </c>
      <c r="M89" s="47">
        <f t="shared" si="8"/>
        <v>0</v>
      </c>
    </row>
    <row r="90" ht="50.1" customHeight="1" spans="2:13">
      <c r="B90" s="8" t="s">
        <v>533</v>
      </c>
      <c r="C90" s="96" t="s">
        <v>411</v>
      </c>
      <c r="D90" s="97" t="s">
        <v>534</v>
      </c>
      <c r="E90" s="8"/>
      <c r="F90" s="38" t="s">
        <v>17</v>
      </c>
      <c r="G90" s="38" t="s">
        <v>535</v>
      </c>
      <c r="H90" s="38" t="s">
        <v>383</v>
      </c>
      <c r="I90" s="131" t="s">
        <v>384</v>
      </c>
      <c r="J90" s="49">
        <v>9</v>
      </c>
      <c r="K90" s="49">
        <v>9.2</v>
      </c>
      <c r="L90" s="50">
        <f>'在庫情報（袜子）'!U90</f>
        <v>0</v>
      </c>
      <c r="M90" s="51">
        <f t="shared" si="8"/>
        <v>0</v>
      </c>
    </row>
    <row r="91" ht="50.1" customHeight="1" spans="2:13">
      <c r="B91" s="10"/>
      <c r="C91" s="10"/>
      <c r="D91" s="93"/>
      <c r="E91" s="10"/>
      <c r="F91" s="37" t="s">
        <v>18</v>
      </c>
      <c r="G91" s="37" t="s">
        <v>537</v>
      </c>
      <c r="H91" s="37" t="s">
        <v>387</v>
      </c>
      <c r="I91" s="84" t="s">
        <v>384</v>
      </c>
      <c r="J91" s="41">
        <v>9</v>
      </c>
      <c r="K91" s="41">
        <v>9.2</v>
      </c>
      <c r="L91" s="42">
        <f>'在庫情報（袜子）'!U91</f>
        <v>0</v>
      </c>
      <c r="M91" s="43">
        <f t="shared" si="8"/>
        <v>0</v>
      </c>
    </row>
    <row r="92" ht="50.1" customHeight="1" spans="2:13">
      <c r="B92" s="15"/>
      <c r="C92" s="95"/>
      <c r="D92" s="93"/>
      <c r="E92" s="10"/>
      <c r="F92" s="24" t="s">
        <v>19</v>
      </c>
      <c r="G92" s="24" t="s">
        <v>539</v>
      </c>
      <c r="H92" s="24" t="s">
        <v>390</v>
      </c>
      <c r="I92" s="132" t="s">
        <v>384</v>
      </c>
      <c r="J92" s="45">
        <v>9</v>
      </c>
      <c r="K92" s="45">
        <v>9.2</v>
      </c>
      <c r="L92" s="46">
        <f>'在庫情報（袜子）'!U92</f>
        <v>0</v>
      </c>
      <c r="M92" s="47">
        <f t="shared" si="8"/>
        <v>0</v>
      </c>
    </row>
    <row r="93" ht="50.1" customHeight="1" spans="2:13">
      <c r="B93" s="8" t="s">
        <v>541</v>
      </c>
      <c r="C93" s="96" t="s">
        <v>411</v>
      </c>
      <c r="D93" s="97" t="s">
        <v>542</v>
      </c>
      <c r="E93" s="8"/>
      <c r="F93" s="38" t="s">
        <v>17</v>
      </c>
      <c r="G93" s="38" t="s">
        <v>484</v>
      </c>
      <c r="H93" s="38" t="s">
        <v>485</v>
      </c>
      <c r="I93" s="83" t="s">
        <v>384</v>
      </c>
      <c r="J93" s="49">
        <f>4.3*4</f>
        <v>17.2</v>
      </c>
      <c r="K93" s="49">
        <v>17.4</v>
      </c>
      <c r="L93" s="50">
        <f>'在庫情報（袜子）'!U93</f>
        <v>0</v>
      </c>
      <c r="M93" s="51">
        <f t="shared" si="8"/>
        <v>0</v>
      </c>
    </row>
    <row r="94" ht="50.1" customHeight="1" spans="2:13">
      <c r="B94" s="10"/>
      <c r="C94" s="10"/>
      <c r="D94" s="93"/>
      <c r="E94" s="10"/>
      <c r="F94" s="37" t="s">
        <v>18</v>
      </c>
      <c r="G94" s="37" t="s">
        <v>535</v>
      </c>
      <c r="H94" s="37" t="s">
        <v>383</v>
      </c>
      <c r="I94" s="84" t="s">
        <v>384</v>
      </c>
      <c r="J94" s="41">
        <f>4.3*4</f>
        <v>17.2</v>
      </c>
      <c r="K94" s="41">
        <v>17.4</v>
      </c>
      <c r="L94" s="42">
        <f>'在庫情報（袜子）'!U94</f>
        <v>0</v>
      </c>
      <c r="M94" s="43">
        <f t="shared" si="8"/>
        <v>0</v>
      </c>
    </row>
    <row r="95" ht="50.1" customHeight="1" spans="2:13">
      <c r="B95" s="15"/>
      <c r="C95" s="98"/>
      <c r="D95" s="99"/>
      <c r="E95" s="15"/>
      <c r="F95" s="24" t="s">
        <v>19</v>
      </c>
      <c r="G95" s="24" t="s">
        <v>545</v>
      </c>
      <c r="H95" s="24" t="s">
        <v>387</v>
      </c>
      <c r="I95" s="85" t="s">
        <v>384</v>
      </c>
      <c r="J95" s="45">
        <f>4.3*4</f>
        <v>17.2</v>
      </c>
      <c r="K95" s="45">
        <v>17.4</v>
      </c>
      <c r="L95" s="46">
        <f>'在庫情報（袜子）'!U95</f>
        <v>0</v>
      </c>
      <c r="M95" s="47">
        <f t="shared" si="8"/>
        <v>0</v>
      </c>
    </row>
    <row r="96" ht="50.1" customHeight="1" spans="2:13">
      <c r="B96" s="8" t="s">
        <v>547</v>
      </c>
      <c r="C96" s="100" t="s">
        <v>411</v>
      </c>
      <c r="D96" s="89" t="s">
        <v>548</v>
      </c>
      <c r="E96" s="101"/>
      <c r="F96" s="38" t="s">
        <v>17</v>
      </c>
      <c r="G96" s="38" t="s">
        <v>399</v>
      </c>
      <c r="H96" s="38" t="s">
        <v>387</v>
      </c>
      <c r="I96" s="129" t="s">
        <v>397</v>
      </c>
      <c r="J96" s="49">
        <v>12.5</v>
      </c>
      <c r="K96" s="49">
        <f t="shared" ref="K96:K121" si="9">J96+0.2</f>
        <v>12.7</v>
      </c>
      <c r="L96" s="50">
        <f>'在庫情報（袜子）'!U96</f>
        <v>0</v>
      </c>
      <c r="M96" s="51">
        <f t="shared" si="8"/>
        <v>0</v>
      </c>
    </row>
    <row r="97" ht="50.1" customHeight="1" spans="2:13">
      <c r="B97" s="10"/>
      <c r="C97" s="100"/>
      <c r="D97" s="91"/>
      <c r="E97" s="94"/>
      <c r="F97" s="37" t="s">
        <v>18</v>
      </c>
      <c r="G97" s="37" t="s">
        <v>401</v>
      </c>
      <c r="H97" s="37" t="s">
        <v>390</v>
      </c>
      <c r="I97" s="86" t="s">
        <v>397</v>
      </c>
      <c r="J97" s="41">
        <v>12.5</v>
      </c>
      <c r="K97" s="41">
        <f t="shared" si="9"/>
        <v>12.7</v>
      </c>
      <c r="L97" s="42">
        <f>'在庫情報（袜子）'!U97</f>
        <v>0</v>
      </c>
      <c r="M97" s="43">
        <f t="shared" si="8"/>
        <v>0</v>
      </c>
    </row>
    <row r="98" ht="50.1" customHeight="1" spans="2:13">
      <c r="B98" s="10"/>
      <c r="C98" s="100"/>
      <c r="D98" s="92"/>
      <c r="E98" s="94"/>
      <c r="F98" s="24" t="s">
        <v>19</v>
      </c>
      <c r="G98" s="24" t="s">
        <v>403</v>
      </c>
      <c r="H98" s="24" t="s">
        <v>393</v>
      </c>
      <c r="I98" s="130" t="s">
        <v>397</v>
      </c>
      <c r="J98" s="45">
        <v>12.5</v>
      </c>
      <c r="K98" s="45">
        <f t="shared" si="9"/>
        <v>12.7</v>
      </c>
      <c r="L98" s="46">
        <f>'在庫情報（袜子）'!U98</f>
        <v>0</v>
      </c>
      <c r="M98" s="47">
        <f t="shared" si="8"/>
        <v>0</v>
      </c>
    </row>
    <row r="99" ht="50.1" customHeight="1" spans="2:13">
      <c r="B99" s="17"/>
      <c r="C99" s="8" t="s">
        <v>411</v>
      </c>
      <c r="D99" s="89" t="s">
        <v>552</v>
      </c>
      <c r="E99" s="102"/>
      <c r="F99" s="38" t="s">
        <v>17</v>
      </c>
      <c r="G99" s="38" t="s">
        <v>399</v>
      </c>
      <c r="H99" s="38" t="s">
        <v>387</v>
      </c>
      <c r="I99" s="128" t="s">
        <v>397</v>
      </c>
      <c r="J99" s="49">
        <v>12.5</v>
      </c>
      <c r="K99" s="49">
        <f t="shared" si="9"/>
        <v>12.7</v>
      </c>
      <c r="L99" s="50">
        <f>'在庫情報（袜子）'!U99</f>
        <v>0</v>
      </c>
      <c r="M99" s="51">
        <f t="shared" si="8"/>
        <v>0</v>
      </c>
    </row>
    <row r="100" ht="50.1" customHeight="1" spans="2:13">
      <c r="B100" s="17"/>
      <c r="C100" s="10"/>
      <c r="D100" s="91"/>
      <c r="E100" s="17"/>
      <c r="F100" s="37" t="s">
        <v>18</v>
      </c>
      <c r="G100" s="37" t="s">
        <v>401</v>
      </c>
      <c r="H100" s="37" t="s">
        <v>390</v>
      </c>
      <c r="I100" s="86" t="s">
        <v>397</v>
      </c>
      <c r="J100" s="41">
        <v>12.5</v>
      </c>
      <c r="K100" s="41">
        <f t="shared" si="9"/>
        <v>12.7</v>
      </c>
      <c r="L100" s="42">
        <f>'在庫情報（袜子）'!U100</f>
        <v>0</v>
      </c>
      <c r="M100" s="43">
        <f t="shared" si="8"/>
        <v>0</v>
      </c>
    </row>
    <row r="101" ht="50.1" customHeight="1" spans="2:13">
      <c r="B101" s="103"/>
      <c r="C101" s="15"/>
      <c r="D101" s="92"/>
      <c r="E101" s="103"/>
      <c r="F101" s="24" t="s">
        <v>19</v>
      </c>
      <c r="G101" s="24" t="s">
        <v>403</v>
      </c>
      <c r="H101" s="24" t="s">
        <v>393</v>
      </c>
      <c r="I101" s="87" t="s">
        <v>397</v>
      </c>
      <c r="J101" s="45">
        <v>12.5</v>
      </c>
      <c r="K101" s="45">
        <f t="shared" si="9"/>
        <v>12.7</v>
      </c>
      <c r="L101" s="46">
        <f>'在庫情報（袜子）'!U101</f>
        <v>0</v>
      </c>
      <c r="M101" s="47">
        <f t="shared" si="8"/>
        <v>0</v>
      </c>
    </row>
    <row r="102" ht="50.1" customHeight="1" spans="2:13">
      <c r="B102" s="8" t="s">
        <v>556</v>
      </c>
      <c r="C102" s="100" t="s">
        <v>411</v>
      </c>
      <c r="D102" s="89" t="s">
        <v>557</v>
      </c>
      <c r="E102" s="94"/>
      <c r="F102" s="38" t="s">
        <v>17</v>
      </c>
      <c r="G102" s="14" t="s">
        <v>558</v>
      </c>
      <c r="H102" s="14" t="s">
        <v>559</v>
      </c>
      <c r="I102" s="83" t="s">
        <v>384</v>
      </c>
      <c r="J102" s="49">
        <v>13</v>
      </c>
      <c r="K102" s="49">
        <f t="shared" si="9"/>
        <v>13.2</v>
      </c>
      <c r="L102" s="50">
        <f>'在庫情報（袜子）'!U102</f>
        <v>0</v>
      </c>
      <c r="M102" s="51">
        <f t="shared" si="8"/>
        <v>0</v>
      </c>
    </row>
    <row r="103" ht="50.1" customHeight="1" spans="2:13">
      <c r="B103" s="10"/>
      <c r="C103" s="100"/>
      <c r="D103" s="91"/>
      <c r="E103" s="94"/>
      <c r="F103" s="37" t="s">
        <v>18</v>
      </c>
      <c r="G103" s="11" t="s">
        <v>561</v>
      </c>
      <c r="H103" s="11" t="s">
        <v>387</v>
      </c>
      <c r="I103" s="84" t="s">
        <v>384</v>
      </c>
      <c r="J103" s="41">
        <v>13</v>
      </c>
      <c r="K103" s="41">
        <f t="shared" si="9"/>
        <v>13.2</v>
      </c>
      <c r="L103" s="42">
        <f>'在庫情報（袜子）'!U103</f>
        <v>0</v>
      </c>
      <c r="M103" s="43">
        <f t="shared" si="8"/>
        <v>0</v>
      </c>
    </row>
    <row r="104" ht="50.1" customHeight="1" spans="2:13">
      <c r="B104" s="10"/>
      <c r="C104" s="100"/>
      <c r="D104" s="92"/>
      <c r="E104" s="15"/>
      <c r="F104" s="24" t="s">
        <v>19</v>
      </c>
      <c r="G104" s="13" t="s">
        <v>563</v>
      </c>
      <c r="H104" s="13" t="s">
        <v>564</v>
      </c>
      <c r="I104" s="130" t="s">
        <v>397</v>
      </c>
      <c r="J104" s="45">
        <v>13</v>
      </c>
      <c r="K104" s="45">
        <f t="shared" si="9"/>
        <v>13.2</v>
      </c>
      <c r="L104" s="46">
        <f>'在庫情報（袜子）'!U104</f>
        <v>0</v>
      </c>
      <c r="M104" s="47">
        <f t="shared" si="8"/>
        <v>0</v>
      </c>
    </row>
    <row r="105" ht="50.1" customHeight="1" spans="2:13">
      <c r="B105" s="17"/>
      <c r="C105" s="8" t="s">
        <v>411</v>
      </c>
      <c r="D105" s="89" t="s">
        <v>566</v>
      </c>
      <c r="E105" s="94"/>
      <c r="F105" s="38" t="s">
        <v>17</v>
      </c>
      <c r="G105" s="14" t="s">
        <v>567</v>
      </c>
      <c r="H105" s="14" t="s">
        <v>559</v>
      </c>
      <c r="I105" s="123" t="s">
        <v>384</v>
      </c>
      <c r="J105" s="49">
        <v>12.3</v>
      </c>
      <c r="K105" s="49">
        <f t="shared" si="9"/>
        <v>12.5</v>
      </c>
      <c r="L105" s="50">
        <f>'在庫情報（袜子）'!U105</f>
        <v>0</v>
      </c>
      <c r="M105" s="51">
        <f t="shared" si="8"/>
        <v>0</v>
      </c>
    </row>
    <row r="106" ht="50.1" customHeight="1" spans="2:13">
      <c r="B106" s="17"/>
      <c r="C106" s="10"/>
      <c r="D106" s="91"/>
      <c r="E106" s="94"/>
      <c r="F106" s="37" t="s">
        <v>18</v>
      </c>
      <c r="G106" s="11" t="s">
        <v>561</v>
      </c>
      <c r="H106" s="11" t="s">
        <v>387</v>
      </c>
      <c r="I106" s="81" t="s">
        <v>384</v>
      </c>
      <c r="J106" s="41">
        <v>12.3</v>
      </c>
      <c r="K106" s="41">
        <f t="shared" si="9"/>
        <v>12.5</v>
      </c>
      <c r="L106" s="42">
        <f>'在庫情報（袜子）'!U106</f>
        <v>0</v>
      </c>
      <c r="M106" s="43">
        <f t="shared" si="8"/>
        <v>0</v>
      </c>
    </row>
    <row r="107" ht="50.1" customHeight="1" spans="2:13">
      <c r="B107" s="103"/>
      <c r="C107" s="15"/>
      <c r="D107" s="92"/>
      <c r="E107" s="15"/>
      <c r="F107" s="24" t="s">
        <v>19</v>
      </c>
      <c r="G107" s="13" t="s">
        <v>563</v>
      </c>
      <c r="H107" s="13" t="s">
        <v>390</v>
      </c>
      <c r="I107" s="87" t="s">
        <v>397</v>
      </c>
      <c r="J107" s="45">
        <v>12.3</v>
      </c>
      <c r="K107" s="45">
        <f t="shared" si="9"/>
        <v>12.5</v>
      </c>
      <c r="L107" s="46">
        <f>'在庫情報（袜子）'!U107</f>
        <v>0</v>
      </c>
      <c r="M107" s="47">
        <f t="shared" si="8"/>
        <v>0</v>
      </c>
    </row>
    <row r="108" ht="50.1" customHeight="1" spans="2:13">
      <c r="B108" s="26" t="s">
        <v>571</v>
      </c>
      <c r="C108" s="26" t="s">
        <v>411</v>
      </c>
      <c r="D108" s="27" t="s">
        <v>572</v>
      </c>
      <c r="E108" s="104"/>
      <c r="F108" s="105" t="s">
        <v>17</v>
      </c>
      <c r="G108" s="28" t="s">
        <v>573</v>
      </c>
      <c r="H108" s="28" t="s">
        <v>383</v>
      </c>
      <c r="I108" s="133" t="s">
        <v>384</v>
      </c>
      <c r="J108" s="64">
        <v>14.5</v>
      </c>
      <c r="K108" s="64">
        <f t="shared" si="9"/>
        <v>14.7</v>
      </c>
      <c r="L108" s="65">
        <f>'在庫情報（袜子）'!U108</f>
        <v>0</v>
      </c>
      <c r="M108" s="66">
        <f t="shared" si="8"/>
        <v>0</v>
      </c>
    </row>
    <row r="109" ht="50.1" customHeight="1" spans="2:13">
      <c r="B109" s="29"/>
      <c r="C109" s="106"/>
      <c r="D109" s="30"/>
      <c r="E109" s="104"/>
      <c r="F109" s="107" t="s">
        <v>18</v>
      </c>
      <c r="G109" s="31" t="s">
        <v>575</v>
      </c>
      <c r="H109" s="31" t="s">
        <v>387</v>
      </c>
      <c r="I109" s="107" t="s">
        <v>397</v>
      </c>
      <c r="J109" s="67">
        <v>14.5</v>
      </c>
      <c r="K109" s="67">
        <f t="shared" si="9"/>
        <v>14.7</v>
      </c>
      <c r="L109" s="68">
        <f>'在庫情報（袜子）'!U109</f>
        <v>0</v>
      </c>
      <c r="M109" s="69">
        <f t="shared" si="8"/>
        <v>0</v>
      </c>
    </row>
    <row r="110" ht="50.1" customHeight="1" spans="2:13">
      <c r="B110" s="29"/>
      <c r="C110" s="106"/>
      <c r="D110" s="30"/>
      <c r="E110" s="104"/>
      <c r="F110" s="107" t="s">
        <v>19</v>
      </c>
      <c r="G110" s="31" t="s">
        <v>577</v>
      </c>
      <c r="H110" s="31" t="s">
        <v>390</v>
      </c>
      <c r="I110" s="107" t="s">
        <v>397</v>
      </c>
      <c r="J110" s="67">
        <v>14.5</v>
      </c>
      <c r="K110" s="67">
        <f t="shared" si="9"/>
        <v>14.7</v>
      </c>
      <c r="L110" s="68">
        <f>'在庫情報（袜子）'!U110</f>
        <v>0</v>
      </c>
      <c r="M110" s="69">
        <f t="shared" si="8"/>
        <v>0</v>
      </c>
    </row>
    <row r="111" ht="50.1" customHeight="1" spans="2:13">
      <c r="B111" s="29"/>
      <c r="C111" s="108"/>
      <c r="D111" s="35"/>
      <c r="E111" s="104"/>
      <c r="F111" s="109" t="s">
        <v>20</v>
      </c>
      <c r="G111" s="33" t="s">
        <v>579</v>
      </c>
      <c r="H111" s="33" t="s">
        <v>393</v>
      </c>
      <c r="I111" s="134" t="s">
        <v>397</v>
      </c>
      <c r="J111" s="71">
        <v>14.5</v>
      </c>
      <c r="K111" s="71">
        <f t="shared" si="9"/>
        <v>14.7</v>
      </c>
      <c r="L111" s="72">
        <f>'在庫情報（袜子）'!U111</f>
        <v>0</v>
      </c>
      <c r="M111" s="73">
        <f t="shared" si="8"/>
        <v>0</v>
      </c>
    </row>
    <row r="112" ht="50.1" customHeight="1" spans="2:13">
      <c r="B112" s="29"/>
      <c r="C112" s="26" t="s">
        <v>411</v>
      </c>
      <c r="D112" s="27" t="s">
        <v>581</v>
      </c>
      <c r="E112" s="26"/>
      <c r="F112" s="105" t="s">
        <v>17</v>
      </c>
      <c r="G112" s="28" t="s">
        <v>573</v>
      </c>
      <c r="H112" s="28" t="s">
        <v>383</v>
      </c>
      <c r="I112" s="105" t="s">
        <v>384</v>
      </c>
      <c r="J112" s="64">
        <v>14.5</v>
      </c>
      <c r="K112" s="64">
        <f t="shared" si="9"/>
        <v>14.7</v>
      </c>
      <c r="L112" s="65">
        <f>'在庫情報（袜子）'!U112</f>
        <v>0</v>
      </c>
      <c r="M112" s="66">
        <f t="shared" si="8"/>
        <v>0</v>
      </c>
    </row>
    <row r="113" ht="50.1" customHeight="1" spans="2:13">
      <c r="B113" s="29"/>
      <c r="C113" s="106"/>
      <c r="D113" s="30"/>
      <c r="E113" s="29"/>
      <c r="F113" s="107" t="s">
        <v>18</v>
      </c>
      <c r="G113" s="31" t="s">
        <v>575</v>
      </c>
      <c r="H113" s="31" t="s">
        <v>387</v>
      </c>
      <c r="I113" s="107" t="s">
        <v>397</v>
      </c>
      <c r="J113" s="67">
        <v>14.5</v>
      </c>
      <c r="K113" s="67">
        <f t="shared" si="9"/>
        <v>14.7</v>
      </c>
      <c r="L113" s="68">
        <f>'在庫情報（袜子）'!U113</f>
        <v>0</v>
      </c>
      <c r="M113" s="69">
        <f t="shared" si="8"/>
        <v>0</v>
      </c>
    </row>
    <row r="114" ht="50.1" customHeight="1" spans="2:13">
      <c r="B114" s="29"/>
      <c r="C114" s="106"/>
      <c r="D114" s="30"/>
      <c r="E114" s="29"/>
      <c r="F114" s="107" t="s">
        <v>19</v>
      </c>
      <c r="G114" s="31" t="s">
        <v>577</v>
      </c>
      <c r="H114" s="31" t="s">
        <v>390</v>
      </c>
      <c r="I114" s="107" t="s">
        <v>397</v>
      </c>
      <c r="J114" s="67">
        <v>14.5</v>
      </c>
      <c r="K114" s="67">
        <f t="shared" si="9"/>
        <v>14.7</v>
      </c>
      <c r="L114" s="68">
        <f>'在庫情報（袜子）'!U114</f>
        <v>0</v>
      </c>
      <c r="M114" s="69">
        <f t="shared" si="8"/>
        <v>0</v>
      </c>
    </row>
    <row r="115" ht="50.1" customHeight="1" spans="2:13">
      <c r="B115" s="29"/>
      <c r="C115" s="106"/>
      <c r="D115" s="30"/>
      <c r="E115" s="29"/>
      <c r="F115" s="109" t="s">
        <v>20</v>
      </c>
      <c r="G115" s="33" t="s">
        <v>579</v>
      </c>
      <c r="H115" s="33" t="s">
        <v>393</v>
      </c>
      <c r="I115" s="109" t="s">
        <v>397</v>
      </c>
      <c r="J115" s="71">
        <v>14.5</v>
      </c>
      <c r="K115" s="71">
        <f t="shared" si="9"/>
        <v>14.7</v>
      </c>
      <c r="L115" s="72">
        <f>'在庫情報（袜子）'!U115</f>
        <v>0</v>
      </c>
      <c r="M115" s="73">
        <f t="shared" si="8"/>
        <v>0</v>
      </c>
    </row>
    <row r="116" ht="50.1" customHeight="1" spans="2:13">
      <c r="B116" s="8" t="s">
        <v>586</v>
      </c>
      <c r="C116" s="8" t="s">
        <v>411</v>
      </c>
      <c r="D116" s="9" t="s">
        <v>587</v>
      </c>
      <c r="E116" s="8"/>
      <c r="F116" s="38" t="s">
        <v>17</v>
      </c>
      <c r="G116" s="14" t="s">
        <v>575</v>
      </c>
      <c r="H116" s="14" t="s">
        <v>387</v>
      </c>
      <c r="I116" s="128" t="s">
        <v>397</v>
      </c>
      <c r="J116" s="49">
        <v>20</v>
      </c>
      <c r="K116" s="49">
        <f t="shared" si="9"/>
        <v>20.2</v>
      </c>
      <c r="L116" s="50">
        <f>'在庫情報（袜子）'!U116</f>
        <v>0</v>
      </c>
      <c r="M116" s="51">
        <f t="shared" si="8"/>
        <v>0</v>
      </c>
    </row>
    <row r="117" ht="50.1" customHeight="1" spans="2:13">
      <c r="B117" s="10"/>
      <c r="C117" s="10"/>
      <c r="D117" s="110"/>
      <c r="E117" s="10"/>
      <c r="F117" s="37" t="s">
        <v>18</v>
      </c>
      <c r="G117" s="11" t="s">
        <v>589</v>
      </c>
      <c r="H117" s="11" t="s">
        <v>489</v>
      </c>
      <c r="I117" s="86" t="s">
        <v>397</v>
      </c>
      <c r="J117" s="41">
        <v>20</v>
      </c>
      <c r="K117" s="41">
        <f t="shared" si="9"/>
        <v>20.2</v>
      </c>
      <c r="L117" s="42">
        <f>'在庫情報（袜子）'!U117</f>
        <v>0</v>
      </c>
      <c r="M117" s="43">
        <f t="shared" si="8"/>
        <v>0</v>
      </c>
    </row>
    <row r="118" ht="50.1" customHeight="1" spans="2:13">
      <c r="B118" s="10"/>
      <c r="C118" s="10"/>
      <c r="D118" s="110"/>
      <c r="E118" s="10"/>
      <c r="F118" s="24" t="s">
        <v>19</v>
      </c>
      <c r="G118" s="13" t="s">
        <v>591</v>
      </c>
      <c r="H118" s="13" t="s">
        <v>491</v>
      </c>
      <c r="I118" s="130" t="s">
        <v>397</v>
      </c>
      <c r="J118" s="45">
        <v>20</v>
      </c>
      <c r="K118" s="45">
        <f t="shared" si="9"/>
        <v>20.2</v>
      </c>
      <c r="L118" s="46">
        <f>'在庫情報（袜子）'!U118</f>
        <v>0</v>
      </c>
      <c r="M118" s="47">
        <f t="shared" si="8"/>
        <v>0</v>
      </c>
    </row>
    <row r="119" ht="50.1" customHeight="1" spans="2:13">
      <c r="B119" s="10"/>
      <c r="C119" s="8" t="s">
        <v>411</v>
      </c>
      <c r="D119" s="111" t="s">
        <v>593</v>
      </c>
      <c r="E119" s="8"/>
      <c r="F119" s="38" t="s">
        <v>17</v>
      </c>
      <c r="G119" s="14" t="s">
        <v>575</v>
      </c>
      <c r="H119" s="14" t="s">
        <v>387</v>
      </c>
      <c r="I119" s="128" t="s">
        <v>397</v>
      </c>
      <c r="J119" s="49">
        <v>20</v>
      </c>
      <c r="K119" s="49">
        <f t="shared" si="9"/>
        <v>20.2</v>
      </c>
      <c r="L119" s="50">
        <f>'在庫情報（袜子）'!U119</f>
        <v>0</v>
      </c>
      <c r="M119" s="51">
        <f t="shared" si="8"/>
        <v>0</v>
      </c>
    </row>
    <row r="120" ht="50.1" customHeight="1" spans="2:13">
      <c r="B120" s="10"/>
      <c r="C120" s="10"/>
      <c r="D120" s="110"/>
      <c r="E120" s="10"/>
      <c r="F120" s="37" t="s">
        <v>18</v>
      </c>
      <c r="G120" s="11" t="s">
        <v>589</v>
      </c>
      <c r="H120" s="11" t="s">
        <v>489</v>
      </c>
      <c r="I120" s="86" t="s">
        <v>397</v>
      </c>
      <c r="J120" s="41">
        <v>20</v>
      </c>
      <c r="K120" s="41">
        <f t="shared" si="9"/>
        <v>20.2</v>
      </c>
      <c r="L120" s="42">
        <f>'在庫情報（袜子）'!U120</f>
        <v>0</v>
      </c>
      <c r="M120" s="43">
        <f t="shared" si="8"/>
        <v>0</v>
      </c>
    </row>
    <row r="121" ht="50.1" customHeight="1" spans="2:13">
      <c r="B121" s="15"/>
      <c r="C121" s="15"/>
      <c r="D121" s="112"/>
      <c r="E121" s="15"/>
      <c r="F121" s="24" t="s">
        <v>19</v>
      </c>
      <c r="G121" s="13" t="s">
        <v>591</v>
      </c>
      <c r="H121" s="13" t="s">
        <v>491</v>
      </c>
      <c r="I121" s="87" t="s">
        <v>397</v>
      </c>
      <c r="J121" s="45">
        <v>20</v>
      </c>
      <c r="K121" s="45">
        <f t="shared" si="9"/>
        <v>20.2</v>
      </c>
      <c r="L121" s="46">
        <f>'在庫情報（袜子）'!U121</f>
        <v>0</v>
      </c>
      <c r="M121" s="47">
        <f t="shared" si="8"/>
        <v>0</v>
      </c>
    </row>
    <row r="122" ht="50.1" customHeight="1" spans="2:13">
      <c r="B122" s="88" t="s">
        <v>597</v>
      </c>
      <c r="C122" s="88" t="s">
        <v>380</v>
      </c>
      <c r="D122" s="9" t="s">
        <v>598</v>
      </c>
      <c r="E122" s="50"/>
      <c r="F122" s="14" t="s">
        <v>17</v>
      </c>
      <c r="G122" s="14" t="s">
        <v>575</v>
      </c>
      <c r="H122" s="113" t="s">
        <v>387</v>
      </c>
      <c r="I122" s="135" t="s">
        <v>384</v>
      </c>
      <c r="J122" s="49">
        <v>9.5</v>
      </c>
      <c r="K122" s="49">
        <v>9.7</v>
      </c>
      <c r="L122" s="50">
        <f>'在庫情報（袜子）'!U122</f>
        <v>0</v>
      </c>
      <c r="M122" s="51">
        <f t="shared" ref="M122:M185" si="10">K122*L122</f>
        <v>0</v>
      </c>
    </row>
    <row r="123" ht="50.1" customHeight="1" spans="2:13">
      <c r="B123" s="114"/>
      <c r="C123" s="114"/>
      <c r="D123" s="12"/>
      <c r="E123" s="42"/>
      <c r="F123" s="11" t="s">
        <v>18</v>
      </c>
      <c r="G123" s="11" t="s">
        <v>600</v>
      </c>
      <c r="H123" s="115" t="s">
        <v>390</v>
      </c>
      <c r="I123" s="136" t="s">
        <v>384</v>
      </c>
      <c r="J123" s="41">
        <v>9.5</v>
      </c>
      <c r="K123" s="41">
        <v>9.7</v>
      </c>
      <c r="L123" s="42">
        <f>'在庫情報（袜子）'!U123</f>
        <v>0</v>
      </c>
      <c r="M123" s="43">
        <f t="shared" si="10"/>
        <v>0</v>
      </c>
    </row>
    <row r="124" ht="50.1" customHeight="1" spans="2:13">
      <c r="B124" s="114"/>
      <c r="C124" s="114"/>
      <c r="D124" s="16"/>
      <c r="E124" s="46"/>
      <c r="F124" s="13" t="s">
        <v>19</v>
      </c>
      <c r="G124" s="13" t="s">
        <v>579</v>
      </c>
      <c r="H124" s="116" t="s">
        <v>393</v>
      </c>
      <c r="I124" s="137" t="s">
        <v>384</v>
      </c>
      <c r="J124" s="45">
        <v>9.5</v>
      </c>
      <c r="K124" s="45">
        <v>9.7</v>
      </c>
      <c r="L124" s="46">
        <f>'在庫情報（袜子）'!U124</f>
        <v>0</v>
      </c>
      <c r="M124" s="47">
        <f t="shared" si="10"/>
        <v>0</v>
      </c>
    </row>
    <row r="125" ht="50.1" customHeight="1" spans="2:13">
      <c r="B125" s="114"/>
      <c r="C125" s="114"/>
      <c r="D125" s="9" t="s">
        <v>603</v>
      </c>
      <c r="E125" s="79"/>
      <c r="F125" s="117" t="s">
        <v>17</v>
      </c>
      <c r="G125" s="117" t="s">
        <v>575</v>
      </c>
      <c r="H125" s="118" t="s">
        <v>387</v>
      </c>
      <c r="I125" s="138" t="s">
        <v>384</v>
      </c>
      <c r="J125" s="78">
        <v>9.5</v>
      </c>
      <c r="K125" s="49">
        <v>9.7</v>
      </c>
      <c r="L125" s="50">
        <f>'在庫情報（袜子）'!U125</f>
        <v>0</v>
      </c>
      <c r="M125" s="51">
        <f t="shared" si="10"/>
        <v>0</v>
      </c>
    </row>
    <row r="126" ht="50.1" customHeight="1" spans="2:13">
      <c r="B126" s="114"/>
      <c r="C126" s="114"/>
      <c r="D126" s="12"/>
      <c r="E126" s="42"/>
      <c r="F126" s="11" t="s">
        <v>18</v>
      </c>
      <c r="G126" s="11" t="s">
        <v>600</v>
      </c>
      <c r="H126" s="115" t="s">
        <v>390</v>
      </c>
      <c r="I126" s="139" t="s">
        <v>384</v>
      </c>
      <c r="J126" s="41">
        <v>9.5</v>
      </c>
      <c r="K126" s="41">
        <v>9.7</v>
      </c>
      <c r="L126" s="42">
        <f>'在庫情報（袜子）'!U126</f>
        <v>0</v>
      </c>
      <c r="M126" s="43">
        <f t="shared" si="10"/>
        <v>0</v>
      </c>
    </row>
    <row r="127" ht="50.1" customHeight="1" spans="2:13">
      <c r="B127" s="114"/>
      <c r="C127" s="114"/>
      <c r="D127" s="16"/>
      <c r="E127" s="60"/>
      <c r="F127" s="22" t="s">
        <v>19</v>
      </c>
      <c r="G127" s="22" t="s">
        <v>579</v>
      </c>
      <c r="H127" s="119" t="s">
        <v>393</v>
      </c>
      <c r="I127" s="140" t="s">
        <v>384</v>
      </c>
      <c r="J127" s="59">
        <v>9.5</v>
      </c>
      <c r="K127" s="45">
        <v>9.7</v>
      </c>
      <c r="L127" s="46">
        <f>'在庫情報（袜子）'!U127</f>
        <v>0</v>
      </c>
      <c r="M127" s="47">
        <f t="shared" si="10"/>
        <v>0</v>
      </c>
    </row>
    <row r="128" ht="50.1" customHeight="1" spans="2:13">
      <c r="B128" s="114"/>
      <c r="C128" s="114"/>
      <c r="D128" s="9" t="s">
        <v>607</v>
      </c>
      <c r="E128" s="50"/>
      <c r="F128" s="14" t="s">
        <v>17</v>
      </c>
      <c r="G128" s="14" t="s">
        <v>575</v>
      </c>
      <c r="H128" s="113" t="s">
        <v>387</v>
      </c>
      <c r="I128" s="135" t="s">
        <v>384</v>
      </c>
      <c r="J128" s="49">
        <v>9.5</v>
      </c>
      <c r="K128" s="49">
        <v>9.7</v>
      </c>
      <c r="L128" s="50">
        <f>'在庫情報（袜子）'!U128</f>
        <v>0</v>
      </c>
      <c r="M128" s="51">
        <f t="shared" si="10"/>
        <v>0</v>
      </c>
    </row>
    <row r="129" ht="50.1" customHeight="1" spans="2:13">
      <c r="B129" s="114"/>
      <c r="C129" s="114"/>
      <c r="D129" s="12"/>
      <c r="E129" s="42"/>
      <c r="F129" s="11" t="s">
        <v>18</v>
      </c>
      <c r="G129" s="11" t="s">
        <v>600</v>
      </c>
      <c r="H129" s="115" t="s">
        <v>390</v>
      </c>
      <c r="I129" s="136" t="s">
        <v>384</v>
      </c>
      <c r="J129" s="41">
        <v>9.5</v>
      </c>
      <c r="K129" s="41">
        <v>9.7</v>
      </c>
      <c r="L129" s="42">
        <f>'在庫情報（袜子）'!U129</f>
        <v>0</v>
      </c>
      <c r="M129" s="43">
        <f t="shared" si="10"/>
        <v>0</v>
      </c>
    </row>
    <row r="130" ht="50.1" customHeight="1" spans="2:13">
      <c r="B130" s="114"/>
      <c r="C130" s="114"/>
      <c r="D130" s="16"/>
      <c r="E130" s="46"/>
      <c r="F130" s="13" t="s">
        <v>19</v>
      </c>
      <c r="G130" s="13" t="s">
        <v>579</v>
      </c>
      <c r="H130" s="116" t="s">
        <v>393</v>
      </c>
      <c r="I130" s="137" t="s">
        <v>384</v>
      </c>
      <c r="J130" s="45">
        <v>9.5</v>
      </c>
      <c r="K130" s="45">
        <v>9.7</v>
      </c>
      <c r="L130" s="46">
        <f>'在庫情報（袜子）'!U130</f>
        <v>0</v>
      </c>
      <c r="M130" s="47">
        <f t="shared" si="10"/>
        <v>0</v>
      </c>
    </row>
    <row r="131" ht="50.1" customHeight="1" spans="2:13">
      <c r="B131" s="114"/>
      <c r="C131" s="114"/>
      <c r="D131" s="9" t="s">
        <v>611</v>
      </c>
      <c r="E131" s="50"/>
      <c r="F131" s="14" t="s">
        <v>17</v>
      </c>
      <c r="G131" s="14" t="s">
        <v>575</v>
      </c>
      <c r="H131" s="113" t="s">
        <v>387</v>
      </c>
      <c r="I131" s="170" t="s">
        <v>384</v>
      </c>
      <c r="J131" s="49">
        <v>10</v>
      </c>
      <c r="K131" s="49">
        <v>10.2</v>
      </c>
      <c r="L131" s="50">
        <f>'在庫情報（袜子）'!U131</f>
        <v>0</v>
      </c>
      <c r="M131" s="51">
        <f t="shared" si="10"/>
        <v>0</v>
      </c>
    </row>
    <row r="132" ht="50.1" customHeight="1" spans="2:13">
      <c r="B132" s="114"/>
      <c r="C132" s="114"/>
      <c r="D132" s="12"/>
      <c r="E132" s="42"/>
      <c r="F132" s="11" t="s">
        <v>18</v>
      </c>
      <c r="G132" s="11" t="s">
        <v>600</v>
      </c>
      <c r="H132" s="115" t="s">
        <v>390</v>
      </c>
      <c r="I132" s="139" t="s">
        <v>384</v>
      </c>
      <c r="J132" s="41">
        <v>10</v>
      </c>
      <c r="K132" s="41">
        <v>10.2</v>
      </c>
      <c r="L132" s="42">
        <f>'在庫情報（袜子）'!U132</f>
        <v>0</v>
      </c>
      <c r="M132" s="43">
        <f t="shared" si="10"/>
        <v>0</v>
      </c>
    </row>
    <row r="133" ht="50.1" customHeight="1" spans="2:13">
      <c r="B133" s="114"/>
      <c r="C133" s="114"/>
      <c r="D133" s="16"/>
      <c r="E133" s="60"/>
      <c r="F133" s="22" t="s">
        <v>19</v>
      </c>
      <c r="G133" s="22" t="s">
        <v>579</v>
      </c>
      <c r="H133" s="119" t="s">
        <v>393</v>
      </c>
      <c r="I133" s="140" t="s">
        <v>384</v>
      </c>
      <c r="J133" s="59">
        <v>10</v>
      </c>
      <c r="K133" s="45">
        <v>10.2</v>
      </c>
      <c r="L133" s="46">
        <f>'在庫情報（袜子）'!U133</f>
        <v>0</v>
      </c>
      <c r="M133" s="47">
        <f t="shared" si="10"/>
        <v>0</v>
      </c>
    </row>
    <row r="134" ht="50.1" customHeight="1" spans="2:13">
      <c r="B134" s="88" t="s">
        <v>615</v>
      </c>
      <c r="C134" s="88" t="s">
        <v>380</v>
      </c>
      <c r="D134" s="89" t="s">
        <v>616</v>
      </c>
      <c r="E134" s="141"/>
      <c r="F134" s="14" t="s">
        <v>17</v>
      </c>
      <c r="G134" s="14" t="s">
        <v>573</v>
      </c>
      <c r="H134" s="113" t="s">
        <v>383</v>
      </c>
      <c r="I134" s="170" t="s">
        <v>384</v>
      </c>
      <c r="J134" s="49">
        <v>10</v>
      </c>
      <c r="K134" s="49">
        <v>10.2</v>
      </c>
      <c r="L134" s="50">
        <f>'在庫情報（袜子）'!U134</f>
        <v>0</v>
      </c>
      <c r="M134" s="51">
        <f t="shared" si="10"/>
        <v>0</v>
      </c>
    </row>
    <row r="135" ht="50.1" customHeight="1" spans="2:13">
      <c r="B135" s="114"/>
      <c r="C135" s="114"/>
      <c r="D135" s="91"/>
      <c r="E135" s="142"/>
      <c r="F135" s="11" t="s">
        <v>18</v>
      </c>
      <c r="G135" s="11" t="s">
        <v>575</v>
      </c>
      <c r="H135" s="115" t="s">
        <v>387</v>
      </c>
      <c r="I135" s="139" t="s">
        <v>384</v>
      </c>
      <c r="J135" s="41">
        <v>10</v>
      </c>
      <c r="K135" s="41">
        <v>10.2</v>
      </c>
      <c r="L135" s="42">
        <f>'在庫情報（袜子）'!U135</f>
        <v>0</v>
      </c>
      <c r="M135" s="43">
        <f t="shared" si="10"/>
        <v>0</v>
      </c>
    </row>
    <row r="136" ht="50.1" customHeight="1" spans="2:13">
      <c r="B136" s="114"/>
      <c r="C136" s="143"/>
      <c r="D136" s="91"/>
      <c r="E136" s="142"/>
      <c r="F136" s="11" t="s">
        <v>19</v>
      </c>
      <c r="G136" s="11" t="s">
        <v>600</v>
      </c>
      <c r="H136" s="115" t="s">
        <v>390</v>
      </c>
      <c r="I136" s="139" t="s">
        <v>384</v>
      </c>
      <c r="J136" s="41">
        <v>10</v>
      </c>
      <c r="K136" s="41">
        <v>10.2</v>
      </c>
      <c r="L136" s="42">
        <f>'在庫情報（袜子）'!U136</f>
        <v>0</v>
      </c>
      <c r="M136" s="43">
        <f t="shared" si="10"/>
        <v>0</v>
      </c>
    </row>
    <row r="137" ht="50.1" customHeight="1" spans="2:13">
      <c r="B137" s="114"/>
      <c r="C137" s="114"/>
      <c r="D137" s="92"/>
      <c r="E137" s="144"/>
      <c r="F137" s="13" t="s">
        <v>20</v>
      </c>
      <c r="G137" s="13" t="s">
        <v>579</v>
      </c>
      <c r="H137" s="116" t="s">
        <v>393</v>
      </c>
      <c r="I137" s="171" t="s">
        <v>384</v>
      </c>
      <c r="J137" s="45">
        <v>10</v>
      </c>
      <c r="K137" s="45">
        <v>10.2</v>
      </c>
      <c r="L137" s="46">
        <f>'在庫情報（袜子）'!U137</f>
        <v>0</v>
      </c>
      <c r="M137" s="47">
        <f t="shared" si="10"/>
        <v>0</v>
      </c>
    </row>
    <row r="138" ht="50.1" customHeight="1" spans="2:13">
      <c r="B138" s="143"/>
      <c r="C138" s="143"/>
      <c r="D138" s="9" t="s">
        <v>621</v>
      </c>
      <c r="E138" s="79"/>
      <c r="F138" s="117" t="s">
        <v>17</v>
      </c>
      <c r="G138" s="117" t="s">
        <v>573</v>
      </c>
      <c r="H138" s="118" t="s">
        <v>383</v>
      </c>
      <c r="I138" s="138" t="s">
        <v>384</v>
      </c>
      <c r="J138" s="78">
        <v>10</v>
      </c>
      <c r="K138" s="78">
        <v>10.2</v>
      </c>
      <c r="L138" s="50">
        <f>'在庫情報（袜子）'!U138</f>
        <v>0</v>
      </c>
      <c r="M138" s="51">
        <f t="shared" si="10"/>
        <v>0</v>
      </c>
    </row>
    <row r="139" ht="50.1" customHeight="1" spans="2:13">
      <c r="B139" s="143"/>
      <c r="C139" s="143"/>
      <c r="D139" s="12"/>
      <c r="E139" s="42"/>
      <c r="F139" s="11" t="s">
        <v>18</v>
      </c>
      <c r="G139" s="11" t="s">
        <v>575</v>
      </c>
      <c r="H139" s="115" t="s">
        <v>387</v>
      </c>
      <c r="I139" s="139" t="s">
        <v>384</v>
      </c>
      <c r="J139" s="41">
        <v>10</v>
      </c>
      <c r="K139" s="41">
        <v>10.2</v>
      </c>
      <c r="L139" s="42">
        <f>'在庫情報（袜子）'!U139</f>
        <v>0</v>
      </c>
      <c r="M139" s="43">
        <f t="shared" si="10"/>
        <v>0</v>
      </c>
    </row>
    <row r="140" ht="50.1" customHeight="1" spans="2:13">
      <c r="B140" s="143"/>
      <c r="C140" s="143"/>
      <c r="D140" s="12"/>
      <c r="E140" s="42"/>
      <c r="F140" s="11" t="s">
        <v>19</v>
      </c>
      <c r="G140" s="11" t="s">
        <v>600</v>
      </c>
      <c r="H140" s="115" t="s">
        <v>390</v>
      </c>
      <c r="I140" s="139" t="s">
        <v>384</v>
      </c>
      <c r="J140" s="41">
        <v>10</v>
      </c>
      <c r="K140" s="41">
        <v>10.2</v>
      </c>
      <c r="L140" s="42">
        <f>'在庫情報（袜子）'!U140</f>
        <v>0</v>
      </c>
      <c r="M140" s="43">
        <f t="shared" si="10"/>
        <v>0</v>
      </c>
    </row>
    <row r="141" ht="50.1" customHeight="1" spans="2:13">
      <c r="B141" s="145"/>
      <c r="C141" s="145"/>
      <c r="D141" s="16"/>
      <c r="E141" s="46"/>
      <c r="F141" s="13" t="s">
        <v>20</v>
      </c>
      <c r="G141" s="13" t="s">
        <v>579</v>
      </c>
      <c r="H141" s="116" t="s">
        <v>393</v>
      </c>
      <c r="I141" s="171" t="s">
        <v>384</v>
      </c>
      <c r="J141" s="45">
        <v>10</v>
      </c>
      <c r="K141" s="45">
        <v>10.2</v>
      </c>
      <c r="L141" s="46">
        <f>'在庫情報（袜子）'!U141</f>
        <v>0</v>
      </c>
      <c r="M141" s="47">
        <f t="shared" si="10"/>
        <v>0</v>
      </c>
    </row>
    <row r="142" ht="50.1" customHeight="1" spans="2:13">
      <c r="B142" s="88" t="s">
        <v>626</v>
      </c>
      <c r="C142" s="88" t="s">
        <v>380</v>
      </c>
      <c r="D142" s="9" t="s">
        <v>627</v>
      </c>
      <c r="E142" s="146"/>
      <c r="F142" s="14" t="s">
        <v>17</v>
      </c>
      <c r="G142" s="14" t="s">
        <v>573</v>
      </c>
      <c r="H142" s="113" t="s">
        <v>383</v>
      </c>
      <c r="I142" s="170" t="s">
        <v>384</v>
      </c>
      <c r="J142" s="49">
        <v>12.5</v>
      </c>
      <c r="K142" s="49">
        <v>12.7</v>
      </c>
      <c r="L142" s="50">
        <f>'在庫情報（袜子）'!U142</f>
        <v>0</v>
      </c>
      <c r="M142" s="51">
        <f t="shared" si="10"/>
        <v>0</v>
      </c>
    </row>
    <row r="143" ht="50.1" customHeight="1" spans="2:13">
      <c r="B143" s="114"/>
      <c r="C143" s="114"/>
      <c r="D143" s="12" t="s">
        <v>629</v>
      </c>
      <c r="E143" s="147"/>
      <c r="F143" s="11" t="s">
        <v>18</v>
      </c>
      <c r="G143" s="11" t="s">
        <v>575</v>
      </c>
      <c r="H143" s="115" t="s">
        <v>387</v>
      </c>
      <c r="I143" s="139" t="s">
        <v>384</v>
      </c>
      <c r="J143" s="41">
        <v>12.5</v>
      </c>
      <c r="K143" s="41">
        <v>12.7</v>
      </c>
      <c r="L143" s="42">
        <f>'在庫情報（袜子）'!U143</f>
        <v>0</v>
      </c>
      <c r="M143" s="43">
        <f t="shared" si="10"/>
        <v>0</v>
      </c>
    </row>
    <row r="144" ht="50.1" customHeight="1" spans="2:13">
      <c r="B144" s="114"/>
      <c r="C144" s="114"/>
      <c r="D144" s="12"/>
      <c r="E144" s="147"/>
      <c r="F144" s="11" t="s">
        <v>19</v>
      </c>
      <c r="G144" s="11" t="s">
        <v>600</v>
      </c>
      <c r="H144" s="115" t="s">
        <v>390</v>
      </c>
      <c r="I144" s="139" t="s">
        <v>384</v>
      </c>
      <c r="J144" s="41">
        <v>12.5</v>
      </c>
      <c r="K144" s="41">
        <v>12.7</v>
      </c>
      <c r="L144" s="42">
        <f>'在庫情報（袜子）'!U144</f>
        <v>0</v>
      </c>
      <c r="M144" s="43">
        <f t="shared" si="10"/>
        <v>0</v>
      </c>
    </row>
    <row r="145" ht="50.1" customHeight="1" spans="2:13">
      <c r="B145" s="114"/>
      <c r="C145" s="114"/>
      <c r="D145" s="16"/>
      <c r="E145" s="148"/>
      <c r="F145" s="22" t="s">
        <v>20</v>
      </c>
      <c r="G145" s="22" t="s">
        <v>579</v>
      </c>
      <c r="H145" s="119" t="s">
        <v>393</v>
      </c>
      <c r="I145" s="140" t="s">
        <v>384</v>
      </c>
      <c r="J145" s="59">
        <v>12.5</v>
      </c>
      <c r="K145" s="59">
        <v>12.7</v>
      </c>
      <c r="L145" s="46">
        <f>'在庫情報（袜子）'!U145</f>
        <v>0</v>
      </c>
      <c r="M145" s="47">
        <f t="shared" si="10"/>
        <v>0</v>
      </c>
    </row>
    <row r="146" ht="50.1" customHeight="1" spans="2:13">
      <c r="B146" s="114"/>
      <c r="C146" s="114"/>
      <c r="D146" s="9" t="s">
        <v>633</v>
      </c>
      <c r="E146" s="149"/>
      <c r="F146" s="14" t="s">
        <v>17</v>
      </c>
      <c r="G146" s="14" t="s">
        <v>573</v>
      </c>
      <c r="H146" s="113" t="s">
        <v>383</v>
      </c>
      <c r="I146" s="170" t="s">
        <v>384</v>
      </c>
      <c r="J146" s="49">
        <v>12.5</v>
      </c>
      <c r="K146" s="49">
        <v>12.7</v>
      </c>
      <c r="L146" s="50">
        <f>'在庫情報（袜子）'!U146</f>
        <v>0</v>
      </c>
      <c r="M146" s="51">
        <f t="shared" si="10"/>
        <v>0</v>
      </c>
    </row>
    <row r="147" ht="50.1" customHeight="1" spans="2:13">
      <c r="B147" s="114"/>
      <c r="C147" s="114"/>
      <c r="D147" s="12"/>
      <c r="E147" s="150"/>
      <c r="F147" s="11" t="s">
        <v>18</v>
      </c>
      <c r="G147" s="11" t="s">
        <v>575</v>
      </c>
      <c r="H147" s="115" t="s">
        <v>387</v>
      </c>
      <c r="I147" s="139" t="s">
        <v>384</v>
      </c>
      <c r="J147" s="41">
        <v>12.5</v>
      </c>
      <c r="K147" s="41">
        <v>12.7</v>
      </c>
      <c r="L147" s="42">
        <f>'在庫情報（袜子）'!U147</f>
        <v>0</v>
      </c>
      <c r="M147" s="43">
        <f t="shared" si="10"/>
        <v>0</v>
      </c>
    </row>
    <row r="148" ht="50.1" customHeight="1" spans="2:13">
      <c r="B148" s="114"/>
      <c r="C148" s="114"/>
      <c r="D148" s="12"/>
      <c r="E148" s="150"/>
      <c r="F148" s="11" t="s">
        <v>19</v>
      </c>
      <c r="G148" s="11" t="s">
        <v>600</v>
      </c>
      <c r="H148" s="115" t="s">
        <v>390</v>
      </c>
      <c r="I148" s="139" t="s">
        <v>384</v>
      </c>
      <c r="J148" s="41">
        <v>12.5</v>
      </c>
      <c r="K148" s="41">
        <v>12.7</v>
      </c>
      <c r="L148" s="42">
        <f>'在庫情報（袜子）'!U148</f>
        <v>0</v>
      </c>
      <c r="M148" s="43">
        <f t="shared" si="10"/>
        <v>0</v>
      </c>
    </row>
    <row r="149" ht="50.1" customHeight="1" spans="2:13">
      <c r="B149" s="151"/>
      <c r="C149" s="151"/>
      <c r="D149" s="152"/>
      <c r="E149" s="153"/>
      <c r="F149" s="24" t="s">
        <v>20</v>
      </c>
      <c r="G149" s="13" t="s">
        <v>579</v>
      </c>
      <c r="H149" s="116" t="s">
        <v>393</v>
      </c>
      <c r="I149" s="171" t="s">
        <v>384</v>
      </c>
      <c r="J149" s="45">
        <v>12.5</v>
      </c>
      <c r="K149" s="45">
        <v>12.7</v>
      </c>
      <c r="L149" s="46">
        <f>'在庫情報（袜子）'!U149</f>
        <v>0</v>
      </c>
      <c r="M149" s="47">
        <f t="shared" si="10"/>
        <v>0</v>
      </c>
    </row>
    <row r="150" ht="50.1" customHeight="1" spans="2:13">
      <c r="B150" s="154"/>
      <c r="C150" s="154"/>
      <c r="D150" s="9">
        <v>20003</v>
      </c>
      <c r="E150" s="146"/>
      <c r="F150" s="117" t="s">
        <v>17</v>
      </c>
      <c r="G150" s="117" t="s">
        <v>573</v>
      </c>
      <c r="H150" s="118" t="s">
        <v>383</v>
      </c>
      <c r="I150" s="138" t="s">
        <v>384</v>
      </c>
      <c r="J150" s="78">
        <v>12.5</v>
      </c>
      <c r="K150" s="78">
        <v>12.7</v>
      </c>
      <c r="L150" s="50">
        <f>'在庫情報（袜子）'!U150</f>
        <v>0</v>
      </c>
      <c r="M150" s="51">
        <f t="shared" si="10"/>
        <v>0</v>
      </c>
    </row>
    <row r="151" ht="50.1" customHeight="1" spans="2:13">
      <c r="B151" s="154"/>
      <c r="C151" s="154"/>
      <c r="D151" s="12"/>
      <c r="E151" s="147"/>
      <c r="F151" s="11" t="s">
        <v>18</v>
      </c>
      <c r="G151" s="11" t="s">
        <v>575</v>
      </c>
      <c r="H151" s="115" t="s">
        <v>387</v>
      </c>
      <c r="I151" s="139" t="s">
        <v>384</v>
      </c>
      <c r="J151" s="41">
        <v>12.5</v>
      </c>
      <c r="K151" s="41">
        <v>12.7</v>
      </c>
      <c r="L151" s="42">
        <f>'在庫情報（袜子）'!U151</f>
        <v>0</v>
      </c>
      <c r="M151" s="43">
        <f t="shared" si="10"/>
        <v>0</v>
      </c>
    </row>
    <row r="152" ht="50.1" customHeight="1" spans="2:13">
      <c r="B152" s="154"/>
      <c r="C152" s="154"/>
      <c r="D152" s="12"/>
      <c r="E152" s="147"/>
      <c r="F152" s="11" t="s">
        <v>19</v>
      </c>
      <c r="G152" s="11" t="s">
        <v>600</v>
      </c>
      <c r="H152" s="115" t="s">
        <v>390</v>
      </c>
      <c r="I152" s="139" t="s">
        <v>384</v>
      </c>
      <c r="J152" s="41">
        <v>12.5</v>
      </c>
      <c r="K152" s="41">
        <v>12.7</v>
      </c>
      <c r="L152" s="42">
        <f>'在庫情報（袜子）'!U152</f>
        <v>0</v>
      </c>
      <c r="M152" s="43">
        <f t="shared" si="10"/>
        <v>0</v>
      </c>
    </row>
    <row r="153" ht="50.1" customHeight="1" spans="2:13">
      <c r="B153" s="154"/>
      <c r="C153" s="154"/>
      <c r="D153" s="16"/>
      <c r="E153" s="148"/>
      <c r="F153" s="22" t="s">
        <v>20</v>
      </c>
      <c r="G153" s="22" t="s">
        <v>579</v>
      </c>
      <c r="H153" s="119" t="s">
        <v>393</v>
      </c>
      <c r="I153" s="140" t="s">
        <v>384</v>
      </c>
      <c r="J153" s="59">
        <v>12.5</v>
      </c>
      <c r="K153" s="59">
        <v>12.7</v>
      </c>
      <c r="L153" s="46">
        <f>'在庫情報（袜子）'!U153</f>
        <v>0</v>
      </c>
      <c r="M153" s="47">
        <f t="shared" si="10"/>
        <v>0</v>
      </c>
    </row>
    <row r="154" ht="50.1" customHeight="1" spans="2:13">
      <c r="B154" s="154"/>
      <c r="C154" s="154"/>
      <c r="D154" s="9" t="s">
        <v>642</v>
      </c>
      <c r="E154" s="146"/>
      <c r="F154" s="14" t="s">
        <v>17</v>
      </c>
      <c r="G154" s="14" t="s">
        <v>573</v>
      </c>
      <c r="H154" s="113" t="s">
        <v>383</v>
      </c>
      <c r="I154" s="135" t="s">
        <v>384</v>
      </c>
      <c r="J154" s="49">
        <v>12.5</v>
      </c>
      <c r="K154" s="49">
        <v>12.7</v>
      </c>
      <c r="L154" s="50">
        <f>'在庫情報（袜子）'!U154</f>
        <v>0</v>
      </c>
      <c r="M154" s="51">
        <f t="shared" si="10"/>
        <v>0</v>
      </c>
    </row>
    <row r="155" ht="50.1" customHeight="1" spans="2:13">
      <c r="B155" s="154"/>
      <c r="C155" s="154"/>
      <c r="D155" s="12"/>
      <c r="E155" s="147"/>
      <c r="F155" s="11" t="s">
        <v>18</v>
      </c>
      <c r="G155" s="11" t="s">
        <v>575</v>
      </c>
      <c r="H155" s="115" t="s">
        <v>387</v>
      </c>
      <c r="I155" s="136" t="s">
        <v>384</v>
      </c>
      <c r="J155" s="41">
        <v>12.5</v>
      </c>
      <c r="K155" s="41">
        <v>12.7</v>
      </c>
      <c r="L155" s="42">
        <f>'在庫情報（袜子）'!U155</f>
        <v>0</v>
      </c>
      <c r="M155" s="43">
        <f t="shared" si="10"/>
        <v>0</v>
      </c>
    </row>
    <row r="156" ht="50.1" customHeight="1" spans="2:13">
      <c r="B156" s="154"/>
      <c r="C156" s="154"/>
      <c r="D156" s="12"/>
      <c r="E156" s="147"/>
      <c r="F156" s="11" t="s">
        <v>19</v>
      </c>
      <c r="G156" s="11" t="s">
        <v>600</v>
      </c>
      <c r="H156" s="115" t="s">
        <v>390</v>
      </c>
      <c r="I156" s="136" t="s">
        <v>384</v>
      </c>
      <c r="J156" s="41">
        <v>12.5</v>
      </c>
      <c r="K156" s="41">
        <v>12.7</v>
      </c>
      <c r="L156" s="42">
        <f>'在庫情報（袜子）'!U156</f>
        <v>0</v>
      </c>
      <c r="M156" s="43">
        <f t="shared" si="10"/>
        <v>0</v>
      </c>
    </row>
    <row r="157" ht="50.1" customHeight="1" spans="2:13">
      <c r="B157" s="154"/>
      <c r="C157" s="154"/>
      <c r="D157" s="16"/>
      <c r="E157" s="148"/>
      <c r="F157" s="13" t="s">
        <v>20</v>
      </c>
      <c r="G157" s="13" t="s">
        <v>579</v>
      </c>
      <c r="H157" s="116" t="s">
        <v>393</v>
      </c>
      <c r="I157" s="137" t="s">
        <v>384</v>
      </c>
      <c r="J157" s="45">
        <v>12.5</v>
      </c>
      <c r="K157" s="45">
        <v>12.7</v>
      </c>
      <c r="L157" s="46">
        <f>'在庫情報（袜子）'!U157</f>
        <v>0</v>
      </c>
      <c r="M157" s="47">
        <f t="shared" si="10"/>
        <v>0</v>
      </c>
    </row>
    <row r="158" ht="50.1" customHeight="1" spans="2:13">
      <c r="B158" s="154"/>
      <c r="C158" s="154"/>
      <c r="D158" s="12" t="s">
        <v>646</v>
      </c>
      <c r="E158" s="147"/>
      <c r="F158" s="14" t="s">
        <v>17</v>
      </c>
      <c r="G158" s="14" t="s">
        <v>573</v>
      </c>
      <c r="H158" s="113" t="s">
        <v>383</v>
      </c>
      <c r="I158" s="138" t="s">
        <v>384</v>
      </c>
      <c r="J158" s="49">
        <v>12.5</v>
      </c>
      <c r="K158" s="49">
        <v>12.7</v>
      </c>
      <c r="L158" s="50">
        <f>'在庫情報（袜子）'!U158</f>
        <v>0</v>
      </c>
      <c r="M158" s="51">
        <f t="shared" si="10"/>
        <v>0</v>
      </c>
    </row>
    <row r="159" ht="50.1" customHeight="1" spans="2:13">
      <c r="B159" s="154"/>
      <c r="C159" s="154"/>
      <c r="D159" s="12"/>
      <c r="E159" s="147"/>
      <c r="F159" s="11" t="s">
        <v>18</v>
      </c>
      <c r="G159" s="11" t="s">
        <v>575</v>
      </c>
      <c r="H159" s="115" t="s">
        <v>387</v>
      </c>
      <c r="I159" s="139" t="s">
        <v>384</v>
      </c>
      <c r="J159" s="41">
        <v>12.5</v>
      </c>
      <c r="K159" s="41">
        <v>12.7</v>
      </c>
      <c r="L159" s="42">
        <f>'在庫情報（袜子）'!U159</f>
        <v>0</v>
      </c>
      <c r="M159" s="43">
        <f t="shared" si="10"/>
        <v>0</v>
      </c>
    </row>
    <row r="160" ht="50.1" customHeight="1" spans="2:13">
      <c r="B160" s="154"/>
      <c r="C160" s="154"/>
      <c r="D160" s="12"/>
      <c r="E160" s="147"/>
      <c r="F160" s="11" t="s">
        <v>19</v>
      </c>
      <c r="G160" s="11" t="s">
        <v>600</v>
      </c>
      <c r="H160" s="115" t="s">
        <v>390</v>
      </c>
      <c r="I160" s="139" t="s">
        <v>384</v>
      </c>
      <c r="J160" s="41">
        <v>12.5</v>
      </c>
      <c r="K160" s="41">
        <v>12.7</v>
      </c>
      <c r="L160" s="42">
        <f>'在庫情報（袜子）'!U160</f>
        <v>0</v>
      </c>
      <c r="M160" s="43">
        <f t="shared" si="10"/>
        <v>0</v>
      </c>
    </row>
    <row r="161" ht="50.1" customHeight="1" spans="2:13">
      <c r="B161" s="154"/>
      <c r="C161" s="154"/>
      <c r="D161" s="12"/>
      <c r="E161" s="147"/>
      <c r="F161" s="22" t="s">
        <v>20</v>
      </c>
      <c r="G161" s="22" t="s">
        <v>579</v>
      </c>
      <c r="H161" s="119" t="s">
        <v>393</v>
      </c>
      <c r="I161" s="140" t="s">
        <v>384</v>
      </c>
      <c r="J161" s="45">
        <v>12.5</v>
      </c>
      <c r="K161" s="45">
        <v>12.7</v>
      </c>
      <c r="L161" s="46">
        <f>'在庫情報（袜子）'!U161</f>
        <v>0</v>
      </c>
      <c r="M161" s="47">
        <f t="shared" si="10"/>
        <v>0</v>
      </c>
    </row>
    <row r="162" ht="50.1" customHeight="1" spans="2:13">
      <c r="B162" s="154"/>
      <c r="C162" s="154"/>
      <c r="D162" s="9" t="s">
        <v>651</v>
      </c>
      <c r="E162" s="146"/>
      <c r="F162" s="14" t="s">
        <v>17</v>
      </c>
      <c r="G162" s="14" t="s">
        <v>573</v>
      </c>
      <c r="H162" s="113" t="s">
        <v>383</v>
      </c>
      <c r="I162" s="135" t="s">
        <v>384</v>
      </c>
      <c r="J162" s="49">
        <v>12.5</v>
      </c>
      <c r="K162" s="49">
        <v>12.7</v>
      </c>
      <c r="L162" s="50">
        <f>'在庫情報（袜子）'!U162</f>
        <v>0</v>
      </c>
      <c r="M162" s="51">
        <f t="shared" si="10"/>
        <v>0</v>
      </c>
    </row>
    <row r="163" ht="50.1" customHeight="1" spans="2:13">
      <c r="B163" s="154"/>
      <c r="C163" s="154"/>
      <c r="D163" s="12"/>
      <c r="E163" s="147"/>
      <c r="F163" s="11" t="s">
        <v>18</v>
      </c>
      <c r="G163" s="11" t="s">
        <v>575</v>
      </c>
      <c r="H163" s="115" t="s">
        <v>387</v>
      </c>
      <c r="I163" s="136" t="s">
        <v>384</v>
      </c>
      <c r="J163" s="41">
        <v>12.5</v>
      </c>
      <c r="K163" s="41">
        <v>12.7</v>
      </c>
      <c r="L163" s="42">
        <f>'在庫情報（袜子）'!U163</f>
        <v>0</v>
      </c>
      <c r="M163" s="43">
        <f t="shared" si="10"/>
        <v>0</v>
      </c>
    </row>
    <row r="164" ht="50.1" customHeight="1" spans="2:13">
      <c r="B164" s="154"/>
      <c r="C164" s="154"/>
      <c r="D164" s="12"/>
      <c r="E164" s="147"/>
      <c r="F164" s="11" t="s">
        <v>19</v>
      </c>
      <c r="G164" s="11" t="s">
        <v>600</v>
      </c>
      <c r="H164" s="115" t="s">
        <v>390</v>
      </c>
      <c r="I164" s="136" t="s">
        <v>384</v>
      </c>
      <c r="J164" s="41">
        <v>12.5</v>
      </c>
      <c r="K164" s="41">
        <v>12.7</v>
      </c>
      <c r="L164" s="42">
        <f>'在庫情報（袜子）'!U164</f>
        <v>0</v>
      </c>
      <c r="M164" s="43">
        <f t="shared" si="10"/>
        <v>0</v>
      </c>
    </row>
    <row r="165" ht="50.1" customHeight="1" spans="2:13">
      <c r="B165" s="154"/>
      <c r="C165" s="154"/>
      <c r="D165" s="16"/>
      <c r="E165" s="148"/>
      <c r="F165" s="13" t="s">
        <v>20</v>
      </c>
      <c r="G165" s="13" t="s">
        <v>579</v>
      </c>
      <c r="H165" s="116" t="s">
        <v>393</v>
      </c>
      <c r="I165" s="137" t="s">
        <v>384</v>
      </c>
      <c r="J165" s="45">
        <v>12.5</v>
      </c>
      <c r="K165" s="45">
        <v>12.7</v>
      </c>
      <c r="L165" s="46">
        <f>'在庫情報（袜子）'!U165</f>
        <v>0</v>
      </c>
      <c r="M165" s="47">
        <f t="shared" si="10"/>
        <v>0</v>
      </c>
    </row>
    <row r="166" ht="50.1" customHeight="1" spans="2:13">
      <c r="B166" s="154"/>
      <c r="C166" s="154"/>
      <c r="D166" s="12" t="s">
        <v>656</v>
      </c>
      <c r="E166" s="147"/>
      <c r="F166" s="117" t="s">
        <v>17</v>
      </c>
      <c r="G166" s="117" t="s">
        <v>573</v>
      </c>
      <c r="H166" s="118" t="s">
        <v>383</v>
      </c>
      <c r="I166" s="138" t="s">
        <v>384</v>
      </c>
      <c r="J166" s="49">
        <v>12.5</v>
      </c>
      <c r="K166" s="49">
        <v>12.7</v>
      </c>
      <c r="L166" s="50">
        <f>'在庫情報（袜子）'!U166</f>
        <v>0</v>
      </c>
      <c r="M166" s="51">
        <f t="shared" si="10"/>
        <v>0</v>
      </c>
    </row>
    <row r="167" ht="50.1" customHeight="1" spans="2:13">
      <c r="B167" s="154"/>
      <c r="C167" s="154"/>
      <c r="D167" s="12"/>
      <c r="E167" s="147"/>
      <c r="F167" s="11" t="s">
        <v>18</v>
      </c>
      <c r="G167" s="11" t="s">
        <v>575</v>
      </c>
      <c r="H167" s="115" t="s">
        <v>387</v>
      </c>
      <c r="I167" s="139" t="s">
        <v>384</v>
      </c>
      <c r="J167" s="41">
        <v>12.5</v>
      </c>
      <c r="K167" s="41">
        <v>12.7</v>
      </c>
      <c r="L167" s="42">
        <f>'在庫情報（袜子）'!U167</f>
        <v>0</v>
      </c>
      <c r="M167" s="43">
        <f t="shared" si="10"/>
        <v>0</v>
      </c>
    </row>
    <row r="168" ht="50.1" customHeight="1" spans="2:13">
      <c r="B168" s="154"/>
      <c r="C168" s="154"/>
      <c r="D168" s="12"/>
      <c r="E168" s="147"/>
      <c r="F168" s="11" t="s">
        <v>19</v>
      </c>
      <c r="G168" s="11" t="s">
        <v>600</v>
      </c>
      <c r="H168" s="115" t="s">
        <v>390</v>
      </c>
      <c r="I168" s="139" t="s">
        <v>384</v>
      </c>
      <c r="J168" s="41">
        <v>12.5</v>
      </c>
      <c r="K168" s="41">
        <v>12.7</v>
      </c>
      <c r="L168" s="42">
        <f>'在庫情報（袜子）'!U168</f>
        <v>0</v>
      </c>
      <c r="M168" s="43">
        <f t="shared" si="10"/>
        <v>0</v>
      </c>
    </row>
    <row r="169" ht="50.1" customHeight="1" spans="2:13">
      <c r="B169" s="154"/>
      <c r="C169" s="154"/>
      <c r="D169" s="12"/>
      <c r="E169" s="147"/>
      <c r="F169" s="13" t="s">
        <v>20</v>
      </c>
      <c r="G169" s="13" t="s">
        <v>579</v>
      </c>
      <c r="H169" s="116" t="s">
        <v>393</v>
      </c>
      <c r="I169" s="140" t="s">
        <v>384</v>
      </c>
      <c r="J169" s="45">
        <v>12.5</v>
      </c>
      <c r="K169" s="45">
        <v>12.7</v>
      </c>
      <c r="L169" s="46">
        <f>'在庫情報（袜子）'!U169</f>
        <v>0</v>
      </c>
      <c r="M169" s="47">
        <f t="shared" si="10"/>
        <v>0</v>
      </c>
    </row>
    <row r="170" ht="50.1" customHeight="1" spans="2:13">
      <c r="B170" s="88" t="s">
        <v>661</v>
      </c>
      <c r="C170" s="155" t="s">
        <v>380</v>
      </c>
      <c r="D170" s="9" t="s">
        <v>662</v>
      </c>
      <c r="E170" s="146"/>
      <c r="F170" s="14" t="s">
        <v>17</v>
      </c>
      <c r="G170" s="14" t="s">
        <v>573</v>
      </c>
      <c r="H170" s="113" t="s">
        <v>383</v>
      </c>
      <c r="I170" s="170" t="s">
        <v>384</v>
      </c>
      <c r="J170" s="49">
        <v>17.5</v>
      </c>
      <c r="K170" s="49">
        <v>17.7</v>
      </c>
      <c r="L170" s="50">
        <f>'在庫情報（袜子）'!U170</f>
        <v>0</v>
      </c>
      <c r="M170" s="51">
        <f t="shared" si="10"/>
        <v>0</v>
      </c>
    </row>
    <row r="171" ht="50.1" customHeight="1" spans="2:13">
      <c r="B171" s="143"/>
      <c r="C171" s="143"/>
      <c r="D171" s="12" t="s">
        <v>664</v>
      </c>
      <c r="E171" s="147"/>
      <c r="F171" s="11" t="s">
        <v>18</v>
      </c>
      <c r="G171" s="11" t="s">
        <v>665</v>
      </c>
      <c r="H171" s="115" t="s">
        <v>387</v>
      </c>
      <c r="I171" s="139" t="s">
        <v>384</v>
      </c>
      <c r="J171" s="41">
        <v>17.5</v>
      </c>
      <c r="K171" s="41">
        <v>17.7</v>
      </c>
      <c r="L171" s="42">
        <f>'在庫情報（袜子）'!U171</f>
        <v>0</v>
      </c>
      <c r="M171" s="43">
        <f t="shared" si="10"/>
        <v>0</v>
      </c>
    </row>
    <row r="172" ht="50.1" customHeight="1" spans="2:13">
      <c r="B172" s="143"/>
      <c r="C172" s="143"/>
      <c r="D172" s="16"/>
      <c r="E172" s="148"/>
      <c r="F172" s="22" t="s">
        <v>19</v>
      </c>
      <c r="G172" s="22" t="s">
        <v>591</v>
      </c>
      <c r="H172" s="22" t="s">
        <v>667</v>
      </c>
      <c r="I172" s="140" t="s">
        <v>384</v>
      </c>
      <c r="J172" s="59">
        <v>17.5</v>
      </c>
      <c r="K172" s="59">
        <v>17.7</v>
      </c>
      <c r="L172" s="46">
        <f>'在庫情報（袜子）'!U172</f>
        <v>0</v>
      </c>
      <c r="M172" s="47">
        <f t="shared" si="10"/>
        <v>0</v>
      </c>
    </row>
    <row r="173" ht="50.1" customHeight="1" spans="2:13">
      <c r="B173" s="143"/>
      <c r="C173" s="143"/>
      <c r="D173" s="9" t="s">
        <v>662</v>
      </c>
      <c r="E173" s="146"/>
      <c r="F173" s="14" t="s">
        <v>17</v>
      </c>
      <c r="G173" s="14" t="s">
        <v>573</v>
      </c>
      <c r="H173" s="113" t="s">
        <v>383</v>
      </c>
      <c r="I173" s="170" t="s">
        <v>384</v>
      </c>
      <c r="J173" s="49">
        <v>17.5</v>
      </c>
      <c r="K173" s="49">
        <v>17.7</v>
      </c>
      <c r="L173" s="50">
        <f>'在庫情報（袜子）'!U173</f>
        <v>0</v>
      </c>
      <c r="M173" s="51">
        <f t="shared" si="10"/>
        <v>0</v>
      </c>
    </row>
    <row r="174" ht="50.1" customHeight="1" spans="2:13">
      <c r="B174" s="143"/>
      <c r="C174" s="143"/>
      <c r="D174" s="12" t="s">
        <v>670</v>
      </c>
      <c r="E174" s="147"/>
      <c r="F174" s="11" t="s">
        <v>18</v>
      </c>
      <c r="G174" s="11" t="s">
        <v>665</v>
      </c>
      <c r="H174" s="115" t="s">
        <v>387</v>
      </c>
      <c r="I174" s="139" t="s">
        <v>384</v>
      </c>
      <c r="J174" s="41">
        <v>17.5</v>
      </c>
      <c r="K174" s="41">
        <v>17.7</v>
      </c>
      <c r="L174" s="42">
        <f>'在庫情報（袜子）'!U174</f>
        <v>0</v>
      </c>
      <c r="M174" s="43">
        <f t="shared" si="10"/>
        <v>0</v>
      </c>
    </row>
    <row r="175" ht="50.1" customHeight="1" spans="2:13">
      <c r="B175" s="143"/>
      <c r="C175" s="143"/>
      <c r="D175" s="16"/>
      <c r="E175" s="148"/>
      <c r="F175" s="13" t="s">
        <v>19</v>
      </c>
      <c r="G175" s="13" t="s">
        <v>591</v>
      </c>
      <c r="H175" s="13" t="s">
        <v>667</v>
      </c>
      <c r="I175" s="171" t="s">
        <v>384</v>
      </c>
      <c r="J175" s="45">
        <v>17.5</v>
      </c>
      <c r="K175" s="45">
        <v>17.7</v>
      </c>
      <c r="L175" s="46">
        <f>'在庫情報（袜子）'!U175</f>
        <v>0</v>
      </c>
      <c r="M175" s="47">
        <f t="shared" si="10"/>
        <v>0</v>
      </c>
    </row>
    <row r="176" ht="50.1" customHeight="1" spans="2:13">
      <c r="B176" s="143"/>
      <c r="C176" s="143"/>
      <c r="D176" s="9" t="s">
        <v>662</v>
      </c>
      <c r="E176" s="146"/>
      <c r="F176" s="117" t="s">
        <v>17</v>
      </c>
      <c r="G176" s="117" t="s">
        <v>573</v>
      </c>
      <c r="H176" s="118" t="s">
        <v>383</v>
      </c>
      <c r="I176" s="138" t="s">
        <v>384</v>
      </c>
      <c r="J176" s="78">
        <v>17.5</v>
      </c>
      <c r="K176" s="78">
        <v>17.7</v>
      </c>
      <c r="L176" s="50">
        <f>'在庫情報（袜子）'!U176</f>
        <v>0</v>
      </c>
      <c r="M176" s="51">
        <f t="shared" si="10"/>
        <v>0</v>
      </c>
    </row>
    <row r="177" ht="50.1" customHeight="1" spans="2:13">
      <c r="B177" s="143"/>
      <c r="C177" s="143"/>
      <c r="D177" s="12" t="s">
        <v>674</v>
      </c>
      <c r="E177" s="147"/>
      <c r="F177" s="11" t="s">
        <v>18</v>
      </c>
      <c r="G177" s="11" t="s">
        <v>665</v>
      </c>
      <c r="H177" s="115" t="s">
        <v>387</v>
      </c>
      <c r="I177" s="139" t="s">
        <v>384</v>
      </c>
      <c r="J177" s="41">
        <v>17.5</v>
      </c>
      <c r="K177" s="41">
        <v>17.7</v>
      </c>
      <c r="L177" s="42">
        <f>'在庫情報（袜子）'!U177</f>
        <v>0</v>
      </c>
      <c r="M177" s="43">
        <f t="shared" si="10"/>
        <v>0</v>
      </c>
    </row>
    <row r="178" ht="50.1" customHeight="1" spans="2:13">
      <c r="B178" s="143"/>
      <c r="C178" s="143"/>
      <c r="D178" s="16"/>
      <c r="E178" s="148"/>
      <c r="F178" s="22" t="s">
        <v>19</v>
      </c>
      <c r="G178" s="22" t="s">
        <v>591</v>
      </c>
      <c r="H178" s="22" t="s">
        <v>667</v>
      </c>
      <c r="I178" s="140" t="s">
        <v>384</v>
      </c>
      <c r="J178" s="59">
        <v>17.5</v>
      </c>
      <c r="K178" s="59">
        <v>17.7</v>
      </c>
      <c r="L178" s="46">
        <f>'在庫情報（袜子）'!U178</f>
        <v>0</v>
      </c>
      <c r="M178" s="47">
        <f t="shared" si="10"/>
        <v>0</v>
      </c>
    </row>
    <row r="179" ht="50.1" customHeight="1" spans="2:13">
      <c r="B179" s="143"/>
      <c r="C179" s="143"/>
      <c r="D179" s="9" t="s">
        <v>662</v>
      </c>
      <c r="E179" s="146"/>
      <c r="F179" s="14" t="s">
        <v>17</v>
      </c>
      <c r="G179" s="14" t="s">
        <v>573</v>
      </c>
      <c r="H179" s="113" t="s">
        <v>383</v>
      </c>
      <c r="I179" s="170" t="s">
        <v>384</v>
      </c>
      <c r="J179" s="49">
        <v>17.5</v>
      </c>
      <c r="K179" s="49">
        <v>17.7</v>
      </c>
      <c r="L179" s="50">
        <f>'在庫情報（袜子）'!U179</f>
        <v>0</v>
      </c>
      <c r="M179" s="51">
        <f t="shared" si="10"/>
        <v>0</v>
      </c>
    </row>
    <row r="180" ht="50.1" customHeight="1" spans="2:13">
      <c r="B180" s="143"/>
      <c r="C180" s="143"/>
      <c r="D180" s="12" t="s">
        <v>678</v>
      </c>
      <c r="E180" s="147"/>
      <c r="F180" s="11" t="s">
        <v>18</v>
      </c>
      <c r="G180" s="11" t="s">
        <v>665</v>
      </c>
      <c r="H180" s="115" t="s">
        <v>387</v>
      </c>
      <c r="I180" s="139" t="s">
        <v>384</v>
      </c>
      <c r="J180" s="41">
        <v>17.5</v>
      </c>
      <c r="K180" s="41">
        <v>17.7</v>
      </c>
      <c r="L180" s="42">
        <f>'在庫情報（袜子）'!U180</f>
        <v>0</v>
      </c>
      <c r="M180" s="43">
        <f t="shared" si="10"/>
        <v>0</v>
      </c>
    </row>
    <row r="181" ht="50.1" customHeight="1" spans="2:13">
      <c r="B181" s="143"/>
      <c r="C181" s="143"/>
      <c r="D181" s="16"/>
      <c r="E181" s="148"/>
      <c r="F181" s="22" t="s">
        <v>19</v>
      </c>
      <c r="G181" s="22" t="s">
        <v>591</v>
      </c>
      <c r="H181" s="22" t="s">
        <v>667</v>
      </c>
      <c r="I181" s="140" t="s">
        <v>384</v>
      </c>
      <c r="J181" s="59">
        <v>17.5</v>
      </c>
      <c r="K181" s="59">
        <v>17.7</v>
      </c>
      <c r="L181" s="46">
        <f>'在庫情報（袜子）'!U181</f>
        <v>0</v>
      </c>
      <c r="M181" s="47">
        <f t="shared" si="10"/>
        <v>0</v>
      </c>
    </row>
    <row r="182" ht="50.1" customHeight="1" spans="2:13">
      <c r="B182" s="143"/>
      <c r="C182" s="143"/>
      <c r="D182" s="9" t="s">
        <v>662</v>
      </c>
      <c r="E182" s="146"/>
      <c r="F182" s="14" t="s">
        <v>17</v>
      </c>
      <c r="G182" s="14" t="s">
        <v>573</v>
      </c>
      <c r="H182" s="113" t="s">
        <v>383</v>
      </c>
      <c r="I182" s="170" t="s">
        <v>384</v>
      </c>
      <c r="J182" s="49">
        <v>17.5</v>
      </c>
      <c r="K182" s="49">
        <v>17.7</v>
      </c>
      <c r="L182" s="50">
        <f>'在庫情報（袜子）'!U182</f>
        <v>0</v>
      </c>
      <c r="M182" s="51">
        <f t="shared" si="10"/>
        <v>0</v>
      </c>
    </row>
    <row r="183" ht="50.1" customHeight="1" spans="2:13">
      <c r="B183" s="143"/>
      <c r="C183" s="143"/>
      <c r="D183" s="12" t="s">
        <v>682</v>
      </c>
      <c r="E183" s="147"/>
      <c r="F183" s="11" t="s">
        <v>18</v>
      </c>
      <c r="G183" s="11" t="s">
        <v>665</v>
      </c>
      <c r="H183" s="115" t="s">
        <v>387</v>
      </c>
      <c r="I183" s="139" t="s">
        <v>384</v>
      </c>
      <c r="J183" s="41">
        <v>17.5</v>
      </c>
      <c r="K183" s="41">
        <v>17.7</v>
      </c>
      <c r="L183" s="42">
        <f>'在庫情報（袜子）'!U183</f>
        <v>0</v>
      </c>
      <c r="M183" s="43">
        <f t="shared" si="10"/>
        <v>0</v>
      </c>
    </row>
    <row r="184" ht="50.1" customHeight="1" spans="2:13">
      <c r="B184" s="145"/>
      <c r="C184" s="145"/>
      <c r="D184" s="16"/>
      <c r="E184" s="148"/>
      <c r="F184" s="13" t="s">
        <v>19</v>
      </c>
      <c r="G184" s="13" t="s">
        <v>591</v>
      </c>
      <c r="H184" s="13" t="s">
        <v>667</v>
      </c>
      <c r="I184" s="171" t="s">
        <v>384</v>
      </c>
      <c r="J184" s="45">
        <v>17.5</v>
      </c>
      <c r="K184" s="45">
        <v>17.7</v>
      </c>
      <c r="L184" s="46">
        <f>'在庫情報（袜子）'!U184</f>
        <v>0</v>
      </c>
      <c r="M184" s="47">
        <f t="shared" si="10"/>
        <v>0</v>
      </c>
    </row>
    <row r="185" ht="150" customHeight="1" spans="2:13">
      <c r="B185" s="156" t="s">
        <v>685</v>
      </c>
      <c r="C185" s="156" t="s">
        <v>380</v>
      </c>
      <c r="D185" s="157" t="s">
        <v>686</v>
      </c>
      <c r="E185" s="158"/>
      <c r="F185" s="159" t="s">
        <v>687</v>
      </c>
      <c r="G185" s="160" t="s">
        <v>688</v>
      </c>
      <c r="H185" s="160"/>
      <c r="I185" s="160" t="s">
        <v>689</v>
      </c>
      <c r="J185" s="172">
        <v>42</v>
      </c>
      <c r="K185" s="172">
        <v>42.2</v>
      </c>
      <c r="L185" s="158">
        <f>'在庫情報（袜子）'!U185</f>
        <v>0</v>
      </c>
      <c r="M185" s="173">
        <f t="shared" si="10"/>
        <v>0</v>
      </c>
    </row>
    <row r="186" ht="150" customHeight="1" spans="2:13">
      <c r="B186" s="106"/>
      <c r="C186" s="161"/>
      <c r="D186" s="157" t="s">
        <v>691</v>
      </c>
      <c r="E186" s="158"/>
      <c r="F186" s="159" t="s">
        <v>687</v>
      </c>
      <c r="G186" s="160" t="s">
        <v>688</v>
      </c>
      <c r="H186" s="160"/>
      <c r="I186" s="160" t="s">
        <v>689</v>
      </c>
      <c r="J186" s="172">
        <v>42</v>
      </c>
      <c r="K186" s="172">
        <v>42.2</v>
      </c>
      <c r="L186" s="158">
        <f>'在庫情報（袜子）'!U186</f>
        <v>0</v>
      </c>
      <c r="M186" s="173">
        <f t="shared" ref="M186:M191" si="11">K186*L186</f>
        <v>0</v>
      </c>
    </row>
    <row r="187" ht="150" customHeight="1" spans="2:13">
      <c r="B187" s="162"/>
      <c r="C187" s="162"/>
      <c r="D187" s="157" t="s">
        <v>693</v>
      </c>
      <c r="E187" s="158"/>
      <c r="F187" s="159" t="s">
        <v>687</v>
      </c>
      <c r="G187" s="160" t="s">
        <v>694</v>
      </c>
      <c r="H187" s="160"/>
      <c r="I187" s="160" t="s">
        <v>689</v>
      </c>
      <c r="J187" s="172">
        <v>35</v>
      </c>
      <c r="K187" s="172">
        <v>35.2</v>
      </c>
      <c r="L187" s="158">
        <f>'在庫情報（袜子）'!U187</f>
        <v>0</v>
      </c>
      <c r="M187" s="173">
        <f t="shared" si="11"/>
        <v>0</v>
      </c>
    </row>
    <row r="188" s="4" customFormat="1" ht="50.1" customHeight="1" spans="2:13">
      <c r="B188" s="88" t="s">
        <v>626</v>
      </c>
      <c r="C188" s="88" t="s">
        <v>380</v>
      </c>
      <c r="D188" s="9" t="s">
        <v>697</v>
      </c>
      <c r="E188" s="146"/>
      <c r="F188" s="163" t="s">
        <v>17</v>
      </c>
      <c r="G188" s="163" t="s">
        <v>573</v>
      </c>
      <c r="H188" s="164" t="s">
        <v>383</v>
      </c>
      <c r="I188" s="135" t="s">
        <v>384</v>
      </c>
      <c r="J188" s="49">
        <v>13.5</v>
      </c>
      <c r="K188" s="49">
        <v>13.7</v>
      </c>
      <c r="L188" s="50">
        <f>'在庫情報（袜子）'!U188</f>
        <v>0</v>
      </c>
      <c r="M188" s="51">
        <f t="shared" si="11"/>
        <v>0</v>
      </c>
    </row>
    <row r="189" s="4" customFormat="1" ht="50.1" customHeight="1" spans="2:13">
      <c r="B189" s="114"/>
      <c r="C189" s="114"/>
      <c r="D189" s="12" t="s">
        <v>629</v>
      </c>
      <c r="E189" s="147"/>
      <c r="F189" s="165" t="s">
        <v>18</v>
      </c>
      <c r="G189" s="165" t="s">
        <v>699</v>
      </c>
      <c r="H189" s="166" t="s">
        <v>387</v>
      </c>
      <c r="I189" s="136" t="s">
        <v>384</v>
      </c>
      <c r="J189" s="41">
        <v>13.5</v>
      </c>
      <c r="K189" s="41">
        <v>13.7</v>
      </c>
      <c r="L189" s="42">
        <f>'在庫情報（袜子）'!U189</f>
        <v>0</v>
      </c>
      <c r="M189" s="43">
        <f t="shared" si="11"/>
        <v>0</v>
      </c>
    </row>
    <row r="190" s="4" customFormat="1" ht="50.1" customHeight="1" spans="2:13">
      <c r="B190" s="114"/>
      <c r="C190" s="114"/>
      <c r="D190" s="12"/>
      <c r="E190" s="147"/>
      <c r="F190" s="165" t="s">
        <v>19</v>
      </c>
      <c r="G190" s="165" t="s">
        <v>701</v>
      </c>
      <c r="H190" s="166" t="s">
        <v>390</v>
      </c>
      <c r="I190" s="136" t="s">
        <v>384</v>
      </c>
      <c r="J190" s="41">
        <v>13.5</v>
      </c>
      <c r="K190" s="41">
        <v>13.7</v>
      </c>
      <c r="L190" s="42">
        <f>'在庫情報（袜子）'!U190</f>
        <v>0</v>
      </c>
      <c r="M190" s="43">
        <f t="shared" si="11"/>
        <v>0</v>
      </c>
    </row>
    <row r="191" s="4" customFormat="1" ht="50.1" customHeight="1" spans="2:13">
      <c r="B191" s="167"/>
      <c r="C191" s="167"/>
      <c r="D191" s="16"/>
      <c r="E191" s="148"/>
      <c r="F191" s="168" t="s">
        <v>20</v>
      </c>
      <c r="G191" s="168" t="s">
        <v>703</v>
      </c>
      <c r="H191" s="169" t="s">
        <v>393</v>
      </c>
      <c r="I191" s="137" t="s">
        <v>384</v>
      </c>
      <c r="J191" s="45">
        <v>13.5</v>
      </c>
      <c r="K191" s="45">
        <v>13.7</v>
      </c>
      <c r="L191" s="46">
        <f>'在庫情報（袜子）'!U191</f>
        <v>0</v>
      </c>
      <c r="M191" s="47">
        <f t="shared" si="11"/>
        <v>0</v>
      </c>
    </row>
    <row r="192" ht="60" spans="13:13">
      <c r="M192" s="174">
        <f>SUM(M4:M191)</f>
        <v>0</v>
      </c>
    </row>
  </sheetData>
  <mergeCells count="6">
    <mergeCell ref="B99:B101"/>
    <mergeCell ref="B105:B107"/>
    <mergeCell ref="E15:E17"/>
    <mergeCell ref="E99:E101"/>
    <mergeCell ref="E134:E137"/>
    <mergeCell ref="E146:E14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67" customWidth="1"/>
    <col min="5" max="5" width="17.5" style="367" customWidth="1"/>
    <col min="6" max="11" width="10.625" customWidth="1"/>
    <col min="12" max="17" width="5.625" style="367" customWidth="1"/>
    <col min="18" max="18" width="25.625" customWidth="1"/>
    <col min="19" max="24" width="20.625" style="367" customWidth="1"/>
    <col min="25" max="30" width="9" style="367"/>
  </cols>
  <sheetData>
    <row r="2" ht="26.25" spans="6:24">
      <c r="F2" s="413" t="s">
        <v>190</v>
      </c>
      <c r="G2" s="504"/>
      <c r="H2" s="504"/>
      <c r="I2" s="504"/>
      <c r="J2" s="504"/>
      <c r="K2" s="518"/>
      <c r="L2" s="413" t="s">
        <v>191</v>
      </c>
      <c r="M2" s="504"/>
      <c r="N2" s="504"/>
      <c r="O2" s="504"/>
      <c r="P2" s="504"/>
      <c r="Q2" s="518"/>
      <c r="R2" s="468" t="s">
        <v>192</v>
      </c>
      <c r="S2" s="413" t="s">
        <v>193</v>
      </c>
      <c r="T2" s="504"/>
      <c r="U2" s="504"/>
      <c r="V2" s="504"/>
      <c r="W2" s="504"/>
      <c r="X2" s="522"/>
    </row>
    <row r="3" s="367" customFormat="1" ht="26.25" spans="2:24">
      <c r="B3" s="449" t="s">
        <v>13</v>
      </c>
      <c r="C3" s="449" t="s">
        <v>14</v>
      </c>
      <c r="D3" s="449" t="s">
        <v>15</v>
      </c>
      <c r="E3" s="450" t="s">
        <v>16</v>
      </c>
      <c r="F3" s="452" t="s">
        <v>17</v>
      </c>
      <c r="G3" s="449" t="s">
        <v>18</v>
      </c>
      <c r="H3" s="449" t="s">
        <v>19</v>
      </c>
      <c r="I3" s="449" t="s">
        <v>20</v>
      </c>
      <c r="J3" s="449" t="s">
        <v>21</v>
      </c>
      <c r="K3" s="519" t="s">
        <v>22</v>
      </c>
      <c r="L3" s="452" t="s">
        <v>17</v>
      </c>
      <c r="M3" s="449" t="s">
        <v>18</v>
      </c>
      <c r="N3" s="449" t="s">
        <v>19</v>
      </c>
      <c r="O3" s="449" t="s">
        <v>20</v>
      </c>
      <c r="P3" s="449" t="s">
        <v>21</v>
      </c>
      <c r="Q3" s="519" t="s">
        <v>22</v>
      </c>
      <c r="R3" s="469"/>
      <c r="S3" s="452" t="s">
        <v>17</v>
      </c>
      <c r="T3" s="449" t="s">
        <v>18</v>
      </c>
      <c r="U3" s="449" t="s">
        <v>19</v>
      </c>
      <c r="V3" s="449" t="s">
        <v>20</v>
      </c>
      <c r="W3" s="449" t="s">
        <v>21</v>
      </c>
      <c r="X3" s="519" t="s">
        <v>22</v>
      </c>
    </row>
    <row r="4" ht="30" customHeight="1" spans="2:24">
      <c r="B4" s="464" t="s">
        <v>23</v>
      </c>
      <c r="C4" s="464"/>
      <c r="D4" s="455" t="s">
        <v>24</v>
      </c>
      <c r="E4" s="456" t="s">
        <v>25</v>
      </c>
      <c r="F4" s="591">
        <f>'在庫情報（雨衣）'!BT4</f>
        <v>0</v>
      </c>
      <c r="G4" s="592">
        <f>'在庫情報（雨衣）'!BU4</f>
        <v>0</v>
      </c>
      <c r="H4" s="592">
        <f>'在庫情報（雨衣）'!BV4</f>
        <v>0</v>
      </c>
      <c r="I4" s="592">
        <f>'在庫情報（雨衣）'!BW4</f>
        <v>0</v>
      </c>
      <c r="J4" s="592">
        <f>'在庫情報（雨衣）'!BX4</f>
        <v>0</v>
      </c>
      <c r="K4" s="603">
        <f>'在庫情報（雨衣）'!BY4</f>
        <v>0</v>
      </c>
      <c r="L4" s="604">
        <v>28</v>
      </c>
      <c r="M4" s="605">
        <v>28</v>
      </c>
      <c r="N4" s="605">
        <v>28</v>
      </c>
      <c r="O4" s="605">
        <v>28</v>
      </c>
      <c r="P4" s="605">
        <v>28</v>
      </c>
      <c r="Q4" s="628"/>
      <c r="R4" s="629">
        <f>SUM(F4:F6)*L4+SUM(G4:G6)*M4+SUM(H4:H6)*N4+SUM(I4:I6)*O4+SUM(J4:J6)*P4+SUM(K4:K6)*Q4</f>
        <v>0</v>
      </c>
      <c r="S4" s="630" t="s">
        <v>26</v>
      </c>
      <c r="T4" s="631" t="s">
        <v>27</v>
      </c>
      <c r="U4" s="631" t="s">
        <v>28</v>
      </c>
      <c r="V4" s="631" t="s">
        <v>29</v>
      </c>
      <c r="W4" s="631" t="s">
        <v>30</v>
      </c>
      <c r="X4" s="632"/>
    </row>
    <row r="5" ht="30" customHeight="1" spans="2:24">
      <c r="B5" s="453"/>
      <c r="C5" s="453"/>
      <c r="D5" s="455" t="s">
        <v>31</v>
      </c>
      <c r="E5" s="456" t="s">
        <v>32</v>
      </c>
      <c r="F5" s="593">
        <f>'在庫情報（雨衣）'!BT5</f>
        <v>0</v>
      </c>
      <c r="G5" s="594">
        <f>'在庫情報（雨衣）'!BU5</f>
        <v>0</v>
      </c>
      <c r="H5" s="595">
        <f>'在庫情報（雨衣）'!BV5</f>
        <v>0</v>
      </c>
      <c r="I5" s="594">
        <f>'在庫情報（雨衣）'!BW5</f>
        <v>0</v>
      </c>
      <c r="J5" s="594">
        <f>'在庫情報（雨衣）'!BX5</f>
        <v>0</v>
      </c>
      <c r="K5" s="603">
        <f>'在庫情報（雨衣）'!BY5</f>
        <v>0</v>
      </c>
      <c r="L5" s="606"/>
      <c r="M5" s="607"/>
      <c r="N5" s="607"/>
      <c r="O5" s="607"/>
      <c r="P5" s="607"/>
      <c r="Q5" s="633"/>
      <c r="R5" s="634"/>
      <c r="S5" s="630" t="s">
        <v>33</v>
      </c>
      <c r="T5" s="631" t="s">
        <v>34</v>
      </c>
      <c r="U5" s="631" t="s">
        <v>35</v>
      </c>
      <c r="V5" s="631" t="s">
        <v>36</v>
      </c>
      <c r="W5" s="631" t="s">
        <v>37</v>
      </c>
      <c r="X5" s="635"/>
    </row>
    <row r="6" ht="30" customHeight="1" spans="2:24">
      <c r="B6" s="467"/>
      <c r="C6" s="467"/>
      <c r="D6" s="455" t="s">
        <v>38</v>
      </c>
      <c r="E6" s="456" t="s">
        <v>39</v>
      </c>
      <c r="F6" s="596">
        <f>'在庫情報（雨衣）'!BT6</f>
        <v>0</v>
      </c>
      <c r="G6" s="597">
        <f>'在庫情報（雨衣）'!BU6</f>
        <v>0</v>
      </c>
      <c r="H6" s="597">
        <f>'在庫情報（雨衣）'!BV6</f>
        <v>0</v>
      </c>
      <c r="I6" s="597">
        <f>'在庫情報（雨衣）'!BW6</f>
        <v>0</v>
      </c>
      <c r="J6" s="597">
        <f>'在庫情報（雨衣）'!BX6</f>
        <v>0</v>
      </c>
      <c r="K6" s="608">
        <f>'在庫情報（雨衣）'!BY6</f>
        <v>0</v>
      </c>
      <c r="L6" s="609"/>
      <c r="M6" s="610"/>
      <c r="N6" s="610"/>
      <c r="O6" s="610"/>
      <c r="P6" s="610"/>
      <c r="Q6" s="636"/>
      <c r="R6" s="634"/>
      <c r="S6" s="637" t="s">
        <v>40</v>
      </c>
      <c r="T6" s="638" t="s">
        <v>41</v>
      </c>
      <c r="U6" s="638" t="s">
        <v>42</v>
      </c>
      <c r="V6" s="631" t="s">
        <v>43</v>
      </c>
      <c r="W6" s="631" t="s">
        <v>44</v>
      </c>
      <c r="X6" s="639"/>
    </row>
    <row r="7" ht="30" customHeight="1" spans="2:24">
      <c r="B7" s="464" t="s">
        <v>45</v>
      </c>
      <c r="C7" s="464"/>
      <c r="D7" s="455" t="s">
        <v>46</v>
      </c>
      <c r="E7" s="456" t="s">
        <v>47</v>
      </c>
      <c r="F7" s="598">
        <f>'在庫情報（雨衣）'!BT7</f>
        <v>0</v>
      </c>
      <c r="G7" s="592">
        <f>'在庫情報（雨衣）'!BU7</f>
        <v>0</v>
      </c>
      <c r="H7" s="592">
        <f>'在庫情報（雨衣）'!BV7</f>
        <v>0</v>
      </c>
      <c r="I7" s="592">
        <f>'在庫情報（雨衣）'!BW7</f>
        <v>0</v>
      </c>
      <c r="J7" s="592">
        <f>'在庫情報（雨衣）'!BX7</f>
        <v>0</v>
      </c>
      <c r="K7" s="611">
        <f>'在庫情報（雨衣）'!BY7</f>
        <v>0</v>
      </c>
      <c r="L7" s="604">
        <v>34</v>
      </c>
      <c r="M7" s="605">
        <v>34</v>
      </c>
      <c r="N7" s="605">
        <v>34</v>
      </c>
      <c r="O7" s="605">
        <v>34</v>
      </c>
      <c r="P7" s="605">
        <v>34</v>
      </c>
      <c r="Q7" s="628"/>
      <c r="R7" s="634">
        <f>SUM(F7:F10)*L7+SUM(G7:G10)*M7+SUM(H7:H10)*N7+SUM(I7:I10)*O7+SUM(J7:J10)*P7+SUM(K7:K10)*Q7</f>
        <v>0</v>
      </c>
      <c r="S7" s="637" t="s">
        <v>48</v>
      </c>
      <c r="T7" s="638" t="s">
        <v>49</v>
      </c>
      <c r="U7" s="638" t="s">
        <v>50</v>
      </c>
      <c r="V7" s="638" t="s">
        <v>51</v>
      </c>
      <c r="W7" s="631" t="s">
        <v>52</v>
      </c>
      <c r="X7" s="640"/>
    </row>
    <row r="8" ht="30" customHeight="1" spans="2:24">
      <c r="B8" s="453"/>
      <c r="C8" s="453"/>
      <c r="D8" s="455" t="s">
        <v>53</v>
      </c>
      <c r="E8" s="456" t="s">
        <v>54</v>
      </c>
      <c r="F8" s="599">
        <f>'在庫情報（雨衣）'!BT8</f>
        <v>0</v>
      </c>
      <c r="G8" s="594">
        <f>'在庫情報（雨衣）'!BU8</f>
        <v>0</v>
      </c>
      <c r="H8" s="594">
        <f>'在庫情報（雨衣）'!BV8</f>
        <v>0</v>
      </c>
      <c r="I8" s="594">
        <f>'在庫情報（雨衣）'!BW8</f>
        <v>0</v>
      </c>
      <c r="J8" s="594">
        <f>'在庫情報（雨衣）'!BX8</f>
        <v>0</v>
      </c>
      <c r="K8" s="603">
        <f>'在庫情報（雨衣）'!BY8</f>
        <v>0</v>
      </c>
      <c r="L8" s="606"/>
      <c r="M8" s="607"/>
      <c r="N8" s="607"/>
      <c r="O8" s="607"/>
      <c r="P8" s="607"/>
      <c r="Q8" s="633"/>
      <c r="R8" s="634"/>
      <c r="S8" s="637" t="s">
        <v>55</v>
      </c>
      <c r="T8" s="638" t="s">
        <v>56</v>
      </c>
      <c r="U8" s="638" t="s">
        <v>57</v>
      </c>
      <c r="V8" s="631" t="s">
        <v>58</v>
      </c>
      <c r="W8" s="631" t="s">
        <v>59</v>
      </c>
      <c r="X8" s="641"/>
    </row>
    <row r="9" ht="30" customHeight="1" spans="2:24">
      <c r="B9" s="453"/>
      <c r="C9" s="453"/>
      <c r="D9" s="455" t="s">
        <v>60</v>
      </c>
      <c r="E9" s="456" t="s">
        <v>61</v>
      </c>
      <c r="F9" s="599">
        <f>'在庫情報（雨衣）'!BT9</f>
        <v>0</v>
      </c>
      <c r="G9" s="594">
        <f>'在庫情報（雨衣）'!BU9</f>
        <v>0</v>
      </c>
      <c r="H9" s="594">
        <f>'在庫情報（雨衣）'!BV9</f>
        <v>0</v>
      </c>
      <c r="I9" s="594">
        <f>'在庫情報（雨衣）'!BW9</f>
        <v>0</v>
      </c>
      <c r="J9" s="594">
        <f>'在庫情報（雨衣）'!BX9</f>
        <v>0</v>
      </c>
      <c r="K9" s="603">
        <f>'在庫情報（雨衣）'!BY9</f>
        <v>0</v>
      </c>
      <c r="L9" s="606"/>
      <c r="M9" s="607"/>
      <c r="N9" s="607"/>
      <c r="O9" s="607"/>
      <c r="P9" s="607"/>
      <c r="Q9" s="633"/>
      <c r="R9" s="634"/>
      <c r="S9" s="637" t="s">
        <v>62</v>
      </c>
      <c r="T9" s="638" t="s">
        <v>63</v>
      </c>
      <c r="U9" s="638" t="s">
        <v>64</v>
      </c>
      <c r="V9" s="631" t="s">
        <v>65</v>
      </c>
      <c r="W9" s="631" t="s">
        <v>66</v>
      </c>
      <c r="X9" s="641"/>
    </row>
    <row r="10" ht="30" customHeight="1" spans="2:24">
      <c r="B10" s="467"/>
      <c r="C10" s="467"/>
      <c r="D10" s="455" t="s">
        <v>67</v>
      </c>
      <c r="E10" s="456" t="s">
        <v>68</v>
      </c>
      <c r="F10" s="596">
        <f>'在庫情報（雨衣）'!BT10</f>
        <v>0</v>
      </c>
      <c r="G10" s="597">
        <f>'在庫情報（雨衣）'!BU10</f>
        <v>0</v>
      </c>
      <c r="H10" s="597">
        <f>'在庫情報（雨衣）'!BV10</f>
        <v>0</v>
      </c>
      <c r="I10" s="597">
        <f>'在庫情報（雨衣）'!BW10</f>
        <v>0</v>
      </c>
      <c r="J10" s="597">
        <f>'在庫情報（雨衣）'!BX10</f>
        <v>0</v>
      </c>
      <c r="K10" s="608">
        <f>'在庫情報（雨衣）'!BY10</f>
        <v>0</v>
      </c>
      <c r="L10" s="609"/>
      <c r="M10" s="610"/>
      <c r="N10" s="610"/>
      <c r="O10" s="610"/>
      <c r="P10" s="610"/>
      <c r="Q10" s="636"/>
      <c r="R10" s="634"/>
      <c r="S10" s="637" t="s">
        <v>69</v>
      </c>
      <c r="T10" s="638" t="s">
        <v>70</v>
      </c>
      <c r="U10" s="638" t="s">
        <v>71</v>
      </c>
      <c r="V10" s="631" t="s">
        <v>72</v>
      </c>
      <c r="W10" s="631" t="s">
        <v>73</v>
      </c>
      <c r="X10" s="642"/>
    </row>
    <row r="11" ht="60" customHeight="1" spans="2:24">
      <c r="B11" s="464" t="s">
        <v>74</v>
      </c>
      <c r="C11" s="464"/>
      <c r="D11" s="455" t="s">
        <v>24</v>
      </c>
      <c r="E11" s="456" t="s">
        <v>25</v>
      </c>
      <c r="F11" s="598">
        <f>'在庫情報（雨衣）'!BT11</f>
        <v>0</v>
      </c>
      <c r="G11" s="592">
        <f>'在庫情報（雨衣）'!BU11</f>
        <v>0</v>
      </c>
      <c r="H11" s="592">
        <f>'在庫情報（雨衣）'!BV11</f>
        <v>0</v>
      </c>
      <c r="I11" s="592">
        <f>'在庫情報（雨衣）'!BW11</f>
        <v>0</v>
      </c>
      <c r="J11" s="592">
        <f>'在庫情報（雨衣）'!BX11</f>
        <v>0</v>
      </c>
      <c r="K11" s="612">
        <f>'在庫情報（雨衣）'!BY11</f>
        <v>0</v>
      </c>
      <c r="L11" s="604">
        <v>36</v>
      </c>
      <c r="M11" s="605">
        <v>36</v>
      </c>
      <c r="N11" s="605">
        <v>36</v>
      </c>
      <c r="O11" s="605">
        <v>36</v>
      </c>
      <c r="P11" s="605">
        <v>36</v>
      </c>
      <c r="Q11" s="643">
        <v>36</v>
      </c>
      <c r="R11" s="634">
        <f>SUM(F11:F12)*L11+SUM(G11:G12)*M11+SUM(H11:H12)*N11+SUM(I11:I12)*O11+SUM(J11:J12)*P11+SUM(K11:K12)*Q11</f>
        <v>0</v>
      </c>
      <c r="S11" s="637" t="s">
        <v>75</v>
      </c>
      <c r="T11" s="638" t="s">
        <v>76</v>
      </c>
      <c r="U11" s="638" t="s">
        <v>77</v>
      </c>
      <c r="V11" s="631" t="s">
        <v>78</v>
      </c>
      <c r="W11" s="631" t="s">
        <v>79</v>
      </c>
      <c r="X11" s="644" t="s">
        <v>80</v>
      </c>
    </row>
    <row r="12" ht="60" customHeight="1" spans="2:24">
      <c r="B12" s="453"/>
      <c r="C12" s="453"/>
      <c r="D12" s="455" t="s">
        <v>38</v>
      </c>
      <c r="E12" s="456" t="s">
        <v>39</v>
      </c>
      <c r="F12" s="600">
        <f>'在庫情報（雨衣）'!BT12</f>
        <v>0</v>
      </c>
      <c r="G12" s="601">
        <f>'在庫情報（雨衣）'!BU12</f>
        <v>0</v>
      </c>
      <c r="H12" s="601">
        <f>'在庫情報（雨衣）'!BV12</f>
        <v>0</v>
      </c>
      <c r="I12" s="601">
        <f>'在庫情報（雨衣）'!BW12</f>
        <v>0</v>
      </c>
      <c r="J12" s="601">
        <f>'在庫情報（雨衣）'!BX12</f>
        <v>0</v>
      </c>
      <c r="K12" s="613">
        <f>'在庫情報（雨衣）'!BY12</f>
        <v>0</v>
      </c>
      <c r="L12" s="609"/>
      <c r="M12" s="610"/>
      <c r="N12" s="610"/>
      <c r="O12" s="610"/>
      <c r="P12" s="610"/>
      <c r="Q12" s="645"/>
      <c r="R12" s="634"/>
      <c r="S12" s="637" t="s">
        <v>81</v>
      </c>
      <c r="T12" s="638" t="s">
        <v>82</v>
      </c>
      <c r="U12" s="638" t="s">
        <v>83</v>
      </c>
      <c r="V12" s="631" t="s">
        <v>84</v>
      </c>
      <c r="W12" s="631" t="s">
        <v>85</v>
      </c>
      <c r="X12" s="644" t="s">
        <v>86</v>
      </c>
    </row>
    <row r="13" ht="39.95" customHeight="1" spans="2:24">
      <c r="B13" s="464" t="s">
        <v>87</v>
      </c>
      <c r="C13" s="464"/>
      <c r="D13" s="455" t="s">
        <v>24</v>
      </c>
      <c r="E13" s="456" t="s">
        <v>25</v>
      </c>
      <c r="F13" s="598">
        <f>'在庫情報（雨衣）'!BT13</f>
        <v>0</v>
      </c>
      <c r="G13" s="592">
        <f>'在庫情報（雨衣）'!BU13</f>
        <v>0</v>
      </c>
      <c r="H13" s="592">
        <f>'在庫情報（雨衣）'!BV13</f>
        <v>0</v>
      </c>
      <c r="I13" s="614">
        <f>'在庫情報（雨衣）'!BW13</f>
        <v>0</v>
      </c>
      <c r="J13" s="614">
        <f>'在庫情報（雨衣）'!BX13</f>
        <v>0</v>
      </c>
      <c r="K13" s="611">
        <f>'在庫情報（雨衣）'!BY13</f>
        <v>0</v>
      </c>
      <c r="L13" s="604">
        <v>20</v>
      </c>
      <c r="M13" s="605">
        <v>20</v>
      </c>
      <c r="N13" s="605">
        <v>20</v>
      </c>
      <c r="O13" s="615"/>
      <c r="P13" s="615"/>
      <c r="Q13" s="628"/>
      <c r="R13" s="634">
        <f>SUM(F13:F15)*L13+SUM(G13:G15)*M13+SUM(H13:H15)*N13+SUM(I13:I15)*O13+SUM(J13:J15)*P13+SUM(K13:K15)*Q13</f>
        <v>0</v>
      </c>
      <c r="S13" s="637" t="s">
        <v>88</v>
      </c>
      <c r="T13" s="638" t="s">
        <v>89</v>
      </c>
      <c r="U13" s="638" t="s">
        <v>90</v>
      </c>
      <c r="V13" s="646"/>
      <c r="W13" s="646"/>
      <c r="X13" s="640"/>
    </row>
    <row r="14" ht="39.95" customHeight="1" spans="2:24">
      <c r="B14" s="453"/>
      <c r="C14" s="453"/>
      <c r="D14" s="455" t="s">
        <v>31</v>
      </c>
      <c r="E14" s="456" t="s">
        <v>32</v>
      </c>
      <c r="F14" s="599">
        <f>'在庫情報（雨衣）'!BT14</f>
        <v>0</v>
      </c>
      <c r="G14" s="594">
        <f>'在庫情報（雨衣）'!BU14</f>
        <v>0</v>
      </c>
      <c r="H14" s="594">
        <f>'在庫情報（雨衣）'!BV14</f>
        <v>0</v>
      </c>
      <c r="I14" s="616">
        <f>'在庫情報（雨衣）'!BW14</f>
        <v>0</v>
      </c>
      <c r="J14" s="616">
        <f>'在庫情報（雨衣）'!BX14</f>
        <v>0</v>
      </c>
      <c r="K14" s="603">
        <f>'在庫情報（雨衣）'!BY14</f>
        <v>0</v>
      </c>
      <c r="L14" s="606"/>
      <c r="M14" s="607"/>
      <c r="N14" s="607"/>
      <c r="O14" s="617"/>
      <c r="P14" s="617"/>
      <c r="Q14" s="633"/>
      <c r="R14" s="634"/>
      <c r="S14" s="637" t="s">
        <v>91</v>
      </c>
      <c r="T14" s="638" t="s">
        <v>92</v>
      </c>
      <c r="U14" s="638" t="s">
        <v>93</v>
      </c>
      <c r="V14" s="647"/>
      <c r="W14" s="647"/>
      <c r="X14" s="641"/>
    </row>
    <row r="15" ht="39.95" customHeight="1" spans="2:24">
      <c r="B15" s="467"/>
      <c r="C15" s="467"/>
      <c r="D15" s="455" t="s">
        <v>38</v>
      </c>
      <c r="E15" s="456" t="s">
        <v>39</v>
      </c>
      <c r="F15" s="596">
        <f>'在庫情報（雨衣）'!BT15</f>
        <v>0</v>
      </c>
      <c r="G15" s="597">
        <f>'在庫情報（雨衣）'!BU15</f>
        <v>0</v>
      </c>
      <c r="H15" s="597">
        <f>'在庫情報（雨衣）'!BV15</f>
        <v>0</v>
      </c>
      <c r="I15" s="618">
        <f>'在庫情報（雨衣）'!BW15</f>
        <v>0</v>
      </c>
      <c r="J15" s="618">
        <f>'在庫情報（雨衣）'!BX15</f>
        <v>0</v>
      </c>
      <c r="K15" s="608">
        <f>'在庫情報（雨衣）'!BY15</f>
        <v>0</v>
      </c>
      <c r="L15" s="609"/>
      <c r="M15" s="610"/>
      <c r="N15" s="610"/>
      <c r="O15" s="619"/>
      <c r="P15" s="619"/>
      <c r="Q15" s="636"/>
      <c r="R15" s="634"/>
      <c r="S15" s="637" t="s">
        <v>94</v>
      </c>
      <c r="T15" s="638" t="s">
        <v>95</v>
      </c>
      <c r="U15" s="638" t="s">
        <v>96</v>
      </c>
      <c r="V15" s="648"/>
      <c r="W15" s="648"/>
      <c r="X15" s="642"/>
    </row>
    <row r="16" ht="39.95" customHeight="1" spans="2:24">
      <c r="B16" s="464" t="s">
        <v>97</v>
      </c>
      <c r="C16" s="464"/>
      <c r="D16" s="455" t="s">
        <v>24</v>
      </c>
      <c r="E16" s="456" t="s">
        <v>25</v>
      </c>
      <c r="F16" s="598">
        <f>'在庫情報（雨衣）'!BT16</f>
        <v>0</v>
      </c>
      <c r="G16" s="592">
        <f>'在庫情報（雨衣）'!BU16</f>
        <v>0</v>
      </c>
      <c r="H16" s="592">
        <f>'在庫情報（雨衣）'!BV16</f>
        <v>0</v>
      </c>
      <c r="I16" s="592">
        <f>'在庫情報（雨衣）'!BW16</f>
        <v>0</v>
      </c>
      <c r="J16" s="592">
        <f>'在庫情報（雨衣）'!BX16</f>
        <v>0</v>
      </c>
      <c r="K16" s="611">
        <f>'在庫情報（雨衣）'!BY16</f>
        <v>0</v>
      </c>
      <c r="L16" s="604">
        <v>20</v>
      </c>
      <c r="M16" s="605">
        <v>20</v>
      </c>
      <c r="N16" s="605">
        <v>20</v>
      </c>
      <c r="O16" s="620">
        <v>26</v>
      </c>
      <c r="P16" s="620">
        <v>26</v>
      </c>
      <c r="Q16" s="628"/>
      <c r="R16" s="634">
        <f>SUM(F16:F18)*L16+SUM(G16:G18)*M16+SUM(H16:H18)*N16+SUM(I16:I18)*O16+SUM(J16:J18)*P16+SUM(K16:K18)*Q16</f>
        <v>0</v>
      </c>
      <c r="S16" s="637" t="s">
        <v>98</v>
      </c>
      <c r="T16" s="638" t="s">
        <v>99</v>
      </c>
      <c r="U16" s="638" t="s">
        <v>100</v>
      </c>
      <c r="V16" s="638" t="s">
        <v>101</v>
      </c>
      <c r="W16" s="638" t="s">
        <v>88</v>
      </c>
      <c r="X16" s="640"/>
    </row>
    <row r="17" ht="39.95" customHeight="1" spans="2:24">
      <c r="B17" s="453"/>
      <c r="C17" s="453"/>
      <c r="D17" s="455" t="s">
        <v>38</v>
      </c>
      <c r="E17" s="456" t="s">
        <v>39</v>
      </c>
      <c r="F17" s="599">
        <f>'在庫情報（雨衣）'!BT17</f>
        <v>0</v>
      </c>
      <c r="G17" s="594">
        <f>'在庫情報（雨衣）'!BU17</f>
        <v>0</v>
      </c>
      <c r="H17" s="594">
        <f>'在庫情報（雨衣）'!BV17</f>
        <v>0</v>
      </c>
      <c r="I17" s="594">
        <f>'在庫情報（雨衣）'!BW17</f>
        <v>0</v>
      </c>
      <c r="J17" s="594">
        <f>'在庫情報（雨衣）'!BX17</f>
        <v>0</v>
      </c>
      <c r="K17" s="603">
        <f>'在庫情報（雨衣）'!BY17</f>
        <v>0</v>
      </c>
      <c r="L17" s="606"/>
      <c r="M17" s="607"/>
      <c r="N17" s="607"/>
      <c r="O17" s="621"/>
      <c r="P17" s="621"/>
      <c r="Q17" s="633"/>
      <c r="R17" s="634"/>
      <c r="S17" s="637" t="s">
        <v>103</v>
      </c>
      <c r="T17" s="638" t="s">
        <v>104</v>
      </c>
      <c r="U17" s="638" t="s">
        <v>105</v>
      </c>
      <c r="V17" s="638" t="s">
        <v>106</v>
      </c>
      <c r="W17" s="638" t="s">
        <v>107</v>
      </c>
      <c r="X17" s="641"/>
    </row>
    <row r="18" ht="39.95" customHeight="1" spans="2:24">
      <c r="B18" s="467"/>
      <c r="C18" s="467"/>
      <c r="D18" s="455" t="s">
        <v>31</v>
      </c>
      <c r="E18" s="456" t="s">
        <v>32</v>
      </c>
      <c r="F18" s="596">
        <f>'在庫情報（雨衣）'!BT18</f>
        <v>0</v>
      </c>
      <c r="G18" s="597">
        <f>'在庫情報（雨衣）'!BU18</f>
        <v>0</v>
      </c>
      <c r="H18" s="597">
        <f>'在庫情報（雨衣）'!BV18</f>
        <v>0</v>
      </c>
      <c r="I18" s="597">
        <f>'在庫情報（雨衣）'!BW18</f>
        <v>0</v>
      </c>
      <c r="J18" s="597">
        <f>'在庫情報（雨衣）'!BX18</f>
        <v>0</v>
      </c>
      <c r="K18" s="608">
        <f>'在庫情報（雨衣）'!BY18</f>
        <v>0</v>
      </c>
      <c r="L18" s="609"/>
      <c r="M18" s="610"/>
      <c r="N18" s="610"/>
      <c r="O18" s="622"/>
      <c r="P18" s="622"/>
      <c r="Q18" s="636"/>
      <c r="R18" s="634"/>
      <c r="S18" s="637" t="s">
        <v>108</v>
      </c>
      <c r="T18" s="638" t="s">
        <v>109</v>
      </c>
      <c r="U18" s="638" t="s">
        <v>110</v>
      </c>
      <c r="V18" s="638" t="s">
        <v>111</v>
      </c>
      <c r="W18" s="638" t="s">
        <v>112</v>
      </c>
      <c r="X18" s="642"/>
    </row>
    <row r="19" ht="39.95" customHeight="1" spans="2:24">
      <c r="B19" s="464" t="s">
        <v>113</v>
      </c>
      <c r="C19" s="464"/>
      <c r="D19" s="455" t="s">
        <v>24</v>
      </c>
      <c r="E19" s="456" t="s">
        <v>25</v>
      </c>
      <c r="F19" s="598">
        <f>'在庫情報（雨衣）'!BT19</f>
        <v>0</v>
      </c>
      <c r="G19" s="592">
        <f>'在庫情報（雨衣）'!BU19</f>
        <v>0</v>
      </c>
      <c r="H19" s="592">
        <f>'在庫情報（雨衣）'!BV19</f>
        <v>0</v>
      </c>
      <c r="I19" s="592">
        <f>'在庫情報（雨衣）'!BW19</f>
        <v>0</v>
      </c>
      <c r="J19" s="592">
        <f>'在庫情報（雨衣）'!BX19</f>
        <v>0</v>
      </c>
      <c r="K19" s="611">
        <f>'在庫情報（雨衣）'!BY19</f>
        <v>0</v>
      </c>
      <c r="L19" s="604">
        <v>38</v>
      </c>
      <c r="M19" s="605">
        <v>38</v>
      </c>
      <c r="N19" s="605">
        <v>38</v>
      </c>
      <c r="O19" s="605">
        <v>38</v>
      </c>
      <c r="P19" s="605">
        <v>38</v>
      </c>
      <c r="Q19" s="628"/>
      <c r="R19" s="634">
        <f>SUM(F19:F21)*L19+SUM(G19:G21)*M19+SUM(H19:H21)*N19+SUM(I19:I21)*O19+SUM(J19:J21)*P19+SUM(K19:K21)*Q19</f>
        <v>0</v>
      </c>
      <c r="S19" s="637" t="s">
        <v>114</v>
      </c>
      <c r="T19" s="638" t="s">
        <v>115</v>
      </c>
      <c r="U19" s="638" t="s">
        <v>116</v>
      </c>
      <c r="V19" s="638" t="s">
        <v>117</v>
      </c>
      <c r="W19" s="638" t="s">
        <v>118</v>
      </c>
      <c r="X19" s="640"/>
    </row>
    <row r="20" ht="39.95" customHeight="1" spans="2:24">
      <c r="B20" s="453"/>
      <c r="C20" s="453"/>
      <c r="D20" s="455" t="s">
        <v>31</v>
      </c>
      <c r="E20" s="456" t="s">
        <v>32</v>
      </c>
      <c r="F20" s="593">
        <f>'在庫情報（雨衣）'!BT20</f>
        <v>0</v>
      </c>
      <c r="G20" s="602">
        <f>'在庫情報（雨衣）'!BU20</f>
        <v>0</v>
      </c>
      <c r="H20" s="602">
        <f>'在庫情報（雨衣）'!BV20</f>
        <v>0</v>
      </c>
      <c r="I20" s="602">
        <f>'在庫情報（雨衣）'!BW20</f>
        <v>0</v>
      </c>
      <c r="J20" s="602">
        <f>'在庫情報（雨衣）'!BX20</f>
        <v>0</v>
      </c>
      <c r="K20" s="603">
        <f>'在庫情報（雨衣）'!BY20</f>
        <v>0</v>
      </c>
      <c r="L20" s="606"/>
      <c r="M20" s="607"/>
      <c r="N20" s="607"/>
      <c r="O20" s="607"/>
      <c r="P20" s="607"/>
      <c r="Q20" s="633"/>
      <c r="R20" s="634"/>
      <c r="S20" s="637" t="s">
        <v>119</v>
      </c>
      <c r="T20" s="638" t="s">
        <v>120</v>
      </c>
      <c r="U20" s="638" t="s">
        <v>121</v>
      </c>
      <c r="V20" s="638" t="s">
        <v>122</v>
      </c>
      <c r="W20" s="638" t="s">
        <v>123</v>
      </c>
      <c r="X20" s="641"/>
    </row>
    <row r="21" ht="39.95" customHeight="1" spans="2:24">
      <c r="B21" s="467"/>
      <c r="C21" s="467"/>
      <c r="D21" s="455" t="s">
        <v>124</v>
      </c>
      <c r="E21" s="456" t="s">
        <v>125</v>
      </c>
      <c r="F21" s="600">
        <f>'在庫情報（雨衣）'!BT21</f>
        <v>0</v>
      </c>
      <c r="G21" s="601">
        <f>'在庫情報（雨衣）'!BU21</f>
        <v>0</v>
      </c>
      <c r="H21" s="601">
        <f>'在庫情報（雨衣）'!BV21</f>
        <v>0</v>
      </c>
      <c r="I21" s="601">
        <f>'在庫情報（雨衣）'!BW21</f>
        <v>0</v>
      </c>
      <c r="J21" s="601">
        <f>'在庫情報（雨衣）'!BX21</f>
        <v>0</v>
      </c>
      <c r="K21" s="608">
        <f>'在庫情報（雨衣）'!BY21</f>
        <v>0</v>
      </c>
      <c r="L21" s="609"/>
      <c r="M21" s="610"/>
      <c r="N21" s="610"/>
      <c r="O21" s="610"/>
      <c r="P21" s="610"/>
      <c r="Q21" s="636"/>
      <c r="R21" s="634"/>
      <c r="S21" s="637" t="s">
        <v>126</v>
      </c>
      <c r="T21" s="638" t="s">
        <v>127</v>
      </c>
      <c r="U21" s="638" t="s">
        <v>128</v>
      </c>
      <c r="V21" s="638" t="s">
        <v>129</v>
      </c>
      <c r="W21" s="638" t="s">
        <v>130</v>
      </c>
      <c r="X21" s="642"/>
    </row>
    <row r="22" ht="60" customHeight="1" spans="2:24">
      <c r="B22" s="464" t="s">
        <v>131</v>
      </c>
      <c r="C22" s="464"/>
      <c r="D22" s="455" t="s">
        <v>132</v>
      </c>
      <c r="E22" s="456" t="s">
        <v>133</v>
      </c>
      <c r="F22" s="598">
        <f>'在庫情報（雨衣）'!BT22</f>
        <v>0</v>
      </c>
      <c r="G22" s="592">
        <f>'在庫情報（雨衣）'!BU22</f>
        <v>0</v>
      </c>
      <c r="H22" s="592">
        <f>'在庫情報（雨衣）'!BV22</f>
        <v>0</v>
      </c>
      <c r="I22" s="592">
        <f>'在庫情報（雨衣）'!BW22</f>
        <v>0</v>
      </c>
      <c r="J22" s="592">
        <f>'在庫情報（雨衣）'!BX22</f>
        <v>0</v>
      </c>
      <c r="K22" s="611">
        <f>'在庫情報（雨衣）'!BY22</f>
        <v>0</v>
      </c>
      <c r="L22" s="604">
        <v>25</v>
      </c>
      <c r="M22" s="605">
        <v>25</v>
      </c>
      <c r="N22" s="605">
        <v>25</v>
      </c>
      <c r="O22" s="605">
        <v>25</v>
      </c>
      <c r="P22" s="605">
        <v>25</v>
      </c>
      <c r="Q22" s="628"/>
      <c r="R22" s="634">
        <f>SUM(F22:F23)*L22+SUM(G22:G23)*M22+SUM(H22:H23)*N22+SUM(I22:I23)*O22+SUM(J22:J23)*P22+SUM(K22:K23)*Q22</f>
        <v>0</v>
      </c>
      <c r="S22" s="637" t="s">
        <v>134</v>
      </c>
      <c r="T22" s="638" t="s">
        <v>135</v>
      </c>
      <c r="U22" s="638" t="s">
        <v>136</v>
      </c>
      <c r="V22" s="638" t="s">
        <v>137</v>
      </c>
      <c r="W22" s="638" t="s">
        <v>138</v>
      </c>
      <c r="X22" s="640"/>
    </row>
    <row r="23" ht="60" customHeight="1" spans="2:24">
      <c r="B23" s="467"/>
      <c r="C23" s="467"/>
      <c r="D23" s="455" t="s">
        <v>139</v>
      </c>
      <c r="E23" s="456" t="s">
        <v>140</v>
      </c>
      <c r="F23" s="596">
        <f>'在庫情報（雨衣）'!BT23</f>
        <v>0</v>
      </c>
      <c r="G23" s="597">
        <f>'在庫情報（雨衣）'!BU23</f>
        <v>0</v>
      </c>
      <c r="H23" s="597">
        <f>'在庫情報（雨衣）'!BV23</f>
        <v>0</v>
      </c>
      <c r="I23" s="597">
        <f>'在庫情報（雨衣）'!BW23</f>
        <v>0</v>
      </c>
      <c r="J23" s="597">
        <f>'在庫情報（雨衣）'!BX23</f>
        <v>0</v>
      </c>
      <c r="K23" s="608">
        <f>'在庫情報（雨衣）'!BY23</f>
        <v>0</v>
      </c>
      <c r="L23" s="609"/>
      <c r="M23" s="610"/>
      <c r="N23" s="610"/>
      <c r="O23" s="610"/>
      <c r="P23" s="610"/>
      <c r="Q23" s="636"/>
      <c r="R23" s="634"/>
      <c r="S23" s="637" t="s">
        <v>141</v>
      </c>
      <c r="T23" s="638" t="s">
        <v>142</v>
      </c>
      <c r="U23" s="638" t="s">
        <v>143</v>
      </c>
      <c r="V23" s="638" t="s">
        <v>144</v>
      </c>
      <c r="W23" s="638" t="s">
        <v>145</v>
      </c>
      <c r="X23" s="642"/>
    </row>
    <row r="24" ht="30" customHeight="1" spans="2:24">
      <c r="B24" s="464" t="s">
        <v>146</v>
      </c>
      <c r="C24" s="464"/>
      <c r="D24" s="455" t="s">
        <v>147</v>
      </c>
      <c r="E24" s="456" t="s">
        <v>148</v>
      </c>
      <c r="F24" s="598">
        <f>'在庫情報（雨衣）'!BT24</f>
        <v>0</v>
      </c>
      <c r="G24" s="592">
        <f>'在庫情報（雨衣）'!BU24</f>
        <v>0</v>
      </c>
      <c r="H24" s="592">
        <f>'在庫情報（雨衣）'!BV24</f>
        <v>0</v>
      </c>
      <c r="I24" s="592">
        <f>'在庫情報（雨衣）'!BW24</f>
        <v>0</v>
      </c>
      <c r="J24" s="592">
        <f>'在庫情報（雨衣）'!BX24</f>
        <v>0</v>
      </c>
      <c r="K24" s="612">
        <f>'在庫情報（雨衣）'!BY24</f>
        <v>0</v>
      </c>
      <c r="L24" s="604">
        <v>36</v>
      </c>
      <c r="M24" s="605">
        <v>36</v>
      </c>
      <c r="N24" s="605">
        <v>36</v>
      </c>
      <c r="O24" s="605">
        <v>36</v>
      </c>
      <c r="P24" s="605">
        <v>36</v>
      </c>
      <c r="Q24" s="643">
        <v>36</v>
      </c>
      <c r="R24" s="634">
        <f>SUM(F24:F27)*L24+SUM(G24:G27)*M24+SUM(H24:H27)*N24+SUM(I24:I27)*O24+SUM(J24:J27)*P24+SUM(K24:K27)*Q24</f>
        <v>0</v>
      </c>
      <c r="S24" s="637" t="s">
        <v>149</v>
      </c>
      <c r="T24" s="638" t="s">
        <v>150</v>
      </c>
      <c r="U24" s="638" t="s">
        <v>151</v>
      </c>
      <c r="V24" s="638" t="s">
        <v>152</v>
      </c>
      <c r="W24" s="638" t="s">
        <v>153</v>
      </c>
      <c r="X24" s="644" t="s">
        <v>154</v>
      </c>
    </row>
    <row r="25" ht="30" customHeight="1" spans="2:24">
      <c r="B25" s="453"/>
      <c r="C25" s="453"/>
      <c r="D25" s="455" t="s">
        <v>24</v>
      </c>
      <c r="E25" s="456" t="s">
        <v>25</v>
      </c>
      <c r="F25" s="593">
        <f>'在庫情報（雨衣）'!BT25</f>
        <v>0</v>
      </c>
      <c r="G25" s="602">
        <f>'在庫情報（雨衣）'!BU25</f>
        <v>0</v>
      </c>
      <c r="H25" s="602">
        <f>'在庫情報（雨衣）'!BV25</f>
        <v>0</v>
      </c>
      <c r="I25" s="602">
        <f>'在庫情報（雨衣）'!BW25</f>
        <v>0</v>
      </c>
      <c r="J25" s="602">
        <f>'在庫情報（雨衣）'!BX25</f>
        <v>0</v>
      </c>
      <c r="K25" s="623">
        <f>'在庫情報（雨衣）'!BY25</f>
        <v>0</v>
      </c>
      <c r="L25" s="606"/>
      <c r="M25" s="607"/>
      <c r="N25" s="607"/>
      <c r="O25" s="607"/>
      <c r="P25" s="607"/>
      <c r="Q25" s="649"/>
      <c r="R25" s="634"/>
      <c r="S25" s="637" t="s">
        <v>155</v>
      </c>
      <c r="T25" s="638" t="s">
        <v>156</v>
      </c>
      <c r="U25" s="638" t="s">
        <v>157</v>
      </c>
      <c r="V25" s="638" t="s">
        <v>158</v>
      </c>
      <c r="W25" s="638" t="s">
        <v>159</v>
      </c>
      <c r="X25" s="644" t="s">
        <v>160</v>
      </c>
    </row>
    <row r="26" ht="30" customHeight="1" spans="2:24">
      <c r="B26" s="453"/>
      <c r="C26" s="453"/>
      <c r="D26" s="455" t="s">
        <v>31</v>
      </c>
      <c r="E26" s="456" t="s">
        <v>32</v>
      </c>
      <c r="F26" s="593">
        <f>'在庫情報（雨衣）'!BT26</f>
        <v>0</v>
      </c>
      <c r="G26" s="602">
        <f>'在庫情報（雨衣）'!BU26</f>
        <v>0</v>
      </c>
      <c r="H26" s="602">
        <f>'在庫情報（雨衣）'!BV26</f>
        <v>0</v>
      </c>
      <c r="I26" s="602">
        <f>'在庫情報（雨衣）'!BW26</f>
        <v>0</v>
      </c>
      <c r="J26" s="602">
        <f>'在庫情報（雨衣）'!BX26</f>
        <v>0</v>
      </c>
      <c r="K26" s="623">
        <f>'在庫情報（雨衣）'!BY26</f>
        <v>0</v>
      </c>
      <c r="L26" s="606"/>
      <c r="M26" s="607"/>
      <c r="N26" s="607"/>
      <c r="O26" s="607"/>
      <c r="P26" s="607"/>
      <c r="Q26" s="649"/>
      <c r="R26" s="634"/>
      <c r="S26" s="637" t="s">
        <v>161</v>
      </c>
      <c r="T26" s="638" t="s">
        <v>162</v>
      </c>
      <c r="U26" s="638" t="s">
        <v>163</v>
      </c>
      <c r="V26" s="638" t="s">
        <v>164</v>
      </c>
      <c r="W26" s="638" t="s">
        <v>165</v>
      </c>
      <c r="X26" s="644" t="s">
        <v>166</v>
      </c>
    </row>
    <row r="27" ht="30" customHeight="1" spans="2:24">
      <c r="B27" s="467"/>
      <c r="C27" s="467"/>
      <c r="D27" s="455" t="s">
        <v>124</v>
      </c>
      <c r="E27" s="456" t="s">
        <v>125</v>
      </c>
      <c r="F27" s="600">
        <f>'在庫情報（雨衣）'!BT27</f>
        <v>0</v>
      </c>
      <c r="G27" s="601">
        <f>'在庫情報（雨衣）'!BU27</f>
        <v>0</v>
      </c>
      <c r="H27" s="601">
        <f>'在庫情報（雨衣）'!BV27</f>
        <v>0</v>
      </c>
      <c r="I27" s="601">
        <f>'在庫情報（雨衣）'!BW27</f>
        <v>0</v>
      </c>
      <c r="J27" s="601">
        <f>'在庫情報（雨衣）'!BX27</f>
        <v>0</v>
      </c>
      <c r="K27" s="613">
        <f>'在庫情報（雨衣）'!BY27</f>
        <v>0</v>
      </c>
      <c r="L27" s="609"/>
      <c r="M27" s="610"/>
      <c r="N27" s="610"/>
      <c r="O27" s="610"/>
      <c r="P27" s="610"/>
      <c r="Q27" s="645"/>
      <c r="R27" s="634"/>
      <c r="S27" s="637" t="s">
        <v>167</v>
      </c>
      <c r="T27" s="638" t="s">
        <v>168</v>
      </c>
      <c r="U27" s="638" t="s">
        <v>169</v>
      </c>
      <c r="V27" s="638" t="s">
        <v>170</v>
      </c>
      <c r="W27" s="638" t="s">
        <v>171</v>
      </c>
      <c r="X27" s="644" t="s">
        <v>172</v>
      </c>
    </row>
    <row r="28" ht="140.1" customHeight="1" spans="2:24">
      <c r="B28" s="449" t="s">
        <v>173</v>
      </c>
      <c r="C28" s="449"/>
      <c r="D28" s="455" t="s">
        <v>174</v>
      </c>
      <c r="E28" s="456" t="s">
        <v>174</v>
      </c>
      <c r="F28" s="598">
        <f>'在庫情報（雨衣）'!BT28</f>
        <v>0</v>
      </c>
      <c r="G28" s="592">
        <f>'在庫情報（雨衣）'!BU28</f>
        <v>0</v>
      </c>
      <c r="H28" s="592">
        <f>'在庫情報（雨衣）'!BV28</f>
        <v>0</v>
      </c>
      <c r="I28" s="592">
        <f>'在庫情報（雨衣）'!BW28</f>
        <v>0</v>
      </c>
      <c r="J28" s="624">
        <f>'在庫情報（雨衣）'!BX28</f>
        <v>0</v>
      </c>
      <c r="K28" s="625">
        <f>'在庫情報（雨衣）'!BY28</f>
        <v>0</v>
      </c>
      <c r="L28" s="626">
        <v>28</v>
      </c>
      <c r="M28" s="627">
        <v>28</v>
      </c>
      <c r="N28" s="627">
        <v>28</v>
      </c>
      <c r="O28" s="627">
        <v>28</v>
      </c>
      <c r="P28" s="624"/>
      <c r="Q28" s="625"/>
      <c r="R28" s="634">
        <f>SUM(F28)*L28+SUM(G28)*M28+SUM(H28)*N28+SUM(I28)*O28+SUM(J28)*P28+SUM(K28)*Q28</f>
        <v>0</v>
      </c>
      <c r="S28" s="650" t="s">
        <v>175</v>
      </c>
      <c r="T28" s="651" t="s">
        <v>176</v>
      </c>
      <c r="U28" s="651" t="s">
        <v>177</v>
      </c>
      <c r="V28" s="651" t="s">
        <v>178</v>
      </c>
      <c r="W28" s="652"/>
      <c r="X28" s="526"/>
    </row>
    <row r="29" ht="60" customHeight="1" spans="2:24">
      <c r="B29" s="464" t="s">
        <v>179</v>
      </c>
      <c r="C29" s="464"/>
      <c r="D29" s="455" t="s">
        <v>24</v>
      </c>
      <c r="E29" s="456" t="s">
        <v>25</v>
      </c>
      <c r="F29" s="598">
        <f>'在庫情報（雨衣）'!BT29</f>
        <v>0</v>
      </c>
      <c r="G29" s="592">
        <f>'在庫情報（雨衣）'!BU29</f>
        <v>0</v>
      </c>
      <c r="H29" s="592">
        <f>'在庫情報（雨衣）'!BV29</f>
        <v>0</v>
      </c>
      <c r="I29" s="592">
        <f>'在庫情報（雨衣）'!BW29</f>
        <v>0</v>
      </c>
      <c r="J29" s="592">
        <f>'在庫情報（雨衣）'!BX29</f>
        <v>0</v>
      </c>
      <c r="K29" s="611">
        <f>'在庫情報（雨衣）'!BY29</f>
        <v>0</v>
      </c>
      <c r="L29" s="604">
        <v>35</v>
      </c>
      <c r="M29" s="605">
        <v>35</v>
      </c>
      <c r="N29" s="605">
        <v>35</v>
      </c>
      <c r="O29" s="605">
        <v>35</v>
      </c>
      <c r="P29" s="605">
        <v>35</v>
      </c>
      <c r="Q29" s="628"/>
      <c r="R29" s="634">
        <f>SUM(F29:F30)*L29+SUM(G29:G30)*M29+SUM(H29:H30)*N29+SUM(I29:I30)*O29+SUM(J29:J30)*P29+SUM(K29:K30)*Q29</f>
        <v>0</v>
      </c>
      <c r="S29" s="637" t="s">
        <v>180</v>
      </c>
      <c r="T29" s="638" t="s">
        <v>181</v>
      </c>
      <c r="U29" s="638" t="s">
        <v>182</v>
      </c>
      <c r="V29" s="638" t="s">
        <v>183</v>
      </c>
      <c r="W29" s="638" t="s">
        <v>184</v>
      </c>
      <c r="X29" s="640"/>
    </row>
    <row r="30" ht="60" customHeight="1" spans="2:24">
      <c r="B30" s="467"/>
      <c r="C30" s="467"/>
      <c r="D30" s="455" t="s">
        <v>31</v>
      </c>
      <c r="E30" s="456" t="s">
        <v>32</v>
      </c>
      <c r="F30" s="600">
        <f>'在庫情報（雨衣）'!BT30</f>
        <v>0</v>
      </c>
      <c r="G30" s="601">
        <f>'在庫情報（雨衣）'!BU30</f>
        <v>0</v>
      </c>
      <c r="H30" s="601">
        <f>'在庫情報（雨衣）'!BV30</f>
        <v>0</v>
      </c>
      <c r="I30" s="601">
        <f>'在庫情報（雨衣）'!BW30</f>
        <v>0</v>
      </c>
      <c r="J30" s="601">
        <f>'在庫情報（雨衣）'!BX30</f>
        <v>0</v>
      </c>
      <c r="K30" s="608">
        <f>'在庫情報（雨衣）'!BY30</f>
        <v>0</v>
      </c>
      <c r="L30" s="609"/>
      <c r="M30" s="610"/>
      <c r="N30" s="610"/>
      <c r="O30" s="610"/>
      <c r="P30" s="610"/>
      <c r="Q30" s="636"/>
      <c r="R30" s="634"/>
      <c r="S30" s="637" t="s">
        <v>185</v>
      </c>
      <c r="T30" s="638" t="s">
        <v>186</v>
      </c>
      <c r="U30" s="638" t="s">
        <v>187</v>
      </c>
      <c r="V30" s="638" t="s">
        <v>188</v>
      </c>
      <c r="W30" s="638" t="s">
        <v>189</v>
      </c>
      <c r="X30" s="642"/>
    </row>
    <row r="31" s="367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33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67" customWidth="1"/>
    <col min="5" max="5" width="20.625" style="367" customWidth="1"/>
    <col min="6" max="11" width="5.625" style="36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34"/>
      <c r="BI1" s="434"/>
      <c r="BJ1" s="434"/>
    </row>
    <row r="2" ht="60" customHeight="1" spans="6:83">
      <c r="F2" s="413" t="s">
        <v>0</v>
      </c>
      <c r="G2" s="504"/>
      <c r="H2" s="504"/>
      <c r="I2" s="504"/>
      <c r="J2" s="504"/>
      <c r="K2" s="504"/>
      <c r="L2" s="413" t="s">
        <v>0</v>
      </c>
      <c r="M2" s="504"/>
      <c r="N2" s="504"/>
      <c r="O2" s="504"/>
      <c r="P2" s="504"/>
      <c r="Q2" s="518"/>
      <c r="R2" s="414" t="s">
        <v>2</v>
      </c>
      <c r="S2" s="556"/>
      <c r="T2" s="556"/>
      <c r="U2" s="556"/>
      <c r="V2" s="556"/>
      <c r="W2" s="557"/>
      <c r="X2" s="415" t="s">
        <v>3</v>
      </c>
      <c r="Y2" s="567"/>
      <c r="Z2" s="567"/>
      <c r="AA2" s="567"/>
      <c r="AB2" s="567"/>
      <c r="AC2" s="568"/>
      <c r="AD2" s="416" t="s">
        <v>4</v>
      </c>
      <c r="AE2" s="569"/>
      <c r="AF2" s="569"/>
      <c r="AG2" s="569"/>
      <c r="AH2" s="569"/>
      <c r="AI2" s="570"/>
      <c r="AJ2" s="416" t="s">
        <v>5</v>
      </c>
      <c r="AK2" s="569"/>
      <c r="AL2" s="569"/>
      <c r="AM2" s="569"/>
      <c r="AN2" s="569"/>
      <c r="AO2" s="570"/>
      <c r="AP2" s="416" t="s">
        <v>6</v>
      </c>
      <c r="AQ2" s="571"/>
      <c r="AR2" s="571"/>
      <c r="AS2" s="571"/>
      <c r="AT2" s="571"/>
      <c r="AU2" s="572"/>
      <c r="AV2" s="416" t="s">
        <v>7</v>
      </c>
      <c r="AW2" s="571"/>
      <c r="AX2" s="571"/>
      <c r="AY2" s="571"/>
      <c r="AZ2" s="571"/>
      <c r="BA2" s="572"/>
      <c r="BB2" s="416" t="s">
        <v>8</v>
      </c>
      <c r="BC2" s="569"/>
      <c r="BD2" s="569"/>
      <c r="BE2" s="569"/>
      <c r="BF2" s="569"/>
      <c r="BG2" s="570"/>
      <c r="BH2" s="413" t="s">
        <v>9</v>
      </c>
      <c r="BI2" s="504"/>
      <c r="BJ2" s="504"/>
      <c r="BK2" s="504"/>
      <c r="BL2" s="504"/>
      <c r="BM2" s="518"/>
      <c r="BN2" s="413" t="s">
        <v>10</v>
      </c>
      <c r="BO2" s="504"/>
      <c r="BP2" s="504"/>
      <c r="BQ2" s="504"/>
      <c r="BR2" s="504"/>
      <c r="BS2" s="518"/>
      <c r="BT2" s="413" t="s">
        <v>11</v>
      </c>
      <c r="BU2" s="504"/>
      <c r="BV2" s="504"/>
      <c r="BW2" s="504"/>
      <c r="BX2" s="504"/>
      <c r="BY2" s="518"/>
      <c r="BZ2" s="416" t="s">
        <v>12</v>
      </c>
      <c r="CA2" s="569"/>
      <c r="CB2" s="569"/>
      <c r="CC2" s="569"/>
      <c r="CD2" s="569"/>
      <c r="CE2" s="570"/>
    </row>
    <row r="3" s="534" customFormat="1" ht="24" spans="2:83">
      <c r="B3" s="535" t="s">
        <v>13</v>
      </c>
      <c r="C3" s="535" t="s">
        <v>14</v>
      </c>
      <c r="D3" s="535" t="s">
        <v>15</v>
      </c>
      <c r="E3" s="536" t="s">
        <v>16</v>
      </c>
      <c r="F3" s="535" t="s">
        <v>17</v>
      </c>
      <c r="G3" s="535" t="s">
        <v>18</v>
      </c>
      <c r="H3" s="535" t="s">
        <v>19</v>
      </c>
      <c r="I3" s="535" t="s">
        <v>20</v>
      </c>
      <c r="J3" s="535" t="s">
        <v>21</v>
      </c>
      <c r="K3" s="536" t="s">
        <v>22</v>
      </c>
      <c r="L3" s="544" t="s">
        <v>17</v>
      </c>
      <c r="M3" s="545" t="s">
        <v>18</v>
      </c>
      <c r="N3" s="545" t="s">
        <v>19</v>
      </c>
      <c r="O3" s="545" t="s">
        <v>20</v>
      </c>
      <c r="P3" s="545" t="s">
        <v>21</v>
      </c>
      <c r="Q3" s="558" t="s">
        <v>22</v>
      </c>
      <c r="R3" s="559" t="s">
        <v>17</v>
      </c>
      <c r="S3" s="560" t="s">
        <v>18</v>
      </c>
      <c r="T3" s="560" t="s">
        <v>19</v>
      </c>
      <c r="U3" s="560" t="s">
        <v>20</v>
      </c>
      <c r="V3" s="560" t="s">
        <v>21</v>
      </c>
      <c r="W3" s="558" t="s">
        <v>22</v>
      </c>
      <c r="X3" s="559" t="s">
        <v>17</v>
      </c>
      <c r="Y3" s="560" t="s">
        <v>18</v>
      </c>
      <c r="Z3" s="560" t="s">
        <v>19</v>
      </c>
      <c r="AA3" s="560" t="s">
        <v>20</v>
      </c>
      <c r="AB3" s="560" t="s">
        <v>21</v>
      </c>
      <c r="AC3" s="558" t="s">
        <v>22</v>
      </c>
      <c r="AD3" s="544" t="s">
        <v>17</v>
      </c>
      <c r="AE3" s="545" t="s">
        <v>18</v>
      </c>
      <c r="AF3" s="545" t="s">
        <v>19</v>
      </c>
      <c r="AG3" s="545" t="s">
        <v>20</v>
      </c>
      <c r="AH3" s="545" t="s">
        <v>21</v>
      </c>
      <c r="AI3" s="558" t="s">
        <v>22</v>
      </c>
      <c r="AJ3" s="544" t="s">
        <v>17</v>
      </c>
      <c r="AK3" s="545" t="s">
        <v>18</v>
      </c>
      <c r="AL3" s="545" t="s">
        <v>19</v>
      </c>
      <c r="AM3" s="545" t="s">
        <v>20</v>
      </c>
      <c r="AN3" s="545" t="s">
        <v>21</v>
      </c>
      <c r="AO3" s="558" t="s">
        <v>22</v>
      </c>
      <c r="AP3" s="559" t="s">
        <v>17</v>
      </c>
      <c r="AQ3" s="560" t="s">
        <v>18</v>
      </c>
      <c r="AR3" s="560" t="s">
        <v>19</v>
      </c>
      <c r="AS3" s="560" t="s">
        <v>20</v>
      </c>
      <c r="AT3" s="560" t="s">
        <v>21</v>
      </c>
      <c r="AU3" s="558" t="s">
        <v>22</v>
      </c>
      <c r="AV3" s="559" t="s">
        <v>17</v>
      </c>
      <c r="AW3" s="560" t="s">
        <v>18</v>
      </c>
      <c r="AX3" s="560" t="s">
        <v>19</v>
      </c>
      <c r="AY3" s="560" t="s">
        <v>20</v>
      </c>
      <c r="AZ3" s="560" t="s">
        <v>21</v>
      </c>
      <c r="BA3" s="558" t="s">
        <v>22</v>
      </c>
      <c r="BB3" s="559" t="s">
        <v>17</v>
      </c>
      <c r="BC3" s="560" t="s">
        <v>18</v>
      </c>
      <c r="BD3" s="560" t="s">
        <v>19</v>
      </c>
      <c r="BE3" s="560" t="s">
        <v>20</v>
      </c>
      <c r="BF3" s="560" t="s">
        <v>21</v>
      </c>
      <c r="BG3" s="558" t="s">
        <v>22</v>
      </c>
      <c r="BH3" s="544" t="s">
        <v>17</v>
      </c>
      <c r="BI3" s="545" t="s">
        <v>18</v>
      </c>
      <c r="BJ3" s="545" t="s">
        <v>19</v>
      </c>
      <c r="BK3" s="545" t="s">
        <v>20</v>
      </c>
      <c r="BL3" s="545" t="s">
        <v>21</v>
      </c>
      <c r="BM3" s="558" t="s">
        <v>22</v>
      </c>
      <c r="BN3" s="544" t="s">
        <v>17</v>
      </c>
      <c r="BO3" s="545" t="s">
        <v>18</v>
      </c>
      <c r="BP3" s="545" t="s">
        <v>19</v>
      </c>
      <c r="BQ3" s="545" t="s">
        <v>20</v>
      </c>
      <c r="BR3" s="545" t="s">
        <v>21</v>
      </c>
      <c r="BS3" s="558" t="s">
        <v>22</v>
      </c>
      <c r="BT3" s="544" t="s">
        <v>17</v>
      </c>
      <c r="BU3" s="545" t="s">
        <v>18</v>
      </c>
      <c r="BV3" s="545" t="s">
        <v>19</v>
      </c>
      <c r="BW3" s="545" t="s">
        <v>20</v>
      </c>
      <c r="BX3" s="545" t="s">
        <v>21</v>
      </c>
      <c r="BY3" s="558" t="s">
        <v>22</v>
      </c>
      <c r="BZ3" s="559" t="s">
        <v>17</v>
      </c>
      <c r="CA3" s="560" t="s">
        <v>18</v>
      </c>
      <c r="CB3" s="560" t="s">
        <v>19</v>
      </c>
      <c r="CC3" s="560" t="s">
        <v>20</v>
      </c>
      <c r="CD3" s="560" t="s">
        <v>21</v>
      </c>
      <c r="CE3" s="558" t="s">
        <v>22</v>
      </c>
    </row>
    <row r="4" ht="99.95" customHeight="1" spans="2:83">
      <c r="B4" s="453" t="s">
        <v>194</v>
      </c>
      <c r="C4" s="460"/>
      <c r="D4" s="505" t="s">
        <v>195</v>
      </c>
      <c r="E4" s="537" t="s">
        <v>196</v>
      </c>
      <c r="F4" s="538" t="s">
        <v>197</v>
      </c>
      <c r="G4" s="539" t="s">
        <v>198</v>
      </c>
      <c r="H4" s="539" t="s">
        <v>199</v>
      </c>
      <c r="I4" s="539" t="s">
        <v>200</v>
      </c>
      <c r="J4" s="539" t="s">
        <v>201</v>
      </c>
      <c r="K4" s="546"/>
      <c r="L4" s="547"/>
      <c r="M4" s="548"/>
      <c r="N4" s="548"/>
      <c r="O4" s="548"/>
      <c r="P4" s="548"/>
      <c r="Q4" s="561"/>
      <c r="R4" s="418"/>
      <c r="S4" s="395"/>
      <c r="T4" s="395"/>
      <c r="U4" s="395"/>
      <c r="V4" s="395"/>
      <c r="W4" s="562"/>
      <c r="X4" s="418"/>
      <c r="Y4" s="395"/>
      <c r="Z4" s="395"/>
      <c r="AA4" s="395"/>
      <c r="AB4" s="395"/>
      <c r="AC4" s="562"/>
      <c r="AD4" s="547"/>
      <c r="AE4" s="548"/>
      <c r="AF4" s="548"/>
      <c r="AG4" s="548"/>
      <c r="AH4" s="548"/>
      <c r="AI4" s="561"/>
      <c r="AJ4" s="547"/>
      <c r="AK4" s="548"/>
      <c r="AL4" s="548"/>
      <c r="AM4" s="548"/>
      <c r="AN4" s="548"/>
      <c r="AO4" s="561"/>
      <c r="AP4" s="419"/>
      <c r="AQ4" s="573"/>
      <c r="AR4" s="573"/>
      <c r="AS4" s="573"/>
      <c r="AT4" s="573"/>
      <c r="AU4" s="562"/>
      <c r="AV4" s="419"/>
      <c r="AW4" s="573"/>
      <c r="AX4" s="573"/>
      <c r="AY4" s="573"/>
      <c r="AZ4" s="573"/>
      <c r="BA4" s="562"/>
      <c r="BB4" s="419"/>
      <c r="BC4" s="573"/>
      <c r="BD4" s="573"/>
      <c r="BE4" s="573"/>
      <c r="BF4" s="573"/>
      <c r="BG4" s="562"/>
      <c r="BH4" s="576">
        <f>L4+R4+X4</f>
        <v>0</v>
      </c>
      <c r="BI4" s="577">
        <f t="shared" ref="BI4:BL11" si="0">M4+S4+Y4</f>
        <v>0</v>
      </c>
      <c r="BJ4" s="577">
        <f t="shared" si="0"/>
        <v>0</v>
      </c>
      <c r="BK4" s="577">
        <f t="shared" si="0"/>
        <v>0</v>
      </c>
      <c r="BL4" s="577">
        <f t="shared" si="0"/>
        <v>0</v>
      </c>
      <c r="BM4" s="562"/>
      <c r="BN4" s="418"/>
      <c r="BO4" s="395"/>
      <c r="BP4" s="395"/>
      <c r="BQ4" s="395"/>
      <c r="BR4" s="395"/>
      <c r="BS4" s="562"/>
      <c r="BT4" s="576">
        <f t="shared" ref="BT4:BX11" si="1">BH4+BN4</f>
        <v>0</v>
      </c>
      <c r="BU4" s="577">
        <f t="shared" si="1"/>
        <v>0</v>
      </c>
      <c r="BV4" s="577">
        <f t="shared" si="1"/>
        <v>0</v>
      </c>
      <c r="BW4" s="577">
        <f t="shared" si="1"/>
        <v>0</v>
      </c>
      <c r="BX4" s="577">
        <f t="shared" si="1"/>
        <v>0</v>
      </c>
      <c r="BY4" s="562"/>
      <c r="BZ4" s="582" t="str">
        <f t="shared" ref="BZ4:CE11" si="2">IF(BB4&lt;&gt;0,BT4/BB4*7,"-")</f>
        <v>-</v>
      </c>
      <c r="CA4" s="583" t="str">
        <f t="shared" si="2"/>
        <v>-</v>
      </c>
      <c r="CB4" s="583" t="str">
        <f t="shared" si="2"/>
        <v>-</v>
      </c>
      <c r="CC4" s="583" t="str">
        <f t="shared" si="2"/>
        <v>-</v>
      </c>
      <c r="CD4" s="583" t="str">
        <f t="shared" si="2"/>
        <v>-</v>
      </c>
      <c r="CE4" s="588" t="str">
        <f t="shared" si="2"/>
        <v>-</v>
      </c>
    </row>
    <row r="5" ht="99.95" customHeight="1" spans="2:83">
      <c r="B5" s="376"/>
      <c r="C5" s="460"/>
      <c r="D5" s="508" t="s">
        <v>202</v>
      </c>
      <c r="E5" s="537" t="s">
        <v>203</v>
      </c>
      <c r="F5" s="540" t="s">
        <v>204</v>
      </c>
      <c r="G5" s="540" t="s">
        <v>205</v>
      </c>
      <c r="H5" s="540" t="s">
        <v>206</v>
      </c>
      <c r="I5" s="540" t="s">
        <v>207</v>
      </c>
      <c r="J5" s="540" t="s">
        <v>208</v>
      </c>
      <c r="K5" s="381"/>
      <c r="L5" s="549"/>
      <c r="M5" s="550"/>
      <c r="N5" s="550"/>
      <c r="O5" s="550"/>
      <c r="P5" s="550"/>
      <c r="Q5" s="563"/>
      <c r="R5" s="421"/>
      <c r="S5" s="398"/>
      <c r="T5" s="398"/>
      <c r="U5" s="398"/>
      <c r="V5" s="398"/>
      <c r="W5" s="564"/>
      <c r="X5" s="421"/>
      <c r="Y5" s="398"/>
      <c r="Z5" s="398"/>
      <c r="AA5" s="398"/>
      <c r="AB5" s="398"/>
      <c r="AC5" s="564"/>
      <c r="AD5" s="549"/>
      <c r="AE5" s="550"/>
      <c r="AF5" s="550"/>
      <c r="AG5" s="550"/>
      <c r="AH5" s="550"/>
      <c r="AI5" s="563"/>
      <c r="AJ5" s="549"/>
      <c r="AK5" s="550"/>
      <c r="AL5" s="550"/>
      <c r="AM5" s="550"/>
      <c r="AN5" s="550"/>
      <c r="AO5" s="563"/>
      <c r="AP5" s="422"/>
      <c r="AQ5" s="574"/>
      <c r="AR5" s="574"/>
      <c r="AS5" s="574"/>
      <c r="AT5" s="574"/>
      <c r="AU5" s="564"/>
      <c r="AV5" s="422"/>
      <c r="AW5" s="574"/>
      <c r="AX5" s="574"/>
      <c r="AY5" s="574"/>
      <c r="AZ5" s="574"/>
      <c r="BA5" s="564"/>
      <c r="BB5" s="422"/>
      <c r="BC5" s="574"/>
      <c r="BD5" s="574"/>
      <c r="BE5" s="574"/>
      <c r="BF5" s="574"/>
      <c r="BG5" s="564"/>
      <c r="BH5" s="578">
        <f t="shared" ref="BH5:BH11" si="3">L5+R5+X5</f>
        <v>0</v>
      </c>
      <c r="BI5" s="579">
        <f t="shared" si="0"/>
        <v>0</v>
      </c>
      <c r="BJ5" s="579">
        <f t="shared" si="0"/>
        <v>0</v>
      </c>
      <c r="BK5" s="579">
        <f t="shared" si="0"/>
        <v>0</v>
      </c>
      <c r="BL5" s="579">
        <f t="shared" si="0"/>
        <v>0</v>
      </c>
      <c r="BM5" s="564"/>
      <c r="BN5" s="421"/>
      <c r="BO5" s="398"/>
      <c r="BP5" s="398"/>
      <c r="BQ5" s="398"/>
      <c r="BR5" s="398"/>
      <c r="BS5" s="564"/>
      <c r="BT5" s="578">
        <f t="shared" si="1"/>
        <v>0</v>
      </c>
      <c r="BU5" s="579">
        <f t="shared" si="1"/>
        <v>0</v>
      </c>
      <c r="BV5" s="579">
        <f t="shared" si="1"/>
        <v>0</v>
      </c>
      <c r="BW5" s="579">
        <f t="shared" si="1"/>
        <v>0</v>
      </c>
      <c r="BX5" s="579">
        <f t="shared" si="1"/>
        <v>0</v>
      </c>
      <c r="BY5" s="564"/>
      <c r="BZ5" s="584" t="str">
        <f t="shared" si="2"/>
        <v>-</v>
      </c>
      <c r="CA5" s="585" t="str">
        <f t="shared" si="2"/>
        <v>-</v>
      </c>
      <c r="CB5" s="585" t="str">
        <f t="shared" si="2"/>
        <v>-</v>
      </c>
      <c r="CC5" s="585" t="str">
        <f t="shared" si="2"/>
        <v>-</v>
      </c>
      <c r="CD5" s="585" t="str">
        <f t="shared" si="2"/>
        <v>-</v>
      </c>
      <c r="CE5" s="589" t="str">
        <f t="shared" si="2"/>
        <v>-</v>
      </c>
    </row>
    <row r="6" ht="99.95" customHeight="1" spans="2:83">
      <c r="B6" s="376"/>
      <c r="C6" s="460"/>
      <c r="D6" s="508" t="s">
        <v>209</v>
      </c>
      <c r="E6" s="541" t="s">
        <v>210</v>
      </c>
      <c r="F6" s="540" t="s">
        <v>211</v>
      </c>
      <c r="G6" s="540" t="s">
        <v>212</v>
      </c>
      <c r="H6" s="540" t="s">
        <v>213</v>
      </c>
      <c r="I6" s="540" t="s">
        <v>214</v>
      </c>
      <c r="J6" s="540" t="s">
        <v>215</v>
      </c>
      <c r="K6" s="381"/>
      <c r="L6" s="549"/>
      <c r="M6" s="550"/>
      <c r="N6" s="550"/>
      <c r="O6" s="550"/>
      <c r="P6" s="550"/>
      <c r="Q6" s="563"/>
      <c r="R6" s="421"/>
      <c r="S6" s="398"/>
      <c r="T6" s="398"/>
      <c r="U6" s="398"/>
      <c r="V6" s="398"/>
      <c r="W6" s="564"/>
      <c r="X6" s="421"/>
      <c r="Y6" s="398"/>
      <c r="Z6" s="398"/>
      <c r="AA6" s="398"/>
      <c r="AB6" s="398"/>
      <c r="AC6" s="564"/>
      <c r="AD6" s="549"/>
      <c r="AE6" s="550"/>
      <c r="AF6" s="550"/>
      <c r="AG6" s="550"/>
      <c r="AH6" s="550"/>
      <c r="AI6" s="563"/>
      <c r="AJ6" s="549"/>
      <c r="AK6" s="550"/>
      <c r="AL6" s="550"/>
      <c r="AM6" s="550"/>
      <c r="AN6" s="550"/>
      <c r="AO6" s="563"/>
      <c r="AP6" s="422"/>
      <c r="AQ6" s="574"/>
      <c r="AR6" s="574"/>
      <c r="AS6" s="574"/>
      <c r="AT6" s="574"/>
      <c r="AU6" s="564"/>
      <c r="AV6" s="422"/>
      <c r="AW6" s="574"/>
      <c r="AX6" s="574"/>
      <c r="AY6" s="574"/>
      <c r="AZ6" s="574"/>
      <c r="BA6" s="564"/>
      <c r="BB6" s="422"/>
      <c r="BC6" s="574"/>
      <c r="BD6" s="574"/>
      <c r="BE6" s="574"/>
      <c r="BF6" s="574"/>
      <c r="BG6" s="564"/>
      <c r="BH6" s="578">
        <f t="shared" si="3"/>
        <v>0</v>
      </c>
      <c r="BI6" s="579">
        <f t="shared" si="0"/>
        <v>0</v>
      </c>
      <c r="BJ6" s="579">
        <f t="shared" si="0"/>
        <v>0</v>
      </c>
      <c r="BK6" s="579">
        <f t="shared" si="0"/>
        <v>0</v>
      </c>
      <c r="BL6" s="579">
        <f t="shared" si="0"/>
        <v>0</v>
      </c>
      <c r="BM6" s="564"/>
      <c r="BN6" s="421"/>
      <c r="BO6" s="398"/>
      <c r="BP6" s="398"/>
      <c r="BQ6" s="398"/>
      <c r="BR6" s="398"/>
      <c r="BS6" s="564"/>
      <c r="BT6" s="578">
        <f t="shared" si="1"/>
        <v>0</v>
      </c>
      <c r="BU6" s="579">
        <f t="shared" si="1"/>
        <v>0</v>
      </c>
      <c r="BV6" s="579">
        <f t="shared" si="1"/>
        <v>0</v>
      </c>
      <c r="BW6" s="579">
        <f t="shared" si="1"/>
        <v>0</v>
      </c>
      <c r="BX6" s="579">
        <f t="shared" si="1"/>
        <v>0</v>
      </c>
      <c r="BY6" s="564"/>
      <c r="BZ6" s="584" t="str">
        <f t="shared" si="2"/>
        <v>-</v>
      </c>
      <c r="CA6" s="585" t="str">
        <f t="shared" si="2"/>
        <v>-</v>
      </c>
      <c r="CB6" s="585" t="str">
        <f t="shared" si="2"/>
        <v>-</v>
      </c>
      <c r="CC6" s="585" t="str">
        <f t="shared" si="2"/>
        <v>-</v>
      </c>
      <c r="CD6" s="585" t="str">
        <f t="shared" si="2"/>
        <v>-</v>
      </c>
      <c r="CE6" s="589" t="str">
        <f t="shared" si="2"/>
        <v>-</v>
      </c>
    </row>
    <row r="7" ht="99.95" customHeight="1" spans="2:83">
      <c r="B7" s="510"/>
      <c r="C7" s="460"/>
      <c r="D7" s="511" t="s">
        <v>216</v>
      </c>
      <c r="E7" s="512" t="s">
        <v>216</v>
      </c>
      <c r="F7" s="542" t="s">
        <v>217</v>
      </c>
      <c r="G7" s="542" t="s">
        <v>218</v>
      </c>
      <c r="H7" s="542" t="s">
        <v>219</v>
      </c>
      <c r="I7" s="542" t="s">
        <v>220</v>
      </c>
      <c r="J7" s="542" t="s">
        <v>221</v>
      </c>
      <c r="K7" s="551"/>
      <c r="L7" s="552"/>
      <c r="M7" s="553"/>
      <c r="N7" s="553"/>
      <c r="O7" s="553"/>
      <c r="P7" s="553"/>
      <c r="Q7" s="565"/>
      <c r="R7" s="432"/>
      <c r="S7" s="410"/>
      <c r="T7" s="410"/>
      <c r="U7" s="410"/>
      <c r="V7" s="410"/>
      <c r="W7" s="566"/>
      <c r="X7" s="432"/>
      <c r="Y7" s="410"/>
      <c r="Z7" s="410"/>
      <c r="AA7" s="410"/>
      <c r="AB7" s="410"/>
      <c r="AC7" s="566"/>
      <c r="AD7" s="552"/>
      <c r="AE7" s="553"/>
      <c r="AF7" s="553"/>
      <c r="AG7" s="553"/>
      <c r="AH7" s="553"/>
      <c r="AI7" s="565"/>
      <c r="AJ7" s="552"/>
      <c r="AK7" s="553"/>
      <c r="AL7" s="553"/>
      <c r="AM7" s="553"/>
      <c r="AN7" s="553"/>
      <c r="AO7" s="565"/>
      <c r="AP7" s="433"/>
      <c r="AQ7" s="575"/>
      <c r="AR7" s="575"/>
      <c r="AS7" s="575"/>
      <c r="AT7" s="575"/>
      <c r="AU7" s="566"/>
      <c r="AV7" s="433"/>
      <c r="AW7" s="575"/>
      <c r="AX7" s="575"/>
      <c r="AY7" s="575"/>
      <c r="AZ7" s="575"/>
      <c r="BA7" s="566"/>
      <c r="BB7" s="433"/>
      <c r="BC7" s="575"/>
      <c r="BD7" s="575"/>
      <c r="BE7" s="575"/>
      <c r="BF7" s="575"/>
      <c r="BG7" s="566"/>
      <c r="BH7" s="580">
        <f t="shared" si="3"/>
        <v>0</v>
      </c>
      <c r="BI7" s="581">
        <f t="shared" si="0"/>
        <v>0</v>
      </c>
      <c r="BJ7" s="581">
        <f t="shared" si="0"/>
        <v>0</v>
      </c>
      <c r="BK7" s="581">
        <f t="shared" si="0"/>
        <v>0</v>
      </c>
      <c r="BL7" s="581">
        <f t="shared" si="0"/>
        <v>0</v>
      </c>
      <c r="BM7" s="566"/>
      <c r="BN7" s="432"/>
      <c r="BO7" s="410"/>
      <c r="BP7" s="410"/>
      <c r="BQ7" s="410"/>
      <c r="BR7" s="410"/>
      <c r="BS7" s="566"/>
      <c r="BT7" s="580">
        <f t="shared" si="1"/>
        <v>0</v>
      </c>
      <c r="BU7" s="581">
        <f t="shared" si="1"/>
        <v>0</v>
      </c>
      <c r="BV7" s="581">
        <f t="shared" si="1"/>
        <v>0</v>
      </c>
      <c r="BW7" s="581">
        <f t="shared" si="1"/>
        <v>0</v>
      </c>
      <c r="BX7" s="581">
        <f t="shared" si="1"/>
        <v>0</v>
      </c>
      <c r="BY7" s="566"/>
      <c r="BZ7" s="586" t="str">
        <f t="shared" si="2"/>
        <v>-</v>
      </c>
      <c r="CA7" s="587" t="str">
        <f t="shared" si="2"/>
        <v>-</v>
      </c>
      <c r="CB7" s="587" t="str">
        <f t="shared" si="2"/>
        <v>-</v>
      </c>
      <c r="CC7" s="587" t="str">
        <f t="shared" si="2"/>
        <v>-</v>
      </c>
      <c r="CD7" s="587" t="str">
        <f t="shared" si="2"/>
        <v>-</v>
      </c>
      <c r="CE7" s="590" t="str">
        <f t="shared" si="2"/>
        <v>-</v>
      </c>
    </row>
    <row r="8" ht="99.95" customHeight="1" spans="2:83">
      <c r="B8" s="453" t="s">
        <v>222</v>
      </c>
      <c r="C8" s="460"/>
      <c r="D8" s="508" t="s">
        <v>223</v>
      </c>
      <c r="E8" s="537" t="s">
        <v>224</v>
      </c>
      <c r="F8" s="539" t="s">
        <v>225</v>
      </c>
      <c r="G8" s="539" t="s">
        <v>226</v>
      </c>
      <c r="H8" s="539" t="s">
        <v>227</v>
      </c>
      <c r="I8" s="539" t="s">
        <v>228</v>
      </c>
      <c r="J8" s="539" t="s">
        <v>229</v>
      </c>
      <c r="K8" s="554"/>
      <c r="L8" s="547"/>
      <c r="M8" s="548"/>
      <c r="N8" s="548"/>
      <c r="O8" s="548"/>
      <c r="P8" s="548"/>
      <c r="Q8" s="561"/>
      <c r="R8" s="418"/>
      <c r="S8" s="395"/>
      <c r="T8" s="395"/>
      <c r="U8" s="395"/>
      <c r="V8" s="395"/>
      <c r="W8" s="562"/>
      <c r="X8" s="418"/>
      <c r="Y8" s="395"/>
      <c r="Z8" s="395"/>
      <c r="AA8" s="395"/>
      <c r="AB8" s="395"/>
      <c r="AC8" s="562"/>
      <c r="AD8" s="547"/>
      <c r="AE8" s="548"/>
      <c r="AF8" s="548"/>
      <c r="AG8" s="548"/>
      <c r="AH8" s="548"/>
      <c r="AI8" s="561"/>
      <c r="AJ8" s="547"/>
      <c r="AK8" s="548"/>
      <c r="AL8" s="548"/>
      <c r="AM8" s="548"/>
      <c r="AN8" s="548"/>
      <c r="AO8" s="561"/>
      <c r="AP8" s="419"/>
      <c r="AQ8" s="573"/>
      <c r="AR8" s="573"/>
      <c r="AS8" s="573"/>
      <c r="AT8" s="573"/>
      <c r="AU8" s="562"/>
      <c r="AV8" s="419"/>
      <c r="AW8" s="573"/>
      <c r="AX8" s="573"/>
      <c r="AY8" s="573"/>
      <c r="AZ8" s="573"/>
      <c r="BA8" s="562"/>
      <c r="BB8" s="419"/>
      <c r="BC8" s="573"/>
      <c r="BD8" s="573"/>
      <c r="BE8" s="573"/>
      <c r="BF8" s="573"/>
      <c r="BG8" s="562"/>
      <c r="BH8" s="576">
        <f t="shared" si="3"/>
        <v>0</v>
      </c>
      <c r="BI8" s="577">
        <f t="shared" si="0"/>
        <v>0</v>
      </c>
      <c r="BJ8" s="577">
        <f t="shared" si="0"/>
        <v>0</v>
      </c>
      <c r="BK8" s="577">
        <f t="shared" si="0"/>
        <v>0</v>
      </c>
      <c r="BL8" s="577">
        <f t="shared" si="0"/>
        <v>0</v>
      </c>
      <c r="BM8" s="562"/>
      <c r="BN8" s="418"/>
      <c r="BO8" s="395"/>
      <c r="BP8" s="395"/>
      <c r="BQ8" s="395"/>
      <c r="BR8" s="395"/>
      <c r="BS8" s="562"/>
      <c r="BT8" s="576">
        <f t="shared" si="1"/>
        <v>0</v>
      </c>
      <c r="BU8" s="577">
        <f t="shared" si="1"/>
        <v>0</v>
      </c>
      <c r="BV8" s="577">
        <f t="shared" si="1"/>
        <v>0</v>
      </c>
      <c r="BW8" s="577">
        <f t="shared" si="1"/>
        <v>0</v>
      </c>
      <c r="BX8" s="577">
        <f t="shared" si="1"/>
        <v>0</v>
      </c>
      <c r="BY8" s="562"/>
      <c r="BZ8" s="582" t="str">
        <f t="shared" si="2"/>
        <v>-</v>
      </c>
      <c r="CA8" s="583" t="str">
        <f t="shared" si="2"/>
        <v>-</v>
      </c>
      <c r="CB8" s="583" t="str">
        <f t="shared" si="2"/>
        <v>-</v>
      </c>
      <c r="CC8" s="583" t="str">
        <f t="shared" si="2"/>
        <v>-</v>
      </c>
      <c r="CD8" s="583" t="str">
        <f t="shared" si="2"/>
        <v>-</v>
      </c>
      <c r="CE8" s="588" t="str">
        <f t="shared" si="2"/>
        <v>-</v>
      </c>
    </row>
    <row r="9" ht="99.95" customHeight="1" spans="2:83">
      <c r="B9" s="513"/>
      <c r="C9" s="460"/>
      <c r="D9" s="508" t="s">
        <v>230</v>
      </c>
      <c r="E9" s="537" t="s">
        <v>231</v>
      </c>
      <c r="F9" s="540" t="s">
        <v>232</v>
      </c>
      <c r="G9" s="540" t="s">
        <v>233</v>
      </c>
      <c r="H9" s="540" t="s">
        <v>234</v>
      </c>
      <c r="I9" s="540" t="s">
        <v>235</v>
      </c>
      <c r="J9" s="540" t="s">
        <v>236</v>
      </c>
      <c r="K9" s="381"/>
      <c r="L9" s="549"/>
      <c r="M9" s="550"/>
      <c r="N9" s="550"/>
      <c r="O9" s="550"/>
      <c r="P9" s="550"/>
      <c r="Q9" s="563"/>
      <c r="R9" s="421"/>
      <c r="S9" s="398"/>
      <c r="T9" s="398"/>
      <c r="U9" s="398"/>
      <c r="V9" s="398"/>
      <c r="W9" s="564"/>
      <c r="X9" s="421"/>
      <c r="Y9" s="398"/>
      <c r="Z9" s="398"/>
      <c r="AA9" s="398"/>
      <c r="AB9" s="398"/>
      <c r="AC9" s="564"/>
      <c r="AD9" s="549"/>
      <c r="AE9" s="550"/>
      <c r="AF9" s="550"/>
      <c r="AG9" s="550"/>
      <c r="AH9" s="550"/>
      <c r="AI9" s="563"/>
      <c r="AJ9" s="549"/>
      <c r="AK9" s="550"/>
      <c r="AL9" s="550"/>
      <c r="AM9" s="550"/>
      <c r="AN9" s="550"/>
      <c r="AO9" s="563"/>
      <c r="AP9" s="422"/>
      <c r="AQ9" s="574"/>
      <c r="AR9" s="574"/>
      <c r="AS9" s="574"/>
      <c r="AT9" s="574"/>
      <c r="AU9" s="564"/>
      <c r="AV9" s="422"/>
      <c r="AW9" s="574"/>
      <c r="AX9" s="574"/>
      <c r="AY9" s="574"/>
      <c r="AZ9" s="574"/>
      <c r="BA9" s="564"/>
      <c r="BB9" s="422"/>
      <c r="BC9" s="574"/>
      <c r="BD9" s="574"/>
      <c r="BE9" s="574"/>
      <c r="BF9" s="574"/>
      <c r="BG9" s="564"/>
      <c r="BH9" s="578">
        <f t="shared" si="3"/>
        <v>0</v>
      </c>
      <c r="BI9" s="579">
        <f t="shared" si="0"/>
        <v>0</v>
      </c>
      <c r="BJ9" s="579">
        <f t="shared" si="0"/>
        <v>0</v>
      </c>
      <c r="BK9" s="579">
        <f t="shared" si="0"/>
        <v>0</v>
      </c>
      <c r="BL9" s="579">
        <f t="shared" si="0"/>
        <v>0</v>
      </c>
      <c r="BM9" s="564"/>
      <c r="BN9" s="421"/>
      <c r="BO9" s="398"/>
      <c r="BP9" s="398"/>
      <c r="BQ9" s="398"/>
      <c r="BR9" s="398"/>
      <c r="BS9" s="564"/>
      <c r="BT9" s="578">
        <f t="shared" si="1"/>
        <v>0</v>
      </c>
      <c r="BU9" s="579">
        <f t="shared" si="1"/>
        <v>0</v>
      </c>
      <c r="BV9" s="579">
        <f t="shared" si="1"/>
        <v>0</v>
      </c>
      <c r="BW9" s="579">
        <f t="shared" si="1"/>
        <v>0</v>
      </c>
      <c r="BX9" s="579">
        <f t="shared" si="1"/>
        <v>0</v>
      </c>
      <c r="BY9" s="564"/>
      <c r="BZ9" s="584" t="str">
        <f t="shared" si="2"/>
        <v>-</v>
      </c>
      <c r="CA9" s="585" t="str">
        <f t="shared" si="2"/>
        <v>-</v>
      </c>
      <c r="CB9" s="585" t="str">
        <f t="shared" si="2"/>
        <v>-</v>
      </c>
      <c r="CC9" s="585" t="str">
        <f t="shared" si="2"/>
        <v>-</v>
      </c>
      <c r="CD9" s="585" t="str">
        <f t="shared" si="2"/>
        <v>-</v>
      </c>
      <c r="CE9" s="589" t="str">
        <f t="shared" si="2"/>
        <v>-</v>
      </c>
    </row>
    <row r="10" ht="99.95" customHeight="1" spans="2:83">
      <c r="B10" s="513"/>
      <c r="C10" s="460"/>
      <c r="D10" s="508" t="s">
        <v>237</v>
      </c>
      <c r="E10" s="537" t="s">
        <v>238</v>
      </c>
      <c r="F10" s="540" t="s">
        <v>239</v>
      </c>
      <c r="G10" s="540" t="s">
        <v>240</v>
      </c>
      <c r="H10" s="540" t="s">
        <v>241</v>
      </c>
      <c r="I10" s="540" t="s">
        <v>242</v>
      </c>
      <c r="J10" s="540" t="s">
        <v>243</v>
      </c>
      <c r="K10" s="381"/>
      <c r="L10" s="549"/>
      <c r="M10" s="550"/>
      <c r="N10" s="550"/>
      <c r="O10" s="550"/>
      <c r="P10" s="550"/>
      <c r="Q10" s="563"/>
      <c r="R10" s="421"/>
      <c r="S10" s="398"/>
      <c r="T10" s="398"/>
      <c r="U10" s="398"/>
      <c r="V10" s="398"/>
      <c r="W10" s="564"/>
      <c r="X10" s="421"/>
      <c r="Y10" s="398"/>
      <c r="Z10" s="398"/>
      <c r="AA10" s="398"/>
      <c r="AB10" s="398"/>
      <c r="AC10" s="564"/>
      <c r="AD10" s="549"/>
      <c r="AE10" s="550"/>
      <c r="AF10" s="550"/>
      <c r="AG10" s="550"/>
      <c r="AH10" s="550"/>
      <c r="AI10" s="563"/>
      <c r="AJ10" s="549"/>
      <c r="AK10" s="550"/>
      <c r="AL10" s="550"/>
      <c r="AM10" s="550"/>
      <c r="AN10" s="550"/>
      <c r="AO10" s="563"/>
      <c r="AP10" s="422"/>
      <c r="AQ10" s="574"/>
      <c r="AR10" s="574"/>
      <c r="AS10" s="574"/>
      <c r="AT10" s="574"/>
      <c r="AU10" s="564"/>
      <c r="AV10" s="422"/>
      <c r="AW10" s="574"/>
      <c r="AX10" s="574"/>
      <c r="AY10" s="574"/>
      <c r="AZ10" s="574"/>
      <c r="BA10" s="564"/>
      <c r="BB10" s="422"/>
      <c r="BC10" s="574"/>
      <c r="BD10" s="574"/>
      <c r="BE10" s="574"/>
      <c r="BF10" s="574"/>
      <c r="BG10" s="564"/>
      <c r="BH10" s="578">
        <f t="shared" si="3"/>
        <v>0</v>
      </c>
      <c r="BI10" s="579">
        <f t="shared" si="0"/>
        <v>0</v>
      </c>
      <c r="BJ10" s="579">
        <f t="shared" si="0"/>
        <v>0</v>
      </c>
      <c r="BK10" s="579">
        <f t="shared" si="0"/>
        <v>0</v>
      </c>
      <c r="BL10" s="579">
        <f t="shared" si="0"/>
        <v>0</v>
      </c>
      <c r="BM10" s="564"/>
      <c r="BN10" s="421"/>
      <c r="BO10" s="398"/>
      <c r="BP10" s="398"/>
      <c r="BQ10" s="398"/>
      <c r="BR10" s="398"/>
      <c r="BS10" s="564"/>
      <c r="BT10" s="578">
        <f t="shared" si="1"/>
        <v>0</v>
      </c>
      <c r="BU10" s="579">
        <f t="shared" si="1"/>
        <v>0</v>
      </c>
      <c r="BV10" s="579">
        <f t="shared" si="1"/>
        <v>0</v>
      </c>
      <c r="BW10" s="579">
        <f t="shared" si="1"/>
        <v>0</v>
      </c>
      <c r="BX10" s="579">
        <f t="shared" si="1"/>
        <v>0</v>
      </c>
      <c r="BY10" s="564"/>
      <c r="BZ10" s="584" t="str">
        <f t="shared" si="2"/>
        <v>-</v>
      </c>
      <c r="CA10" s="585" t="str">
        <f t="shared" si="2"/>
        <v>-</v>
      </c>
      <c r="CB10" s="585" t="str">
        <f t="shared" si="2"/>
        <v>-</v>
      </c>
      <c r="CC10" s="585" t="str">
        <f t="shared" si="2"/>
        <v>-</v>
      </c>
      <c r="CD10" s="585" t="str">
        <f t="shared" si="2"/>
        <v>-</v>
      </c>
      <c r="CE10" s="589" t="str">
        <f t="shared" si="2"/>
        <v>-</v>
      </c>
    </row>
    <row r="11" ht="99.95" customHeight="1" spans="2:83">
      <c r="B11" s="514"/>
      <c r="C11" s="460"/>
      <c r="D11" s="508" t="s">
        <v>244</v>
      </c>
      <c r="E11" s="543" t="s">
        <v>245</v>
      </c>
      <c r="F11" s="542" t="s">
        <v>246</v>
      </c>
      <c r="G11" s="542" t="s">
        <v>247</v>
      </c>
      <c r="H11" s="542" t="s">
        <v>248</v>
      </c>
      <c r="I11" s="542" t="s">
        <v>249</v>
      </c>
      <c r="J11" s="542" t="s">
        <v>250</v>
      </c>
      <c r="K11" s="555"/>
      <c r="L11" s="552"/>
      <c r="M11" s="553"/>
      <c r="N11" s="553"/>
      <c r="O11" s="553"/>
      <c r="P11" s="553"/>
      <c r="Q11" s="565"/>
      <c r="R11" s="432"/>
      <c r="S11" s="410"/>
      <c r="T11" s="410"/>
      <c r="U11" s="410"/>
      <c r="V11" s="410"/>
      <c r="W11" s="566"/>
      <c r="X11" s="432"/>
      <c r="Y11" s="410"/>
      <c r="Z11" s="410"/>
      <c r="AA11" s="410"/>
      <c r="AB11" s="410"/>
      <c r="AC11" s="566"/>
      <c r="AD11" s="552"/>
      <c r="AE11" s="553"/>
      <c r="AF11" s="553"/>
      <c r="AG11" s="553"/>
      <c r="AH11" s="553"/>
      <c r="AI11" s="565"/>
      <c r="AJ11" s="552"/>
      <c r="AK11" s="553"/>
      <c r="AL11" s="553"/>
      <c r="AM11" s="553"/>
      <c r="AN11" s="553"/>
      <c r="AO11" s="565"/>
      <c r="AP11" s="433"/>
      <c r="AQ11" s="575"/>
      <c r="AR11" s="575"/>
      <c r="AS11" s="575"/>
      <c r="AT11" s="575"/>
      <c r="AU11" s="566"/>
      <c r="AV11" s="433"/>
      <c r="AW11" s="575"/>
      <c r="AX11" s="575"/>
      <c r="AY11" s="575"/>
      <c r="AZ11" s="575"/>
      <c r="BA11" s="566"/>
      <c r="BB11" s="433"/>
      <c r="BC11" s="575"/>
      <c r="BD11" s="575"/>
      <c r="BE11" s="575"/>
      <c r="BF11" s="575"/>
      <c r="BG11" s="566"/>
      <c r="BH11" s="580">
        <f t="shared" si="3"/>
        <v>0</v>
      </c>
      <c r="BI11" s="581">
        <f t="shared" si="0"/>
        <v>0</v>
      </c>
      <c r="BJ11" s="581">
        <f t="shared" si="0"/>
        <v>0</v>
      </c>
      <c r="BK11" s="581">
        <f t="shared" si="0"/>
        <v>0</v>
      </c>
      <c r="BL11" s="581">
        <f t="shared" si="0"/>
        <v>0</v>
      </c>
      <c r="BM11" s="566"/>
      <c r="BN11" s="432"/>
      <c r="BO11" s="410"/>
      <c r="BP11" s="410"/>
      <c r="BQ11" s="410"/>
      <c r="BR11" s="410"/>
      <c r="BS11" s="566"/>
      <c r="BT11" s="580">
        <f t="shared" si="1"/>
        <v>0</v>
      </c>
      <c r="BU11" s="581">
        <f t="shared" si="1"/>
        <v>0</v>
      </c>
      <c r="BV11" s="581">
        <f t="shared" si="1"/>
        <v>0</v>
      </c>
      <c r="BW11" s="581">
        <f t="shared" si="1"/>
        <v>0</v>
      </c>
      <c r="BX11" s="581">
        <f t="shared" si="1"/>
        <v>0</v>
      </c>
      <c r="BY11" s="566"/>
      <c r="BZ11" s="586" t="str">
        <f t="shared" si="2"/>
        <v>-</v>
      </c>
      <c r="CA11" s="587" t="str">
        <f t="shared" si="2"/>
        <v>-</v>
      </c>
      <c r="CB11" s="587" t="str">
        <f t="shared" si="2"/>
        <v>-</v>
      </c>
      <c r="CC11" s="587" t="str">
        <f t="shared" si="2"/>
        <v>-</v>
      </c>
      <c r="CD11" s="587" t="str">
        <f t="shared" si="2"/>
        <v>-</v>
      </c>
      <c r="CE11" s="590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67" customWidth="1"/>
    <col min="5" max="5" width="17.5" style="367" customWidth="1"/>
    <col min="6" max="11" width="10.625" customWidth="1"/>
    <col min="12" max="17" width="5.625" style="367" customWidth="1"/>
    <col min="18" max="18" width="25.625" customWidth="1"/>
    <col min="19" max="19" width="23.375" style="367" customWidth="1"/>
    <col min="20" max="20" width="24" style="367" customWidth="1"/>
    <col min="21" max="21" width="23.375" style="367" customWidth="1"/>
    <col min="22" max="22" width="24" style="367" customWidth="1"/>
    <col min="23" max="23" width="23" style="367" customWidth="1"/>
    <col min="24" max="24" width="21.375" style="367" customWidth="1"/>
    <col min="25" max="25" width="9" style="367"/>
  </cols>
  <sheetData>
    <row r="2" ht="26.25" spans="6:24">
      <c r="F2" s="413" t="s">
        <v>190</v>
      </c>
      <c r="G2" s="504"/>
      <c r="H2" s="504"/>
      <c r="I2" s="504"/>
      <c r="J2" s="504"/>
      <c r="K2" s="518"/>
      <c r="L2" s="413" t="s">
        <v>191</v>
      </c>
      <c r="M2" s="504"/>
      <c r="N2" s="504"/>
      <c r="O2" s="504"/>
      <c r="P2" s="504"/>
      <c r="Q2" s="518"/>
      <c r="R2" s="468" t="s">
        <v>192</v>
      </c>
      <c r="S2" s="413" t="s">
        <v>193</v>
      </c>
      <c r="T2" s="504"/>
      <c r="U2" s="504"/>
      <c r="V2" s="504"/>
      <c r="W2" s="504"/>
      <c r="X2" s="522"/>
    </row>
    <row r="3" s="367" customFormat="1" ht="26.25" spans="2:24">
      <c r="B3" s="449" t="s">
        <v>13</v>
      </c>
      <c r="C3" s="449" t="s">
        <v>14</v>
      </c>
      <c r="D3" s="449" t="s">
        <v>15</v>
      </c>
      <c r="E3" s="450" t="s">
        <v>16</v>
      </c>
      <c r="F3" s="452" t="s">
        <v>17</v>
      </c>
      <c r="G3" s="449" t="s">
        <v>18</v>
      </c>
      <c r="H3" s="449" t="s">
        <v>19</v>
      </c>
      <c r="I3" s="449" t="s">
        <v>20</v>
      </c>
      <c r="J3" s="449" t="s">
        <v>21</v>
      </c>
      <c r="K3" s="519" t="s">
        <v>22</v>
      </c>
      <c r="L3" s="452" t="s">
        <v>17</v>
      </c>
      <c r="M3" s="449" t="s">
        <v>18</v>
      </c>
      <c r="N3" s="449" t="s">
        <v>19</v>
      </c>
      <c r="O3" s="449" t="s">
        <v>20</v>
      </c>
      <c r="P3" s="449" t="s">
        <v>21</v>
      </c>
      <c r="Q3" s="519" t="s">
        <v>22</v>
      </c>
      <c r="R3" s="469"/>
      <c r="S3" s="452" t="s">
        <v>17</v>
      </c>
      <c r="T3" s="449" t="s">
        <v>18</v>
      </c>
      <c r="U3" s="449" t="s">
        <v>19</v>
      </c>
      <c r="V3" s="449" t="s">
        <v>20</v>
      </c>
      <c r="W3" s="449" t="s">
        <v>21</v>
      </c>
      <c r="X3" s="519" t="s">
        <v>22</v>
      </c>
    </row>
    <row r="4" s="367" customFormat="1" ht="99.95" customHeight="1" spans="2:24">
      <c r="B4" s="453" t="s">
        <v>194</v>
      </c>
      <c r="C4" s="460"/>
      <c r="D4" s="505" t="s">
        <v>195</v>
      </c>
      <c r="E4" s="506" t="s">
        <v>196</v>
      </c>
      <c r="F4" s="507">
        <f>'在庫情報（居家服）'!BN4</f>
        <v>0</v>
      </c>
      <c r="G4" s="455">
        <f>'在庫情報（居家服）'!BO4</f>
        <v>0</v>
      </c>
      <c r="H4" s="455">
        <f>'在庫情報（居家服）'!BP4</f>
        <v>0</v>
      </c>
      <c r="I4" s="455">
        <f>'在庫情報（居家服）'!BQ4</f>
        <v>0</v>
      </c>
      <c r="J4" s="455">
        <f>'在庫情報（居家服）'!BR4</f>
        <v>0</v>
      </c>
      <c r="K4" s="520">
        <f>'在庫情報（居家服）'!BS4</f>
        <v>0</v>
      </c>
      <c r="L4" s="507">
        <v>36</v>
      </c>
      <c r="M4" s="455">
        <v>36</v>
      </c>
      <c r="N4" s="455">
        <v>36</v>
      </c>
      <c r="O4" s="455">
        <v>36</v>
      </c>
      <c r="P4" s="455">
        <v>36</v>
      </c>
      <c r="Q4" s="520"/>
      <c r="R4" s="523">
        <f t="shared" ref="R4:R11" si="0">L4*F4+M4*G4+N4*H4+O4*I4+P4*J4</f>
        <v>0</v>
      </c>
      <c r="S4" s="524" t="s">
        <v>197</v>
      </c>
      <c r="T4" s="525" t="s">
        <v>198</v>
      </c>
      <c r="U4" s="525" t="s">
        <v>199</v>
      </c>
      <c r="V4" s="525" t="s">
        <v>200</v>
      </c>
      <c r="W4" s="525" t="s">
        <v>201</v>
      </c>
      <c r="X4" s="526"/>
    </row>
    <row r="5" s="367" customFormat="1" ht="99.95" customHeight="1" spans="2:24">
      <c r="B5" s="376"/>
      <c r="C5" s="460"/>
      <c r="D5" s="508" t="s">
        <v>202</v>
      </c>
      <c r="E5" s="506" t="s">
        <v>203</v>
      </c>
      <c r="F5" s="507">
        <f>'在庫情報（居家服）'!BN5</f>
        <v>0</v>
      </c>
      <c r="G5" s="455">
        <f>'在庫情報（居家服）'!BO5</f>
        <v>0</v>
      </c>
      <c r="H5" s="455">
        <f>'在庫情報（居家服）'!BP5</f>
        <v>0</v>
      </c>
      <c r="I5" s="455">
        <f>'在庫情報（居家服）'!BQ5</f>
        <v>0</v>
      </c>
      <c r="J5" s="455">
        <f>'在庫情報（居家服）'!BR5</f>
        <v>0</v>
      </c>
      <c r="K5" s="520">
        <f>'在庫情報（居家服）'!BS5</f>
        <v>0</v>
      </c>
      <c r="L5" s="507">
        <v>36</v>
      </c>
      <c r="M5" s="455">
        <v>36</v>
      </c>
      <c r="N5" s="455">
        <v>36</v>
      </c>
      <c r="O5" s="455">
        <v>36</v>
      </c>
      <c r="P5" s="455">
        <v>36</v>
      </c>
      <c r="Q5" s="520"/>
      <c r="R5" s="523">
        <f t="shared" si="0"/>
        <v>0</v>
      </c>
      <c r="S5" s="527" t="s">
        <v>204</v>
      </c>
      <c r="T5" s="525" t="s">
        <v>205</v>
      </c>
      <c r="U5" s="525" t="s">
        <v>206</v>
      </c>
      <c r="V5" s="525" t="s">
        <v>207</v>
      </c>
      <c r="W5" s="525" t="s">
        <v>208</v>
      </c>
      <c r="X5" s="528"/>
    </row>
    <row r="6" s="367" customFormat="1" ht="99.95" customHeight="1" spans="2:24">
      <c r="B6" s="376"/>
      <c r="C6" s="460"/>
      <c r="D6" s="508" t="s">
        <v>209</v>
      </c>
      <c r="E6" s="509" t="s">
        <v>210</v>
      </c>
      <c r="F6" s="507">
        <f>'在庫情報（居家服）'!BN6</f>
        <v>0</v>
      </c>
      <c r="G6" s="455">
        <f>'在庫情報（居家服）'!BO6</f>
        <v>0</v>
      </c>
      <c r="H6" s="455">
        <f>'在庫情報（居家服）'!BP6</f>
        <v>0</v>
      </c>
      <c r="I6" s="455">
        <f>'在庫情報（居家服）'!BQ6</f>
        <v>0</v>
      </c>
      <c r="J6" s="455">
        <f>'在庫情報（居家服）'!BR6</f>
        <v>0</v>
      </c>
      <c r="K6" s="520">
        <f>'在庫情報（居家服）'!BS6</f>
        <v>0</v>
      </c>
      <c r="L6" s="507">
        <v>36</v>
      </c>
      <c r="M6" s="455">
        <v>36</v>
      </c>
      <c r="N6" s="455">
        <v>36</v>
      </c>
      <c r="O6" s="455">
        <v>36</v>
      </c>
      <c r="P6" s="455">
        <v>36</v>
      </c>
      <c r="Q6" s="520"/>
      <c r="R6" s="523">
        <f t="shared" si="0"/>
        <v>0</v>
      </c>
      <c r="S6" s="527" t="s">
        <v>211</v>
      </c>
      <c r="T6" s="525" t="s">
        <v>212</v>
      </c>
      <c r="U6" s="525" t="s">
        <v>213</v>
      </c>
      <c r="V6" s="525" t="s">
        <v>214</v>
      </c>
      <c r="W6" s="525" t="s">
        <v>215</v>
      </c>
      <c r="X6" s="528"/>
    </row>
    <row r="7" s="367" customFormat="1" ht="99.95" customHeight="1" spans="2:24">
      <c r="B7" s="510"/>
      <c r="C7" s="460"/>
      <c r="D7" s="511" t="s">
        <v>216</v>
      </c>
      <c r="E7" s="512" t="s">
        <v>216</v>
      </c>
      <c r="F7" s="507">
        <f>'在庫情報（居家服）'!BN7</f>
        <v>0</v>
      </c>
      <c r="G7" s="455">
        <f>'在庫情報（居家服）'!BO7</f>
        <v>0</v>
      </c>
      <c r="H7" s="455">
        <f>'在庫情報（居家服）'!BP7</f>
        <v>0</v>
      </c>
      <c r="I7" s="455">
        <f>'在庫情報（居家服）'!BQ7</f>
        <v>0</v>
      </c>
      <c r="J7" s="455">
        <f>'在庫情報（居家服）'!BR7</f>
        <v>0</v>
      </c>
      <c r="K7" s="520">
        <f>'在庫情報（居家服）'!BS7</f>
        <v>0</v>
      </c>
      <c r="L7" s="507">
        <v>36</v>
      </c>
      <c r="M7" s="455">
        <v>36</v>
      </c>
      <c r="N7" s="455">
        <v>36</v>
      </c>
      <c r="O7" s="455">
        <v>36</v>
      </c>
      <c r="P7" s="455">
        <v>36</v>
      </c>
      <c r="Q7" s="520"/>
      <c r="R7" s="523">
        <f t="shared" si="0"/>
        <v>0</v>
      </c>
      <c r="S7" s="527" t="s">
        <v>217</v>
      </c>
      <c r="T7" s="525" t="s">
        <v>218</v>
      </c>
      <c r="U7" s="525" t="s">
        <v>219</v>
      </c>
      <c r="V7" s="525" t="s">
        <v>220</v>
      </c>
      <c r="W7" s="525" t="s">
        <v>221</v>
      </c>
      <c r="X7" s="528"/>
    </row>
    <row r="8" s="367" customFormat="1" ht="99.95" customHeight="1" spans="2:24">
      <c r="B8" s="453" t="s">
        <v>222</v>
      </c>
      <c r="C8" s="460"/>
      <c r="D8" s="508" t="s">
        <v>223</v>
      </c>
      <c r="E8" s="506" t="s">
        <v>224</v>
      </c>
      <c r="F8" s="507">
        <f>'在庫情報（居家服）'!BN8</f>
        <v>0</v>
      </c>
      <c r="G8" s="455">
        <f>'在庫情報（居家服）'!BO8</f>
        <v>0</v>
      </c>
      <c r="H8" s="455">
        <f>'在庫情報（居家服）'!BP8</f>
        <v>0</v>
      </c>
      <c r="I8" s="455">
        <f>'在庫情報（居家服）'!BQ8</f>
        <v>0</v>
      </c>
      <c r="J8" s="455">
        <f>'在庫情報（居家服）'!BR8</f>
        <v>0</v>
      </c>
      <c r="K8" s="520">
        <f>'在庫情報（居家服）'!BS8</f>
        <v>0</v>
      </c>
      <c r="L8" s="507">
        <v>48</v>
      </c>
      <c r="M8" s="455">
        <v>48</v>
      </c>
      <c r="N8" s="455">
        <v>48</v>
      </c>
      <c r="O8" s="455">
        <v>48</v>
      </c>
      <c r="P8" s="455">
        <v>48</v>
      </c>
      <c r="Q8" s="520"/>
      <c r="R8" s="523">
        <f t="shared" si="0"/>
        <v>0</v>
      </c>
      <c r="S8" s="527" t="s">
        <v>225</v>
      </c>
      <c r="T8" s="525" t="s">
        <v>226</v>
      </c>
      <c r="U8" s="525" t="s">
        <v>227</v>
      </c>
      <c r="V8" s="525" t="s">
        <v>228</v>
      </c>
      <c r="W8" s="525" t="s">
        <v>229</v>
      </c>
      <c r="X8" s="528"/>
    </row>
    <row r="9" s="367" customFormat="1" ht="99.95" customHeight="1" spans="2:24">
      <c r="B9" s="513"/>
      <c r="C9" s="460"/>
      <c r="D9" s="508" t="s">
        <v>230</v>
      </c>
      <c r="E9" s="506" t="s">
        <v>231</v>
      </c>
      <c r="F9" s="507">
        <f>'在庫情報（居家服）'!BN9</f>
        <v>0</v>
      </c>
      <c r="G9" s="455">
        <f>'在庫情報（居家服）'!BO9</f>
        <v>0</v>
      </c>
      <c r="H9" s="455">
        <f>'在庫情報（居家服）'!BP9</f>
        <v>0</v>
      </c>
      <c r="I9" s="455">
        <f>'在庫情報（居家服）'!BQ9</f>
        <v>0</v>
      </c>
      <c r="J9" s="455">
        <f>'在庫情報（居家服）'!BR9</f>
        <v>0</v>
      </c>
      <c r="K9" s="520">
        <f>'在庫情報（居家服）'!BS9</f>
        <v>0</v>
      </c>
      <c r="L9" s="507">
        <v>48</v>
      </c>
      <c r="M9" s="455">
        <v>48</v>
      </c>
      <c r="N9" s="455">
        <v>48</v>
      </c>
      <c r="O9" s="455">
        <v>48</v>
      </c>
      <c r="P9" s="455">
        <v>48</v>
      </c>
      <c r="Q9" s="520"/>
      <c r="R9" s="523">
        <f t="shared" si="0"/>
        <v>0</v>
      </c>
      <c r="S9" s="527" t="s">
        <v>232</v>
      </c>
      <c r="T9" s="525" t="s">
        <v>233</v>
      </c>
      <c r="U9" s="525" t="s">
        <v>234</v>
      </c>
      <c r="V9" s="525" t="s">
        <v>235</v>
      </c>
      <c r="W9" s="525" t="s">
        <v>236</v>
      </c>
      <c r="X9" s="528"/>
    </row>
    <row r="10" s="367" customFormat="1" ht="99.95" customHeight="1" spans="2:24">
      <c r="B10" s="513"/>
      <c r="C10" s="460"/>
      <c r="D10" s="508" t="s">
        <v>237</v>
      </c>
      <c r="E10" s="506" t="s">
        <v>238</v>
      </c>
      <c r="F10" s="507">
        <f>'在庫情報（居家服）'!BN10</f>
        <v>0</v>
      </c>
      <c r="G10" s="455">
        <f>'在庫情報（居家服）'!BO10</f>
        <v>0</v>
      </c>
      <c r="H10" s="455">
        <f>'在庫情報（居家服）'!BP10</f>
        <v>0</v>
      </c>
      <c r="I10" s="455">
        <f>'在庫情報（居家服）'!BQ10</f>
        <v>0</v>
      </c>
      <c r="J10" s="455">
        <f>'在庫情報（居家服）'!BR10</f>
        <v>0</v>
      </c>
      <c r="K10" s="520">
        <f>'在庫情報（居家服）'!BS10</f>
        <v>0</v>
      </c>
      <c r="L10" s="507">
        <v>48</v>
      </c>
      <c r="M10" s="455">
        <v>48</v>
      </c>
      <c r="N10" s="455">
        <v>48</v>
      </c>
      <c r="O10" s="455">
        <v>48</v>
      </c>
      <c r="P10" s="455">
        <v>48</v>
      </c>
      <c r="Q10" s="520"/>
      <c r="R10" s="523">
        <f t="shared" si="0"/>
        <v>0</v>
      </c>
      <c r="S10" s="527" t="s">
        <v>239</v>
      </c>
      <c r="T10" s="525" t="s">
        <v>240</v>
      </c>
      <c r="U10" s="525" t="s">
        <v>241</v>
      </c>
      <c r="V10" s="525" t="s">
        <v>242</v>
      </c>
      <c r="W10" s="525" t="s">
        <v>243</v>
      </c>
      <c r="X10" s="528"/>
    </row>
    <row r="11" s="367" customFormat="1" ht="99.95" customHeight="1" spans="2:24">
      <c r="B11" s="514"/>
      <c r="C11" s="460"/>
      <c r="D11" s="508" t="s">
        <v>244</v>
      </c>
      <c r="E11" s="515" t="s">
        <v>245</v>
      </c>
      <c r="F11" s="516">
        <f>'在庫情報（居家服）'!BN11</f>
        <v>0</v>
      </c>
      <c r="G11" s="517">
        <f>'在庫情報（居家服）'!BO11</f>
        <v>0</v>
      </c>
      <c r="H11" s="517">
        <f>'在庫情報（居家服）'!BP11</f>
        <v>0</v>
      </c>
      <c r="I11" s="517">
        <f>'在庫情報（居家服）'!BQ11</f>
        <v>0</v>
      </c>
      <c r="J11" s="517">
        <f>'在庫情報（居家服）'!BR11</f>
        <v>0</v>
      </c>
      <c r="K11" s="521">
        <f>'在庫情報（居家服）'!BS11</f>
        <v>0</v>
      </c>
      <c r="L11" s="516">
        <v>48</v>
      </c>
      <c r="M11" s="517">
        <v>48</v>
      </c>
      <c r="N11" s="517">
        <v>48</v>
      </c>
      <c r="O11" s="517">
        <v>48</v>
      </c>
      <c r="P11" s="517">
        <v>48</v>
      </c>
      <c r="Q11" s="521"/>
      <c r="R11" s="529">
        <f t="shared" si="0"/>
        <v>0</v>
      </c>
      <c r="S11" s="530" t="s">
        <v>246</v>
      </c>
      <c r="T11" s="531" t="s">
        <v>247</v>
      </c>
      <c r="U11" s="531" t="s">
        <v>248</v>
      </c>
      <c r="V11" s="531" t="s">
        <v>249</v>
      </c>
      <c r="W11" s="531" t="s">
        <v>250</v>
      </c>
      <c r="X11" s="532"/>
    </row>
    <row r="12" s="367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33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367" customWidth="1"/>
    <col min="5" max="6" width="20.625" style="367" customWidth="1"/>
    <col min="7" max="8" width="25" style="367" customWidth="1"/>
    <col min="9" max="9" width="22.875" style="367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34"/>
    </row>
    <row r="3" ht="60" customHeight="1" spans="3:18">
      <c r="C3" s="413" t="s">
        <v>14</v>
      </c>
      <c r="D3" s="413" t="s">
        <v>251</v>
      </c>
      <c r="E3" s="413" t="s">
        <v>251</v>
      </c>
      <c r="F3" s="413" t="s">
        <v>193</v>
      </c>
      <c r="G3" s="413" t="s">
        <v>0</v>
      </c>
      <c r="H3" s="414" t="s">
        <v>2</v>
      </c>
      <c r="I3" s="415" t="s">
        <v>3</v>
      </c>
      <c r="J3" s="416" t="s">
        <v>4</v>
      </c>
      <c r="K3" s="416" t="s">
        <v>5</v>
      </c>
      <c r="L3" s="416" t="s">
        <v>6</v>
      </c>
      <c r="M3" s="416" t="s">
        <v>7</v>
      </c>
      <c r="N3" s="416" t="s">
        <v>8</v>
      </c>
      <c r="O3" s="413" t="s">
        <v>9</v>
      </c>
      <c r="P3" s="413" t="s">
        <v>10</v>
      </c>
      <c r="Q3" s="413" t="s">
        <v>11</v>
      </c>
      <c r="R3" s="435" t="s">
        <v>12</v>
      </c>
    </row>
    <row r="4" s="447" customFormat="1" ht="99.95" customHeight="1" spans="2:19">
      <c r="B4" s="370" t="s">
        <v>252</v>
      </c>
      <c r="C4" s="474"/>
      <c r="D4" s="373" t="s">
        <v>253</v>
      </c>
      <c r="E4" s="373" t="s">
        <v>254</v>
      </c>
      <c r="F4" s="374" t="s">
        <v>255</v>
      </c>
      <c r="G4" s="417"/>
      <c r="H4" s="418"/>
      <c r="I4" s="418"/>
      <c r="J4" s="417"/>
      <c r="K4" s="417"/>
      <c r="L4" s="419"/>
      <c r="M4" s="419"/>
      <c r="N4" s="419"/>
      <c r="O4" s="436">
        <f>G4+H4+I4</f>
        <v>0</v>
      </c>
      <c r="P4" s="418"/>
      <c r="Q4" s="436">
        <f t="shared" ref="Q4:Q14" si="0">O4+P4</f>
        <v>0</v>
      </c>
      <c r="R4" s="437" t="str">
        <f t="shared" ref="R4:R14" si="1">IF(N4&lt;&gt;0,Q4/N4*7,"-")</f>
        <v>-</v>
      </c>
      <c r="S4"/>
    </row>
    <row r="5" ht="99.95" customHeight="1" spans="2:18">
      <c r="B5" s="475"/>
      <c r="C5" s="476"/>
      <c r="D5" s="477" t="s">
        <v>256</v>
      </c>
      <c r="E5" s="477" t="s">
        <v>257</v>
      </c>
      <c r="F5" s="478" t="s">
        <v>258</v>
      </c>
      <c r="G5" s="479"/>
      <c r="H5" s="480"/>
      <c r="I5" s="480"/>
      <c r="J5" s="479"/>
      <c r="K5" s="479"/>
      <c r="L5" s="495"/>
      <c r="M5" s="495"/>
      <c r="N5" s="495"/>
      <c r="O5" s="496">
        <f t="shared" ref="O5:O14" si="2">G5+H5+I5</f>
        <v>0</v>
      </c>
      <c r="P5" s="480"/>
      <c r="Q5" s="496">
        <f t="shared" si="0"/>
        <v>0</v>
      </c>
      <c r="R5" s="501" t="str">
        <f t="shared" si="1"/>
        <v>-</v>
      </c>
    </row>
    <row r="6" ht="99.95" customHeight="1" spans="2:18">
      <c r="B6" s="452" t="s">
        <v>259</v>
      </c>
      <c r="C6" s="462"/>
      <c r="D6" s="385" t="s">
        <v>260</v>
      </c>
      <c r="E6" s="385" t="s">
        <v>261</v>
      </c>
      <c r="F6" s="481" t="s">
        <v>262</v>
      </c>
      <c r="G6" s="482"/>
      <c r="H6" s="483"/>
      <c r="I6" s="483"/>
      <c r="J6" s="482"/>
      <c r="K6" s="482"/>
      <c r="L6" s="497"/>
      <c r="M6" s="497"/>
      <c r="N6" s="497"/>
      <c r="O6" s="498">
        <f t="shared" si="2"/>
        <v>0</v>
      </c>
      <c r="P6" s="483"/>
      <c r="Q6" s="498">
        <f t="shared" si="0"/>
        <v>0</v>
      </c>
      <c r="R6" s="502" t="str">
        <f t="shared" si="1"/>
        <v>-</v>
      </c>
    </row>
    <row r="7" ht="99.95" customHeight="1" spans="2:18">
      <c r="B7" s="484" t="s">
        <v>263</v>
      </c>
      <c r="C7" s="485"/>
      <c r="D7" s="386" t="s">
        <v>264</v>
      </c>
      <c r="E7" s="386" t="s">
        <v>148</v>
      </c>
      <c r="F7" s="387" t="s">
        <v>265</v>
      </c>
      <c r="G7" s="428"/>
      <c r="H7" s="429"/>
      <c r="I7" s="429"/>
      <c r="J7" s="428"/>
      <c r="K7" s="428"/>
      <c r="L7" s="430"/>
      <c r="M7" s="430"/>
      <c r="N7" s="430"/>
      <c r="O7" s="445">
        <f t="shared" si="2"/>
        <v>0</v>
      </c>
      <c r="P7" s="429"/>
      <c r="Q7" s="445">
        <f t="shared" si="0"/>
        <v>0</v>
      </c>
      <c r="R7" s="446" t="str">
        <f t="shared" si="1"/>
        <v>-</v>
      </c>
    </row>
    <row r="8" ht="99.95" customHeight="1" spans="2:18">
      <c r="B8" s="475"/>
      <c r="C8" s="486"/>
      <c r="D8" s="378" t="s">
        <v>256</v>
      </c>
      <c r="E8" s="378" t="s">
        <v>25</v>
      </c>
      <c r="F8" s="379" t="s">
        <v>266</v>
      </c>
      <c r="G8" s="420"/>
      <c r="H8" s="421"/>
      <c r="I8" s="421"/>
      <c r="J8" s="420"/>
      <c r="K8" s="420"/>
      <c r="L8" s="422"/>
      <c r="M8" s="422"/>
      <c r="N8" s="422"/>
      <c r="O8" s="438">
        <f t="shared" si="2"/>
        <v>0</v>
      </c>
      <c r="P8" s="421"/>
      <c r="Q8" s="438">
        <f t="shared" si="0"/>
        <v>0</v>
      </c>
      <c r="R8" s="439" t="str">
        <f t="shared" si="1"/>
        <v>-</v>
      </c>
    </row>
    <row r="9" ht="99.95" customHeight="1" spans="2:18">
      <c r="B9" s="475"/>
      <c r="C9" s="486"/>
      <c r="D9" s="378" t="s">
        <v>267</v>
      </c>
      <c r="E9" s="378" t="s">
        <v>125</v>
      </c>
      <c r="F9" s="379" t="s">
        <v>268</v>
      </c>
      <c r="G9" s="420"/>
      <c r="H9" s="421"/>
      <c r="I9" s="421"/>
      <c r="J9" s="420"/>
      <c r="K9" s="420"/>
      <c r="L9" s="422"/>
      <c r="M9" s="422"/>
      <c r="N9" s="422"/>
      <c r="O9" s="438">
        <f t="shared" si="2"/>
        <v>0</v>
      </c>
      <c r="P9" s="421"/>
      <c r="Q9" s="438">
        <f t="shared" si="0"/>
        <v>0</v>
      </c>
      <c r="R9" s="439" t="str">
        <f t="shared" si="1"/>
        <v>-</v>
      </c>
    </row>
    <row r="10" ht="99.95" customHeight="1" spans="2:18">
      <c r="B10" s="475"/>
      <c r="C10" s="476"/>
      <c r="D10" s="477" t="s">
        <v>253</v>
      </c>
      <c r="E10" s="477" t="s">
        <v>32</v>
      </c>
      <c r="F10" s="478" t="s">
        <v>269</v>
      </c>
      <c r="G10" s="479"/>
      <c r="H10" s="480"/>
      <c r="I10" s="480"/>
      <c r="J10" s="479"/>
      <c r="K10" s="479"/>
      <c r="L10" s="495"/>
      <c r="M10" s="495"/>
      <c r="N10" s="495"/>
      <c r="O10" s="496">
        <f t="shared" si="2"/>
        <v>0</v>
      </c>
      <c r="P10" s="480"/>
      <c r="Q10" s="496">
        <f t="shared" si="0"/>
        <v>0</v>
      </c>
      <c r="R10" s="501" t="str">
        <f t="shared" si="1"/>
        <v>-</v>
      </c>
    </row>
    <row r="11" ht="99.95" customHeight="1" spans="2:18">
      <c r="B11" s="484" t="s">
        <v>270</v>
      </c>
      <c r="C11" s="384"/>
      <c r="D11" s="385" t="s">
        <v>271</v>
      </c>
      <c r="E11" s="385" t="s">
        <v>39</v>
      </c>
      <c r="F11" s="487" t="s">
        <v>272</v>
      </c>
      <c r="G11" s="488"/>
      <c r="H11" s="489"/>
      <c r="I11" s="489"/>
      <c r="J11" s="488"/>
      <c r="K11" s="488"/>
      <c r="L11" s="499"/>
      <c r="M11" s="499"/>
      <c r="N11" s="499"/>
      <c r="O11" s="500">
        <f t="shared" si="2"/>
        <v>0</v>
      </c>
      <c r="P11" s="489"/>
      <c r="Q11" s="500">
        <f t="shared" si="0"/>
        <v>0</v>
      </c>
      <c r="R11" s="503" t="str">
        <f t="shared" si="1"/>
        <v>-</v>
      </c>
    </row>
    <row r="12" ht="99.95" customHeight="1" spans="2:18">
      <c r="B12" s="490"/>
      <c r="C12" s="476"/>
      <c r="D12" s="477" t="s">
        <v>273</v>
      </c>
      <c r="E12" s="491" t="s">
        <v>274</v>
      </c>
      <c r="F12" s="478" t="s">
        <v>275</v>
      </c>
      <c r="G12" s="479"/>
      <c r="H12" s="480"/>
      <c r="I12" s="480"/>
      <c r="J12" s="479"/>
      <c r="K12" s="479"/>
      <c r="L12" s="495"/>
      <c r="M12" s="495"/>
      <c r="N12" s="495"/>
      <c r="O12" s="496">
        <f t="shared" ref="O12" si="3">G12+H12+I12</f>
        <v>0</v>
      </c>
      <c r="P12" s="480"/>
      <c r="Q12" s="496">
        <f t="shared" ref="Q12" si="4">O12+P12</f>
        <v>0</v>
      </c>
      <c r="R12" s="501" t="str">
        <f t="shared" si="1"/>
        <v>-</v>
      </c>
    </row>
    <row r="13" ht="60" customHeight="1" spans="2:18">
      <c r="B13" s="484" t="s">
        <v>276</v>
      </c>
      <c r="C13" s="464"/>
      <c r="D13" s="386" t="s">
        <v>277</v>
      </c>
      <c r="E13" s="492" t="s">
        <v>278</v>
      </c>
      <c r="F13" s="387" t="s">
        <v>279</v>
      </c>
      <c r="G13" s="428"/>
      <c r="H13" s="429"/>
      <c r="I13" s="429"/>
      <c r="J13" s="428"/>
      <c r="K13" s="428"/>
      <c r="L13" s="430"/>
      <c r="M13" s="430"/>
      <c r="N13" s="430"/>
      <c r="O13" s="445">
        <f t="shared" si="2"/>
        <v>0</v>
      </c>
      <c r="P13" s="429"/>
      <c r="Q13" s="445">
        <f t="shared" si="0"/>
        <v>0</v>
      </c>
      <c r="R13" s="446" t="str">
        <f t="shared" si="1"/>
        <v>-</v>
      </c>
    </row>
    <row r="14" ht="60" customHeight="1" spans="2:18">
      <c r="B14" s="388"/>
      <c r="C14" s="493"/>
      <c r="D14" s="391" t="s">
        <v>280</v>
      </c>
      <c r="E14" s="494" t="s">
        <v>281</v>
      </c>
      <c r="F14" s="392" t="s">
        <v>282</v>
      </c>
      <c r="G14" s="431"/>
      <c r="H14" s="432"/>
      <c r="I14" s="432"/>
      <c r="J14" s="431"/>
      <c r="K14" s="431"/>
      <c r="L14" s="433"/>
      <c r="M14" s="433"/>
      <c r="N14" s="433"/>
      <c r="O14" s="441">
        <f t="shared" si="2"/>
        <v>0</v>
      </c>
      <c r="P14" s="432"/>
      <c r="Q14" s="441">
        <f t="shared" si="0"/>
        <v>0</v>
      </c>
      <c r="R14" s="442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367" customWidth="1"/>
    <col min="5" max="5" width="18" style="367" customWidth="1"/>
    <col min="6" max="6" width="20.375" style="367" customWidth="1"/>
    <col min="7" max="7" width="20.75" customWidth="1"/>
    <col min="8" max="8" width="29" style="367" customWidth="1"/>
    <col min="9" max="9" width="25.625" customWidth="1"/>
  </cols>
  <sheetData>
    <row r="2" ht="26.25" spans="6:9">
      <c r="F2" s="448" t="s">
        <v>193</v>
      </c>
      <c r="G2" s="413" t="s">
        <v>190</v>
      </c>
      <c r="H2" s="413" t="s">
        <v>191</v>
      </c>
      <c r="I2" s="468" t="s">
        <v>192</v>
      </c>
    </row>
    <row r="3" s="367" customFormat="1" ht="26.25" spans="2:9">
      <c r="B3" s="449" t="s">
        <v>13</v>
      </c>
      <c r="C3" s="449" t="s">
        <v>14</v>
      </c>
      <c r="D3" s="449" t="s">
        <v>15</v>
      </c>
      <c r="E3" s="450" t="s">
        <v>16</v>
      </c>
      <c r="F3" s="451"/>
      <c r="G3" s="452"/>
      <c r="H3" s="452"/>
      <c r="I3" s="469"/>
    </row>
    <row r="4" s="447" customFormat="1" ht="99.95" customHeight="1" spans="2:10">
      <c r="B4" s="453" t="s">
        <v>252</v>
      </c>
      <c r="C4" s="454"/>
      <c r="D4" s="455" t="s">
        <v>253</v>
      </c>
      <c r="E4" s="456" t="s">
        <v>254</v>
      </c>
      <c r="F4" s="457" t="s">
        <v>255</v>
      </c>
      <c r="G4" s="458">
        <f>'在庫情報（雨伞等）'!P4</f>
        <v>0</v>
      </c>
      <c r="H4" s="459">
        <v>20</v>
      </c>
      <c r="I4" s="470">
        <f t="shared" ref="I4:I14" si="0">H4*G4</f>
        <v>0</v>
      </c>
      <c r="J4" s="471"/>
    </row>
    <row r="5" ht="99.95" customHeight="1" spans="2:10">
      <c r="B5" s="376"/>
      <c r="C5" s="460"/>
      <c r="D5" s="455" t="s">
        <v>256</v>
      </c>
      <c r="E5" s="456" t="s">
        <v>257</v>
      </c>
      <c r="F5" s="461" t="s">
        <v>258</v>
      </c>
      <c r="G5" s="458">
        <f>'在庫情報（雨伞等）'!P5</f>
        <v>0</v>
      </c>
      <c r="H5" s="459">
        <v>20</v>
      </c>
      <c r="I5" s="470">
        <f t="shared" si="0"/>
        <v>0</v>
      </c>
      <c r="J5" s="471"/>
    </row>
    <row r="6" ht="99.95" customHeight="1" spans="2:10">
      <c r="B6" s="449" t="s">
        <v>259</v>
      </c>
      <c r="C6" s="462"/>
      <c r="D6" s="385" t="s">
        <v>260</v>
      </c>
      <c r="E6" s="463" t="s">
        <v>261</v>
      </c>
      <c r="F6" s="457" t="s">
        <v>262</v>
      </c>
      <c r="G6" s="458">
        <f>'在庫情報（雨伞等）'!P6</f>
        <v>0</v>
      </c>
      <c r="H6" s="459">
        <v>24</v>
      </c>
      <c r="I6" s="470">
        <f t="shared" si="0"/>
        <v>0</v>
      </c>
      <c r="J6" s="471"/>
    </row>
    <row r="7" ht="99.95" customHeight="1" spans="2:10">
      <c r="B7" s="464" t="s">
        <v>263</v>
      </c>
      <c r="C7" s="460"/>
      <c r="D7" s="455" t="s">
        <v>264</v>
      </c>
      <c r="E7" s="456" t="s">
        <v>148</v>
      </c>
      <c r="F7" s="461" t="s">
        <v>265</v>
      </c>
      <c r="G7" s="458">
        <f>'在庫情報（雨伞等）'!P7</f>
        <v>0</v>
      </c>
      <c r="H7" s="459">
        <v>23</v>
      </c>
      <c r="I7" s="470">
        <f t="shared" si="0"/>
        <v>0</v>
      </c>
      <c r="J7" s="471"/>
    </row>
    <row r="8" ht="99.95" customHeight="1" spans="2:10">
      <c r="B8" s="376"/>
      <c r="C8" s="460"/>
      <c r="D8" s="455" t="s">
        <v>256</v>
      </c>
      <c r="E8" s="456" t="s">
        <v>25</v>
      </c>
      <c r="F8" s="461" t="s">
        <v>266</v>
      </c>
      <c r="G8" s="458">
        <f>'在庫情報（雨伞等）'!P8</f>
        <v>0</v>
      </c>
      <c r="H8" s="459">
        <v>23</v>
      </c>
      <c r="I8" s="470">
        <f t="shared" si="0"/>
        <v>0</v>
      </c>
      <c r="J8" s="471"/>
    </row>
    <row r="9" ht="99.95" customHeight="1" spans="2:10">
      <c r="B9" s="376"/>
      <c r="C9" s="460"/>
      <c r="D9" s="455" t="s">
        <v>267</v>
      </c>
      <c r="E9" s="456" t="s">
        <v>125</v>
      </c>
      <c r="F9" s="461" t="s">
        <v>268</v>
      </c>
      <c r="G9" s="458">
        <f>'在庫情報（雨伞等）'!P9</f>
        <v>0</v>
      </c>
      <c r="H9" s="459">
        <v>23</v>
      </c>
      <c r="I9" s="470">
        <f t="shared" si="0"/>
        <v>0</v>
      </c>
      <c r="J9" s="471"/>
    </row>
    <row r="10" ht="99.95" customHeight="1" spans="2:10">
      <c r="B10" s="376"/>
      <c r="C10" s="384"/>
      <c r="D10" s="385" t="s">
        <v>253</v>
      </c>
      <c r="E10" s="463" t="s">
        <v>32</v>
      </c>
      <c r="F10" s="457" t="s">
        <v>269</v>
      </c>
      <c r="G10" s="458">
        <f>'在庫情報（雨伞等）'!P10</f>
        <v>0</v>
      </c>
      <c r="H10" s="459">
        <v>23</v>
      </c>
      <c r="I10" s="470">
        <f t="shared" si="0"/>
        <v>0</v>
      </c>
      <c r="J10" s="471"/>
    </row>
    <row r="11" ht="99.95" customHeight="1" spans="2:10">
      <c r="B11" s="464" t="s">
        <v>270</v>
      </c>
      <c r="C11" s="384"/>
      <c r="D11" s="385" t="s">
        <v>271</v>
      </c>
      <c r="E11" s="463" t="s">
        <v>39</v>
      </c>
      <c r="F11" s="457" t="s">
        <v>272</v>
      </c>
      <c r="G11" s="465">
        <f>'在庫情報（雨伞等）'!P11</f>
        <v>0</v>
      </c>
      <c r="H11" s="466">
        <v>24</v>
      </c>
      <c r="I11" s="472">
        <f t="shared" si="0"/>
        <v>0</v>
      </c>
      <c r="J11" s="471"/>
    </row>
    <row r="12" ht="99.95" customHeight="1" spans="2:10">
      <c r="B12" s="467"/>
      <c r="C12" s="384"/>
      <c r="D12" s="385" t="s">
        <v>273</v>
      </c>
      <c r="E12" s="463" t="s">
        <v>274</v>
      </c>
      <c r="F12" s="457" t="s">
        <v>275</v>
      </c>
      <c r="G12" s="465">
        <f>'在庫情報（雨伞等）'!P12</f>
        <v>0</v>
      </c>
      <c r="H12" s="466">
        <v>25</v>
      </c>
      <c r="I12" s="472">
        <f t="shared" ref="I12" si="1">H12*G12</f>
        <v>0</v>
      </c>
      <c r="J12" s="471"/>
    </row>
    <row r="13" ht="99.95" customHeight="1" spans="2:10">
      <c r="B13" s="464" t="s">
        <v>276</v>
      </c>
      <c r="C13" s="464"/>
      <c r="D13" s="455" t="s">
        <v>277</v>
      </c>
      <c r="E13" s="456" t="s">
        <v>278</v>
      </c>
      <c r="F13" s="457" t="s">
        <v>279</v>
      </c>
      <c r="G13" s="465">
        <f>'在庫情報（雨伞等）'!P13</f>
        <v>0</v>
      </c>
      <c r="H13" s="466">
        <v>33</v>
      </c>
      <c r="I13" s="472">
        <f t="shared" si="0"/>
        <v>0</v>
      </c>
      <c r="J13" s="471"/>
    </row>
    <row r="14" ht="99.95" customHeight="1" spans="2:10">
      <c r="B14" s="467"/>
      <c r="C14" s="467"/>
      <c r="D14" s="455" t="s">
        <v>280</v>
      </c>
      <c r="E14" s="456" t="s">
        <v>281</v>
      </c>
      <c r="F14" s="461" t="s">
        <v>282</v>
      </c>
      <c r="G14" s="458">
        <f>'在庫情報（雨伞等）'!P14</f>
        <v>0</v>
      </c>
      <c r="H14" s="459">
        <v>33</v>
      </c>
      <c r="I14" s="470">
        <f t="shared" si="0"/>
        <v>0</v>
      </c>
      <c r="J14" s="471"/>
    </row>
    <row r="15" ht="115.5" customHeight="1" spans="9:9">
      <c r="I15" s="473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367" customWidth="1"/>
    <col min="5" max="7" width="20.625" style="367" customWidth="1"/>
    <col min="8" max="8" width="22.875" style="367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34"/>
    </row>
    <row r="2" ht="60" customHeight="1" spans="3:20">
      <c r="C2" s="413" t="s">
        <v>14</v>
      </c>
      <c r="D2" s="413" t="s">
        <v>251</v>
      </c>
      <c r="E2" s="413" t="s">
        <v>251</v>
      </c>
      <c r="F2" s="413" t="s">
        <v>283</v>
      </c>
      <c r="G2" s="413" t="s">
        <v>284</v>
      </c>
      <c r="H2" s="413" t="s">
        <v>193</v>
      </c>
      <c r="I2" s="413" t="s">
        <v>0</v>
      </c>
      <c r="J2" s="414" t="s">
        <v>2</v>
      </c>
      <c r="K2" s="415" t="s">
        <v>3</v>
      </c>
      <c r="L2" s="416" t="s">
        <v>4</v>
      </c>
      <c r="M2" s="416" t="s">
        <v>5</v>
      </c>
      <c r="N2" s="416" t="s">
        <v>6</v>
      </c>
      <c r="O2" s="416" t="s">
        <v>7</v>
      </c>
      <c r="P2" s="416" t="s">
        <v>8</v>
      </c>
      <c r="Q2" s="413" t="s">
        <v>9</v>
      </c>
      <c r="R2" s="413" t="s">
        <v>10</v>
      </c>
      <c r="S2" s="413" t="s">
        <v>11</v>
      </c>
      <c r="T2" s="435" t="s">
        <v>12</v>
      </c>
    </row>
    <row r="3" spans="2:20">
      <c r="B3" s="370" t="s">
        <v>285</v>
      </c>
      <c r="C3" s="371"/>
      <c r="D3" s="372" t="s">
        <v>256</v>
      </c>
      <c r="E3" s="372" t="s">
        <v>25</v>
      </c>
      <c r="F3" s="373">
        <v>23</v>
      </c>
      <c r="G3" s="373" t="s">
        <v>286</v>
      </c>
      <c r="H3" s="374"/>
      <c r="I3" s="417"/>
      <c r="J3" s="418"/>
      <c r="K3" s="418"/>
      <c r="L3" s="417"/>
      <c r="M3" s="417"/>
      <c r="N3" s="419"/>
      <c r="O3" s="419"/>
      <c r="P3" s="419"/>
      <c r="Q3" s="436">
        <f t="shared" ref="Q3:Q66" si="0">I3+J3</f>
        <v>0</v>
      </c>
      <c r="R3" s="418"/>
      <c r="S3" s="436">
        <f t="shared" ref="S3:S66" si="1">Q3+R3</f>
        <v>0</v>
      </c>
      <c r="T3" s="437" t="str">
        <f t="shared" ref="T3:T66" si="2">IF(P3&lt;&gt;0,S3/P3*7,"-")</f>
        <v>-</v>
      </c>
    </row>
    <row r="4" spans="2:20">
      <c r="B4" s="375"/>
      <c r="C4" s="376"/>
      <c r="D4" s="377"/>
      <c r="E4" s="377"/>
      <c r="F4" s="378">
        <v>24</v>
      </c>
      <c r="G4" s="378" t="s">
        <v>287</v>
      </c>
      <c r="H4" s="379"/>
      <c r="I4" s="420"/>
      <c r="J4" s="421"/>
      <c r="K4" s="421"/>
      <c r="L4" s="420"/>
      <c r="M4" s="420"/>
      <c r="N4" s="422"/>
      <c r="O4" s="422"/>
      <c r="P4" s="422"/>
      <c r="Q4" s="438">
        <f t="shared" si="0"/>
        <v>0</v>
      </c>
      <c r="R4" s="421"/>
      <c r="S4" s="438">
        <f t="shared" si="1"/>
        <v>0</v>
      </c>
      <c r="T4" s="439" t="str">
        <f t="shared" si="2"/>
        <v>-</v>
      </c>
    </row>
    <row r="5" spans="2:20">
      <c r="B5" s="375"/>
      <c r="C5" s="376"/>
      <c r="D5" s="377"/>
      <c r="E5" s="377"/>
      <c r="F5" s="380">
        <v>25</v>
      </c>
      <c r="G5" s="380" t="s">
        <v>288</v>
      </c>
      <c r="H5" s="381"/>
      <c r="I5" s="423"/>
      <c r="J5" s="424"/>
      <c r="K5" s="424"/>
      <c r="L5" s="423"/>
      <c r="M5" s="423"/>
      <c r="N5" s="424"/>
      <c r="O5" s="424"/>
      <c r="P5" s="424"/>
      <c r="Q5" s="424">
        <f t="shared" si="0"/>
        <v>0</v>
      </c>
      <c r="R5" s="424"/>
      <c r="S5" s="424">
        <f t="shared" si="1"/>
        <v>0</v>
      </c>
      <c r="T5" s="440" t="str">
        <f t="shared" si="2"/>
        <v>-</v>
      </c>
    </row>
    <row r="6" spans="2:20">
      <c r="B6" s="375"/>
      <c r="C6" s="376"/>
      <c r="D6" s="377"/>
      <c r="E6" s="377"/>
      <c r="F6" s="378">
        <v>26</v>
      </c>
      <c r="G6" s="378" t="s">
        <v>289</v>
      </c>
      <c r="H6" s="379"/>
      <c r="I6" s="420"/>
      <c r="J6" s="421"/>
      <c r="K6" s="421"/>
      <c r="L6" s="420"/>
      <c r="M6" s="420"/>
      <c r="N6" s="422"/>
      <c r="O6" s="422"/>
      <c r="P6" s="422"/>
      <c r="Q6" s="438">
        <f t="shared" si="0"/>
        <v>0</v>
      </c>
      <c r="R6" s="421"/>
      <c r="S6" s="438">
        <f t="shared" si="1"/>
        <v>0</v>
      </c>
      <c r="T6" s="439" t="str">
        <f t="shared" si="2"/>
        <v>-</v>
      </c>
    </row>
    <row r="7" spans="2:20">
      <c r="B7" s="375"/>
      <c r="C7" s="376"/>
      <c r="D7" s="377"/>
      <c r="E7" s="377"/>
      <c r="F7" s="380">
        <v>27</v>
      </c>
      <c r="G7" s="380" t="s">
        <v>290</v>
      </c>
      <c r="H7" s="381"/>
      <c r="I7" s="423"/>
      <c r="J7" s="424"/>
      <c r="K7" s="424"/>
      <c r="L7" s="423"/>
      <c r="M7" s="423"/>
      <c r="N7" s="424"/>
      <c r="O7" s="424"/>
      <c r="P7" s="424"/>
      <c r="Q7" s="424">
        <f t="shared" si="0"/>
        <v>0</v>
      </c>
      <c r="R7" s="424"/>
      <c r="S7" s="424">
        <f t="shared" si="1"/>
        <v>0</v>
      </c>
      <c r="T7" s="440" t="str">
        <f t="shared" si="2"/>
        <v>-</v>
      </c>
    </row>
    <row r="8" spans="2:20">
      <c r="B8" s="375"/>
      <c r="C8" s="376"/>
      <c r="D8" s="377"/>
      <c r="E8" s="377"/>
      <c r="F8" s="378">
        <v>28</v>
      </c>
      <c r="G8" s="378" t="s">
        <v>291</v>
      </c>
      <c r="H8" s="379"/>
      <c r="I8" s="420"/>
      <c r="J8" s="421"/>
      <c r="K8" s="421"/>
      <c r="L8" s="420"/>
      <c r="M8" s="420"/>
      <c r="N8" s="422"/>
      <c r="O8" s="422"/>
      <c r="P8" s="422"/>
      <c r="Q8" s="438">
        <f t="shared" si="0"/>
        <v>0</v>
      </c>
      <c r="R8" s="421"/>
      <c r="S8" s="438">
        <f t="shared" si="1"/>
        <v>0</v>
      </c>
      <c r="T8" s="439" t="str">
        <f t="shared" si="2"/>
        <v>-</v>
      </c>
    </row>
    <row r="9" spans="2:20">
      <c r="B9" s="375"/>
      <c r="C9" s="376"/>
      <c r="D9" s="377"/>
      <c r="E9" s="377"/>
      <c r="F9" s="378">
        <v>29</v>
      </c>
      <c r="G9" s="378" t="s">
        <v>292</v>
      </c>
      <c r="H9" s="379"/>
      <c r="I9" s="420"/>
      <c r="J9" s="421"/>
      <c r="K9" s="421"/>
      <c r="L9" s="420"/>
      <c r="M9" s="420"/>
      <c r="N9" s="422"/>
      <c r="O9" s="422"/>
      <c r="P9" s="422"/>
      <c r="Q9" s="438">
        <f t="shared" si="0"/>
        <v>0</v>
      </c>
      <c r="R9" s="421"/>
      <c r="S9" s="438">
        <f t="shared" si="1"/>
        <v>0</v>
      </c>
      <c r="T9" s="439" t="str">
        <f t="shared" si="2"/>
        <v>-</v>
      </c>
    </row>
    <row r="10" spans="2:20">
      <c r="B10" s="375"/>
      <c r="C10" s="376"/>
      <c r="D10" s="377"/>
      <c r="E10" s="377"/>
      <c r="F10" s="380">
        <v>30</v>
      </c>
      <c r="G10" s="380" t="s">
        <v>293</v>
      </c>
      <c r="H10" s="381"/>
      <c r="I10" s="423"/>
      <c r="J10" s="424"/>
      <c r="K10" s="424"/>
      <c r="L10" s="423"/>
      <c r="M10" s="423"/>
      <c r="N10" s="424"/>
      <c r="O10" s="424"/>
      <c r="P10" s="424"/>
      <c r="Q10" s="424">
        <f t="shared" si="0"/>
        <v>0</v>
      </c>
      <c r="R10" s="424"/>
      <c r="S10" s="424">
        <f t="shared" si="1"/>
        <v>0</v>
      </c>
      <c r="T10" s="440" t="str">
        <f t="shared" si="2"/>
        <v>-</v>
      </c>
    </row>
    <row r="11" spans="2:20">
      <c r="B11" s="375"/>
      <c r="C11" s="376"/>
      <c r="D11" s="377"/>
      <c r="E11" s="377"/>
      <c r="F11" s="378">
        <v>31</v>
      </c>
      <c r="G11" s="378" t="s">
        <v>294</v>
      </c>
      <c r="H11" s="379"/>
      <c r="I11" s="420"/>
      <c r="J11" s="421"/>
      <c r="K11" s="421"/>
      <c r="L11" s="420"/>
      <c r="M11" s="420"/>
      <c r="N11" s="422"/>
      <c r="O11" s="422"/>
      <c r="P11" s="422"/>
      <c r="Q11" s="438">
        <f t="shared" si="0"/>
        <v>0</v>
      </c>
      <c r="R11" s="421"/>
      <c r="S11" s="438">
        <f t="shared" si="1"/>
        <v>0</v>
      </c>
      <c r="T11" s="439" t="str">
        <f t="shared" si="2"/>
        <v>-</v>
      </c>
    </row>
    <row r="12" ht="26.25" spans="2:20">
      <c r="B12" s="375"/>
      <c r="C12" s="376"/>
      <c r="D12" s="377"/>
      <c r="E12" s="377"/>
      <c r="F12" s="382">
        <v>32</v>
      </c>
      <c r="G12" s="382" t="s">
        <v>295</v>
      </c>
      <c r="H12" s="383"/>
      <c r="I12" s="425"/>
      <c r="J12" s="426"/>
      <c r="K12" s="426"/>
      <c r="L12" s="425"/>
      <c r="M12" s="425"/>
      <c r="N12" s="427"/>
      <c r="O12" s="427"/>
      <c r="P12" s="427"/>
      <c r="Q12" s="441">
        <f t="shared" si="0"/>
        <v>0</v>
      </c>
      <c r="R12" s="432"/>
      <c r="S12" s="441">
        <f t="shared" si="1"/>
        <v>0</v>
      </c>
      <c r="T12" s="442" t="str">
        <f t="shared" si="2"/>
        <v>-</v>
      </c>
    </row>
    <row r="13" spans="2:20">
      <c r="B13" s="375"/>
      <c r="C13" s="384"/>
      <c r="D13" s="385" t="s">
        <v>253</v>
      </c>
      <c r="E13" s="385" t="s">
        <v>32</v>
      </c>
      <c r="F13" s="386">
        <v>23</v>
      </c>
      <c r="G13" s="386" t="s">
        <v>286</v>
      </c>
      <c r="H13" s="387"/>
      <c r="I13" s="428"/>
      <c r="J13" s="429"/>
      <c r="K13" s="429"/>
      <c r="L13" s="428"/>
      <c r="M13" s="428"/>
      <c r="N13" s="430"/>
      <c r="O13" s="430"/>
      <c r="P13" s="430"/>
      <c r="Q13" s="436">
        <f t="shared" si="0"/>
        <v>0</v>
      </c>
      <c r="R13" s="418"/>
      <c r="S13" s="436">
        <f t="shared" si="1"/>
        <v>0</v>
      </c>
      <c r="T13" s="437" t="str">
        <f t="shared" si="2"/>
        <v>-</v>
      </c>
    </row>
    <row r="14" spans="2:20">
      <c r="B14" s="375"/>
      <c r="C14" s="376"/>
      <c r="D14" s="377"/>
      <c r="E14" s="377"/>
      <c r="F14" s="378">
        <v>24</v>
      </c>
      <c r="G14" s="378" t="s">
        <v>287</v>
      </c>
      <c r="H14" s="379"/>
      <c r="I14" s="420"/>
      <c r="J14" s="421"/>
      <c r="K14" s="421"/>
      <c r="L14" s="420"/>
      <c r="M14" s="420"/>
      <c r="N14" s="422"/>
      <c r="O14" s="422"/>
      <c r="P14" s="422"/>
      <c r="Q14" s="438">
        <f t="shared" si="0"/>
        <v>0</v>
      </c>
      <c r="R14" s="421"/>
      <c r="S14" s="438">
        <f t="shared" si="1"/>
        <v>0</v>
      </c>
      <c r="T14" s="439" t="str">
        <f t="shared" si="2"/>
        <v>-</v>
      </c>
    </row>
    <row r="15" spans="2:20">
      <c r="B15" s="375"/>
      <c r="C15" s="376"/>
      <c r="D15" s="377"/>
      <c r="E15" s="377"/>
      <c r="F15" s="380">
        <v>25</v>
      </c>
      <c r="G15" s="380" t="s">
        <v>288</v>
      </c>
      <c r="H15" s="381"/>
      <c r="I15" s="423"/>
      <c r="J15" s="424"/>
      <c r="K15" s="424"/>
      <c r="L15" s="423"/>
      <c r="M15" s="423"/>
      <c r="N15" s="424"/>
      <c r="O15" s="424"/>
      <c r="P15" s="424"/>
      <c r="Q15" s="424">
        <f t="shared" si="0"/>
        <v>0</v>
      </c>
      <c r="R15" s="424"/>
      <c r="S15" s="424">
        <f t="shared" si="1"/>
        <v>0</v>
      </c>
      <c r="T15" s="440" t="str">
        <f t="shared" si="2"/>
        <v>-</v>
      </c>
    </row>
    <row r="16" spans="2:20">
      <c r="B16" s="375"/>
      <c r="C16" s="376"/>
      <c r="D16" s="377"/>
      <c r="E16" s="377"/>
      <c r="F16" s="378">
        <v>26</v>
      </c>
      <c r="G16" s="378" t="s">
        <v>289</v>
      </c>
      <c r="H16" s="379"/>
      <c r="I16" s="420"/>
      <c r="J16" s="421"/>
      <c r="K16" s="421"/>
      <c r="L16" s="420"/>
      <c r="M16" s="420"/>
      <c r="N16" s="422"/>
      <c r="O16" s="422"/>
      <c r="P16" s="422"/>
      <c r="Q16" s="438">
        <f t="shared" si="0"/>
        <v>0</v>
      </c>
      <c r="R16" s="421"/>
      <c r="S16" s="438">
        <f t="shared" si="1"/>
        <v>0</v>
      </c>
      <c r="T16" s="439" t="str">
        <f t="shared" si="2"/>
        <v>-</v>
      </c>
    </row>
    <row r="17" spans="2:20">
      <c r="B17" s="375"/>
      <c r="C17" s="376"/>
      <c r="D17" s="377"/>
      <c r="E17" s="377"/>
      <c r="F17" s="380">
        <v>27</v>
      </c>
      <c r="G17" s="380" t="s">
        <v>290</v>
      </c>
      <c r="H17" s="381"/>
      <c r="I17" s="423"/>
      <c r="J17" s="424"/>
      <c r="K17" s="424"/>
      <c r="L17" s="423"/>
      <c r="M17" s="423"/>
      <c r="N17" s="424"/>
      <c r="O17" s="424"/>
      <c r="P17" s="424"/>
      <c r="Q17" s="424">
        <f t="shared" si="0"/>
        <v>0</v>
      </c>
      <c r="R17" s="424"/>
      <c r="S17" s="424">
        <f t="shared" si="1"/>
        <v>0</v>
      </c>
      <c r="T17" s="440" t="str">
        <f t="shared" si="2"/>
        <v>-</v>
      </c>
    </row>
    <row r="18" spans="2:20">
      <c r="B18" s="375"/>
      <c r="C18" s="376"/>
      <c r="D18" s="377"/>
      <c r="E18" s="377"/>
      <c r="F18" s="378">
        <v>28</v>
      </c>
      <c r="G18" s="378" t="s">
        <v>291</v>
      </c>
      <c r="H18" s="379"/>
      <c r="I18" s="420"/>
      <c r="J18" s="421"/>
      <c r="K18" s="421"/>
      <c r="L18" s="420"/>
      <c r="M18" s="420"/>
      <c r="N18" s="422"/>
      <c r="O18" s="422"/>
      <c r="P18" s="422"/>
      <c r="Q18" s="438">
        <f t="shared" si="0"/>
        <v>0</v>
      </c>
      <c r="R18" s="421"/>
      <c r="S18" s="438">
        <f t="shared" si="1"/>
        <v>0</v>
      </c>
      <c r="T18" s="439" t="str">
        <f t="shared" si="2"/>
        <v>-</v>
      </c>
    </row>
    <row r="19" spans="2:20">
      <c r="B19" s="375"/>
      <c r="C19" s="376"/>
      <c r="D19" s="377"/>
      <c r="E19" s="377"/>
      <c r="F19" s="378">
        <v>29</v>
      </c>
      <c r="G19" s="378" t="s">
        <v>292</v>
      </c>
      <c r="H19" s="379"/>
      <c r="I19" s="420"/>
      <c r="J19" s="421"/>
      <c r="K19" s="421"/>
      <c r="L19" s="420"/>
      <c r="M19" s="420"/>
      <c r="N19" s="422"/>
      <c r="O19" s="422"/>
      <c r="P19" s="422"/>
      <c r="Q19" s="438">
        <f t="shared" si="0"/>
        <v>0</v>
      </c>
      <c r="R19" s="421"/>
      <c r="S19" s="438">
        <f t="shared" si="1"/>
        <v>0</v>
      </c>
      <c r="T19" s="439" t="str">
        <f t="shared" si="2"/>
        <v>-</v>
      </c>
    </row>
    <row r="20" spans="2:20">
      <c r="B20" s="375"/>
      <c r="C20" s="376"/>
      <c r="D20" s="377"/>
      <c r="E20" s="377"/>
      <c r="F20" s="380">
        <v>30</v>
      </c>
      <c r="G20" s="380" t="s">
        <v>293</v>
      </c>
      <c r="H20" s="381"/>
      <c r="I20" s="423"/>
      <c r="J20" s="424"/>
      <c r="K20" s="424"/>
      <c r="L20" s="423"/>
      <c r="M20" s="423"/>
      <c r="N20" s="424"/>
      <c r="O20" s="424"/>
      <c r="P20" s="424"/>
      <c r="Q20" s="424">
        <f t="shared" si="0"/>
        <v>0</v>
      </c>
      <c r="R20" s="424"/>
      <c r="S20" s="424">
        <f t="shared" si="1"/>
        <v>0</v>
      </c>
      <c r="T20" s="440" t="str">
        <f t="shared" si="2"/>
        <v>-</v>
      </c>
    </row>
    <row r="21" spans="2:20">
      <c r="B21" s="375"/>
      <c r="C21" s="376"/>
      <c r="D21" s="377"/>
      <c r="E21" s="377"/>
      <c r="F21" s="378">
        <v>31</v>
      </c>
      <c r="G21" s="378" t="s">
        <v>294</v>
      </c>
      <c r="H21" s="379"/>
      <c r="I21" s="420"/>
      <c r="J21" s="421"/>
      <c r="K21" s="421"/>
      <c r="L21" s="420"/>
      <c r="M21" s="420"/>
      <c r="N21" s="422"/>
      <c r="O21" s="422"/>
      <c r="P21" s="422"/>
      <c r="Q21" s="438">
        <f t="shared" si="0"/>
        <v>0</v>
      </c>
      <c r="R21" s="421"/>
      <c r="S21" s="438">
        <f t="shared" si="1"/>
        <v>0</v>
      </c>
      <c r="T21" s="439" t="str">
        <f t="shared" si="2"/>
        <v>-</v>
      </c>
    </row>
    <row r="22" ht="26.25" spans="2:20">
      <c r="B22" s="388"/>
      <c r="C22" s="389"/>
      <c r="D22" s="390"/>
      <c r="E22" s="390"/>
      <c r="F22" s="391">
        <v>32</v>
      </c>
      <c r="G22" s="391" t="s">
        <v>295</v>
      </c>
      <c r="H22" s="392"/>
      <c r="I22" s="431"/>
      <c r="J22" s="432"/>
      <c r="K22" s="432"/>
      <c r="L22" s="431"/>
      <c r="M22" s="431"/>
      <c r="N22" s="433"/>
      <c r="O22" s="433"/>
      <c r="P22" s="433"/>
      <c r="Q22" s="441">
        <f t="shared" si="0"/>
        <v>0</v>
      </c>
      <c r="R22" s="432"/>
      <c r="S22" s="441">
        <f t="shared" si="1"/>
        <v>0</v>
      </c>
      <c r="T22" s="442" t="str">
        <f t="shared" si="2"/>
        <v>-</v>
      </c>
    </row>
    <row r="23" spans="2:20">
      <c r="B23" s="370" t="s">
        <v>296</v>
      </c>
      <c r="C23" s="371"/>
      <c r="D23" s="372" t="s">
        <v>53</v>
      </c>
      <c r="E23" s="372"/>
      <c r="F23" s="373">
        <v>23</v>
      </c>
      <c r="G23" s="373" t="s">
        <v>286</v>
      </c>
      <c r="H23" s="374"/>
      <c r="I23" s="417"/>
      <c r="J23" s="418"/>
      <c r="K23" s="418"/>
      <c r="L23" s="417"/>
      <c r="M23" s="417"/>
      <c r="N23" s="419"/>
      <c r="O23" s="419"/>
      <c r="P23" s="419"/>
      <c r="Q23" s="436">
        <f t="shared" si="0"/>
        <v>0</v>
      </c>
      <c r="R23" s="418"/>
      <c r="S23" s="436">
        <f t="shared" si="1"/>
        <v>0</v>
      </c>
      <c r="T23" s="437" t="str">
        <f t="shared" si="2"/>
        <v>-</v>
      </c>
    </row>
    <row r="24" spans="2:20">
      <c r="B24" s="375"/>
      <c r="C24" s="376"/>
      <c r="D24" s="377"/>
      <c r="E24" s="377"/>
      <c r="F24" s="378">
        <v>24</v>
      </c>
      <c r="G24" s="378" t="s">
        <v>287</v>
      </c>
      <c r="H24" s="379"/>
      <c r="I24" s="420"/>
      <c r="J24" s="421"/>
      <c r="K24" s="421"/>
      <c r="L24" s="420"/>
      <c r="M24" s="420"/>
      <c r="N24" s="422"/>
      <c r="O24" s="422"/>
      <c r="P24" s="422"/>
      <c r="Q24" s="438">
        <f t="shared" si="0"/>
        <v>0</v>
      </c>
      <c r="R24" s="421"/>
      <c r="S24" s="438">
        <f t="shared" si="1"/>
        <v>0</v>
      </c>
      <c r="T24" s="439" t="str">
        <f t="shared" si="2"/>
        <v>-</v>
      </c>
    </row>
    <row r="25" spans="2:20">
      <c r="B25" s="375"/>
      <c r="C25" s="376"/>
      <c r="D25" s="377"/>
      <c r="E25" s="377"/>
      <c r="F25" s="380">
        <v>25</v>
      </c>
      <c r="G25" s="380" t="s">
        <v>288</v>
      </c>
      <c r="H25" s="381"/>
      <c r="I25" s="423"/>
      <c r="J25" s="424"/>
      <c r="K25" s="424"/>
      <c r="L25" s="423"/>
      <c r="M25" s="423"/>
      <c r="N25" s="424"/>
      <c r="O25" s="424"/>
      <c r="P25" s="424"/>
      <c r="Q25" s="424">
        <f t="shared" si="0"/>
        <v>0</v>
      </c>
      <c r="R25" s="424"/>
      <c r="S25" s="424">
        <f t="shared" si="1"/>
        <v>0</v>
      </c>
      <c r="T25" s="440" t="str">
        <f t="shared" si="2"/>
        <v>-</v>
      </c>
    </row>
    <row r="26" spans="2:20">
      <c r="B26" s="375"/>
      <c r="C26" s="376"/>
      <c r="D26" s="377"/>
      <c r="E26" s="377"/>
      <c r="F26" s="378">
        <v>26</v>
      </c>
      <c r="G26" s="378" t="s">
        <v>289</v>
      </c>
      <c r="H26" s="379"/>
      <c r="I26" s="420"/>
      <c r="J26" s="421"/>
      <c r="K26" s="421"/>
      <c r="L26" s="420"/>
      <c r="M26" s="420"/>
      <c r="N26" s="422"/>
      <c r="O26" s="422"/>
      <c r="P26" s="422"/>
      <c r="Q26" s="438">
        <f t="shared" si="0"/>
        <v>0</v>
      </c>
      <c r="R26" s="421"/>
      <c r="S26" s="438">
        <f t="shared" si="1"/>
        <v>0</v>
      </c>
      <c r="T26" s="439" t="str">
        <f t="shared" si="2"/>
        <v>-</v>
      </c>
    </row>
    <row r="27" spans="2:20">
      <c r="B27" s="375"/>
      <c r="C27" s="376"/>
      <c r="D27" s="377"/>
      <c r="E27" s="377"/>
      <c r="F27" s="380">
        <v>27</v>
      </c>
      <c r="G27" s="380" t="s">
        <v>290</v>
      </c>
      <c r="H27" s="381"/>
      <c r="I27" s="423"/>
      <c r="J27" s="424"/>
      <c r="K27" s="424"/>
      <c r="L27" s="423"/>
      <c r="M27" s="423"/>
      <c r="N27" s="424"/>
      <c r="O27" s="424"/>
      <c r="P27" s="424"/>
      <c r="Q27" s="424">
        <f t="shared" si="0"/>
        <v>0</v>
      </c>
      <c r="R27" s="424"/>
      <c r="S27" s="424">
        <f t="shared" si="1"/>
        <v>0</v>
      </c>
      <c r="T27" s="440" t="str">
        <f t="shared" si="2"/>
        <v>-</v>
      </c>
    </row>
    <row r="28" spans="2:20">
      <c r="B28" s="375"/>
      <c r="C28" s="376"/>
      <c r="D28" s="377"/>
      <c r="E28" s="377"/>
      <c r="F28" s="378">
        <v>28</v>
      </c>
      <c r="G28" s="378" t="s">
        <v>291</v>
      </c>
      <c r="H28" s="379"/>
      <c r="I28" s="420"/>
      <c r="J28" s="421"/>
      <c r="K28" s="421"/>
      <c r="L28" s="420"/>
      <c r="M28" s="420"/>
      <c r="N28" s="422"/>
      <c r="O28" s="422"/>
      <c r="P28" s="422"/>
      <c r="Q28" s="438">
        <f t="shared" si="0"/>
        <v>0</v>
      </c>
      <c r="R28" s="421"/>
      <c r="S28" s="438">
        <f t="shared" si="1"/>
        <v>0</v>
      </c>
      <c r="T28" s="439" t="str">
        <f t="shared" si="2"/>
        <v>-</v>
      </c>
    </row>
    <row r="29" spans="2:20">
      <c r="B29" s="375"/>
      <c r="C29" s="376"/>
      <c r="D29" s="377"/>
      <c r="E29" s="377"/>
      <c r="F29" s="378">
        <v>29</v>
      </c>
      <c r="G29" s="378" t="s">
        <v>292</v>
      </c>
      <c r="H29" s="379"/>
      <c r="I29" s="420"/>
      <c r="J29" s="421"/>
      <c r="K29" s="421"/>
      <c r="L29" s="420"/>
      <c r="M29" s="420"/>
      <c r="N29" s="422"/>
      <c r="O29" s="422"/>
      <c r="P29" s="422"/>
      <c r="Q29" s="438">
        <f t="shared" si="0"/>
        <v>0</v>
      </c>
      <c r="R29" s="421"/>
      <c r="S29" s="438">
        <f t="shared" si="1"/>
        <v>0</v>
      </c>
      <c r="T29" s="439" t="str">
        <f t="shared" si="2"/>
        <v>-</v>
      </c>
    </row>
    <row r="30" spans="2:20">
      <c r="B30" s="375"/>
      <c r="C30" s="376"/>
      <c r="D30" s="377"/>
      <c r="E30" s="377"/>
      <c r="F30" s="380">
        <v>30</v>
      </c>
      <c r="G30" s="380" t="s">
        <v>293</v>
      </c>
      <c r="H30" s="381"/>
      <c r="I30" s="423"/>
      <c r="J30" s="424"/>
      <c r="K30" s="424"/>
      <c r="L30" s="423"/>
      <c r="M30" s="423"/>
      <c r="N30" s="424"/>
      <c r="O30" s="424"/>
      <c r="P30" s="424"/>
      <c r="Q30" s="424">
        <f t="shared" si="0"/>
        <v>0</v>
      </c>
      <c r="R30" s="424"/>
      <c r="S30" s="424">
        <f t="shared" si="1"/>
        <v>0</v>
      </c>
      <c r="T30" s="440" t="str">
        <f t="shared" si="2"/>
        <v>-</v>
      </c>
    </row>
    <row r="31" spans="2:20">
      <c r="B31" s="375"/>
      <c r="C31" s="376"/>
      <c r="D31" s="377"/>
      <c r="E31" s="377"/>
      <c r="F31" s="378">
        <v>31</v>
      </c>
      <c r="G31" s="378" t="s">
        <v>294</v>
      </c>
      <c r="H31" s="379"/>
      <c r="I31" s="420"/>
      <c r="J31" s="421"/>
      <c r="K31" s="421"/>
      <c r="L31" s="420"/>
      <c r="M31" s="420"/>
      <c r="N31" s="422"/>
      <c r="O31" s="422"/>
      <c r="P31" s="422"/>
      <c r="Q31" s="438">
        <f t="shared" si="0"/>
        <v>0</v>
      </c>
      <c r="R31" s="421"/>
      <c r="S31" s="438">
        <f t="shared" si="1"/>
        <v>0</v>
      </c>
      <c r="T31" s="439" t="str">
        <f t="shared" si="2"/>
        <v>-</v>
      </c>
    </row>
    <row r="32" spans="2:20">
      <c r="B32" s="375"/>
      <c r="C32" s="376"/>
      <c r="D32" s="377"/>
      <c r="E32" s="377"/>
      <c r="F32" s="382">
        <v>32</v>
      </c>
      <c r="G32" s="382" t="s">
        <v>295</v>
      </c>
      <c r="H32" s="383"/>
      <c r="I32" s="425"/>
      <c r="J32" s="426"/>
      <c r="K32" s="426"/>
      <c r="L32" s="425"/>
      <c r="M32" s="425"/>
      <c r="N32" s="427"/>
      <c r="O32" s="427"/>
      <c r="P32" s="427"/>
      <c r="Q32" s="443">
        <f t="shared" si="0"/>
        <v>0</v>
      </c>
      <c r="R32" s="426"/>
      <c r="S32" s="443">
        <f t="shared" si="1"/>
        <v>0</v>
      </c>
      <c r="T32" s="444" t="str">
        <f t="shared" si="2"/>
        <v>-</v>
      </c>
    </row>
    <row r="33" spans="2:20">
      <c r="B33" s="375"/>
      <c r="C33" s="384"/>
      <c r="D33" s="385" t="s">
        <v>60</v>
      </c>
      <c r="E33" s="385"/>
      <c r="F33" s="386">
        <v>23</v>
      </c>
      <c r="G33" s="386" t="s">
        <v>286</v>
      </c>
      <c r="H33" s="387"/>
      <c r="I33" s="428"/>
      <c r="J33" s="429"/>
      <c r="K33" s="429"/>
      <c r="L33" s="428"/>
      <c r="M33" s="428"/>
      <c r="N33" s="430"/>
      <c r="O33" s="430"/>
      <c r="P33" s="430"/>
      <c r="Q33" s="445">
        <f t="shared" si="0"/>
        <v>0</v>
      </c>
      <c r="R33" s="429"/>
      <c r="S33" s="445">
        <f t="shared" si="1"/>
        <v>0</v>
      </c>
      <c r="T33" s="446" t="str">
        <f t="shared" si="2"/>
        <v>-</v>
      </c>
    </row>
    <row r="34" spans="2:20">
      <c r="B34" s="375"/>
      <c r="C34" s="376"/>
      <c r="D34" s="377"/>
      <c r="E34" s="377"/>
      <c r="F34" s="378">
        <v>24</v>
      </c>
      <c r="G34" s="378" t="s">
        <v>287</v>
      </c>
      <c r="H34" s="379"/>
      <c r="I34" s="420"/>
      <c r="J34" s="421"/>
      <c r="K34" s="421"/>
      <c r="L34" s="420"/>
      <c r="M34" s="420"/>
      <c r="N34" s="422"/>
      <c r="O34" s="422"/>
      <c r="P34" s="422"/>
      <c r="Q34" s="438">
        <f t="shared" si="0"/>
        <v>0</v>
      </c>
      <c r="R34" s="421"/>
      <c r="S34" s="438">
        <f t="shared" si="1"/>
        <v>0</v>
      </c>
      <c r="T34" s="439" t="str">
        <f t="shared" si="2"/>
        <v>-</v>
      </c>
    </row>
    <row r="35" spans="2:20">
      <c r="B35" s="375"/>
      <c r="C35" s="376"/>
      <c r="D35" s="377"/>
      <c r="E35" s="377"/>
      <c r="F35" s="380">
        <v>25</v>
      </c>
      <c r="G35" s="380" t="s">
        <v>288</v>
      </c>
      <c r="H35" s="381"/>
      <c r="I35" s="423"/>
      <c r="J35" s="424"/>
      <c r="K35" s="424"/>
      <c r="L35" s="423"/>
      <c r="M35" s="423"/>
      <c r="N35" s="424"/>
      <c r="O35" s="424"/>
      <c r="P35" s="424"/>
      <c r="Q35" s="424">
        <f t="shared" si="0"/>
        <v>0</v>
      </c>
      <c r="R35" s="424"/>
      <c r="S35" s="424">
        <f t="shared" si="1"/>
        <v>0</v>
      </c>
      <c r="T35" s="440" t="str">
        <f t="shared" si="2"/>
        <v>-</v>
      </c>
    </row>
    <row r="36" spans="2:20">
      <c r="B36" s="375"/>
      <c r="C36" s="376"/>
      <c r="D36" s="377"/>
      <c r="E36" s="377"/>
      <c r="F36" s="378">
        <v>26</v>
      </c>
      <c r="G36" s="378" t="s">
        <v>289</v>
      </c>
      <c r="H36" s="379"/>
      <c r="I36" s="420"/>
      <c r="J36" s="421"/>
      <c r="K36" s="421"/>
      <c r="L36" s="420"/>
      <c r="M36" s="420"/>
      <c r="N36" s="422"/>
      <c r="O36" s="422"/>
      <c r="P36" s="422"/>
      <c r="Q36" s="438">
        <f t="shared" si="0"/>
        <v>0</v>
      </c>
      <c r="R36" s="421"/>
      <c r="S36" s="438">
        <f t="shared" si="1"/>
        <v>0</v>
      </c>
      <c r="T36" s="439" t="str">
        <f t="shared" si="2"/>
        <v>-</v>
      </c>
    </row>
    <row r="37" spans="2:20">
      <c r="B37" s="375"/>
      <c r="C37" s="376"/>
      <c r="D37" s="377"/>
      <c r="E37" s="377"/>
      <c r="F37" s="380">
        <v>27</v>
      </c>
      <c r="G37" s="380" t="s">
        <v>290</v>
      </c>
      <c r="H37" s="381"/>
      <c r="I37" s="423"/>
      <c r="J37" s="424"/>
      <c r="K37" s="424"/>
      <c r="L37" s="423"/>
      <c r="M37" s="423"/>
      <c r="N37" s="424"/>
      <c r="O37" s="424"/>
      <c r="P37" s="424"/>
      <c r="Q37" s="424">
        <f t="shared" si="0"/>
        <v>0</v>
      </c>
      <c r="R37" s="424"/>
      <c r="S37" s="424">
        <f t="shared" si="1"/>
        <v>0</v>
      </c>
      <c r="T37" s="440" t="str">
        <f t="shared" si="2"/>
        <v>-</v>
      </c>
    </row>
    <row r="38" spans="2:20">
      <c r="B38" s="375"/>
      <c r="C38" s="376"/>
      <c r="D38" s="377"/>
      <c r="E38" s="377"/>
      <c r="F38" s="378">
        <v>28</v>
      </c>
      <c r="G38" s="378" t="s">
        <v>291</v>
      </c>
      <c r="H38" s="379"/>
      <c r="I38" s="420"/>
      <c r="J38" s="421"/>
      <c r="K38" s="421"/>
      <c r="L38" s="420"/>
      <c r="M38" s="420"/>
      <c r="N38" s="422"/>
      <c r="O38" s="422"/>
      <c r="P38" s="422"/>
      <c r="Q38" s="438">
        <f t="shared" si="0"/>
        <v>0</v>
      </c>
      <c r="R38" s="421"/>
      <c r="S38" s="438">
        <f t="shared" si="1"/>
        <v>0</v>
      </c>
      <c r="T38" s="439" t="str">
        <f t="shared" si="2"/>
        <v>-</v>
      </c>
    </row>
    <row r="39" spans="2:20">
      <c r="B39" s="375"/>
      <c r="C39" s="376"/>
      <c r="D39" s="377"/>
      <c r="E39" s="377"/>
      <c r="F39" s="378">
        <v>29</v>
      </c>
      <c r="G39" s="378" t="s">
        <v>292</v>
      </c>
      <c r="H39" s="379"/>
      <c r="I39" s="420"/>
      <c r="J39" s="421"/>
      <c r="K39" s="421"/>
      <c r="L39" s="420"/>
      <c r="M39" s="420"/>
      <c r="N39" s="422"/>
      <c r="O39" s="422"/>
      <c r="P39" s="422"/>
      <c r="Q39" s="438">
        <f t="shared" si="0"/>
        <v>0</v>
      </c>
      <c r="R39" s="421"/>
      <c r="S39" s="438">
        <f t="shared" si="1"/>
        <v>0</v>
      </c>
      <c r="T39" s="439" t="str">
        <f t="shared" si="2"/>
        <v>-</v>
      </c>
    </row>
    <row r="40" spans="2:20">
      <c r="B40" s="375"/>
      <c r="C40" s="376"/>
      <c r="D40" s="377"/>
      <c r="E40" s="377"/>
      <c r="F40" s="380">
        <v>30</v>
      </c>
      <c r="G40" s="380" t="s">
        <v>293</v>
      </c>
      <c r="H40" s="381"/>
      <c r="I40" s="423"/>
      <c r="J40" s="424"/>
      <c r="K40" s="424"/>
      <c r="L40" s="423"/>
      <c r="M40" s="423"/>
      <c r="N40" s="424"/>
      <c r="O40" s="424"/>
      <c r="P40" s="424"/>
      <c r="Q40" s="424">
        <f t="shared" si="0"/>
        <v>0</v>
      </c>
      <c r="R40" s="424"/>
      <c r="S40" s="424">
        <f t="shared" si="1"/>
        <v>0</v>
      </c>
      <c r="T40" s="440" t="str">
        <f t="shared" si="2"/>
        <v>-</v>
      </c>
    </row>
    <row r="41" spans="2:20">
      <c r="B41" s="375"/>
      <c r="C41" s="376"/>
      <c r="D41" s="377"/>
      <c r="E41" s="377"/>
      <c r="F41" s="378">
        <v>31</v>
      </c>
      <c r="G41" s="378" t="s">
        <v>294</v>
      </c>
      <c r="H41" s="379"/>
      <c r="I41" s="420"/>
      <c r="J41" s="421"/>
      <c r="K41" s="421"/>
      <c r="L41" s="420"/>
      <c r="M41" s="420"/>
      <c r="N41" s="422"/>
      <c r="O41" s="422"/>
      <c r="P41" s="422"/>
      <c r="Q41" s="438">
        <f t="shared" si="0"/>
        <v>0</v>
      </c>
      <c r="R41" s="421"/>
      <c r="S41" s="438">
        <f t="shared" si="1"/>
        <v>0</v>
      </c>
      <c r="T41" s="439" t="str">
        <f t="shared" si="2"/>
        <v>-</v>
      </c>
    </row>
    <row r="42" spans="2:20">
      <c r="B42" s="375"/>
      <c r="C42" s="376"/>
      <c r="D42" s="377"/>
      <c r="E42" s="377"/>
      <c r="F42" s="382">
        <v>32</v>
      </c>
      <c r="G42" s="382" t="s">
        <v>295</v>
      </c>
      <c r="H42" s="383"/>
      <c r="I42" s="425"/>
      <c r="J42" s="426"/>
      <c r="K42" s="426"/>
      <c r="L42" s="425"/>
      <c r="M42" s="425"/>
      <c r="N42" s="427"/>
      <c r="O42" s="427"/>
      <c r="P42" s="427"/>
      <c r="Q42" s="443">
        <f t="shared" si="0"/>
        <v>0</v>
      </c>
      <c r="R42" s="426"/>
      <c r="S42" s="443">
        <f t="shared" si="1"/>
        <v>0</v>
      </c>
      <c r="T42" s="444" t="str">
        <f t="shared" si="2"/>
        <v>-</v>
      </c>
    </row>
    <row r="43" spans="2:20">
      <c r="B43" s="375"/>
      <c r="C43" s="384"/>
      <c r="D43" s="385" t="s">
        <v>297</v>
      </c>
      <c r="E43" s="385"/>
      <c r="F43" s="386">
        <v>23</v>
      </c>
      <c r="G43" s="386" t="s">
        <v>286</v>
      </c>
      <c r="H43" s="387"/>
      <c r="I43" s="428"/>
      <c r="J43" s="429"/>
      <c r="K43" s="429"/>
      <c r="L43" s="428"/>
      <c r="M43" s="428"/>
      <c r="N43" s="430"/>
      <c r="O43" s="430"/>
      <c r="P43" s="430"/>
      <c r="Q43" s="445">
        <f t="shared" si="0"/>
        <v>0</v>
      </c>
      <c r="R43" s="429"/>
      <c r="S43" s="445">
        <f t="shared" si="1"/>
        <v>0</v>
      </c>
      <c r="T43" s="446" t="str">
        <f t="shared" si="2"/>
        <v>-</v>
      </c>
    </row>
    <row r="44" spans="2:20">
      <c r="B44" s="375"/>
      <c r="C44" s="376"/>
      <c r="D44" s="377"/>
      <c r="E44" s="377"/>
      <c r="F44" s="378">
        <v>24</v>
      </c>
      <c r="G44" s="378" t="s">
        <v>287</v>
      </c>
      <c r="H44" s="379"/>
      <c r="I44" s="420"/>
      <c r="J44" s="421"/>
      <c r="K44" s="421"/>
      <c r="L44" s="420"/>
      <c r="M44" s="420"/>
      <c r="N44" s="422"/>
      <c r="O44" s="422"/>
      <c r="P44" s="422"/>
      <c r="Q44" s="438">
        <f t="shared" si="0"/>
        <v>0</v>
      </c>
      <c r="R44" s="421"/>
      <c r="S44" s="438">
        <f t="shared" si="1"/>
        <v>0</v>
      </c>
      <c r="T44" s="439" t="str">
        <f t="shared" si="2"/>
        <v>-</v>
      </c>
    </row>
    <row r="45" spans="2:20">
      <c r="B45" s="375"/>
      <c r="C45" s="376"/>
      <c r="D45" s="377"/>
      <c r="E45" s="377"/>
      <c r="F45" s="380">
        <v>25</v>
      </c>
      <c r="G45" s="380" t="s">
        <v>288</v>
      </c>
      <c r="H45" s="381"/>
      <c r="I45" s="423"/>
      <c r="J45" s="424"/>
      <c r="K45" s="424"/>
      <c r="L45" s="423"/>
      <c r="M45" s="423"/>
      <c r="N45" s="424"/>
      <c r="O45" s="424"/>
      <c r="P45" s="424"/>
      <c r="Q45" s="424">
        <f t="shared" si="0"/>
        <v>0</v>
      </c>
      <c r="R45" s="424"/>
      <c r="S45" s="424">
        <f t="shared" si="1"/>
        <v>0</v>
      </c>
      <c r="T45" s="440" t="str">
        <f t="shared" si="2"/>
        <v>-</v>
      </c>
    </row>
    <row r="46" spans="2:20">
      <c r="B46" s="375"/>
      <c r="C46" s="376"/>
      <c r="D46" s="377"/>
      <c r="E46" s="377"/>
      <c r="F46" s="378">
        <v>26</v>
      </c>
      <c r="G46" s="378" t="s">
        <v>289</v>
      </c>
      <c r="H46" s="379"/>
      <c r="I46" s="420"/>
      <c r="J46" s="421"/>
      <c r="K46" s="421"/>
      <c r="L46" s="420"/>
      <c r="M46" s="420"/>
      <c r="N46" s="422"/>
      <c r="O46" s="422"/>
      <c r="P46" s="422"/>
      <c r="Q46" s="438">
        <f t="shared" si="0"/>
        <v>0</v>
      </c>
      <c r="R46" s="421"/>
      <c r="S46" s="438">
        <f t="shared" si="1"/>
        <v>0</v>
      </c>
      <c r="T46" s="439" t="str">
        <f t="shared" si="2"/>
        <v>-</v>
      </c>
    </row>
    <row r="47" spans="2:20">
      <c r="B47" s="375"/>
      <c r="C47" s="376"/>
      <c r="D47" s="377"/>
      <c r="E47" s="377"/>
      <c r="F47" s="380">
        <v>27</v>
      </c>
      <c r="G47" s="380" t="s">
        <v>290</v>
      </c>
      <c r="H47" s="381"/>
      <c r="I47" s="423"/>
      <c r="J47" s="424"/>
      <c r="K47" s="424"/>
      <c r="L47" s="423"/>
      <c r="M47" s="423"/>
      <c r="N47" s="424"/>
      <c r="O47" s="424"/>
      <c r="P47" s="424"/>
      <c r="Q47" s="424">
        <f t="shared" si="0"/>
        <v>0</v>
      </c>
      <c r="R47" s="424"/>
      <c r="S47" s="424">
        <f t="shared" si="1"/>
        <v>0</v>
      </c>
      <c r="T47" s="440" t="str">
        <f t="shared" si="2"/>
        <v>-</v>
      </c>
    </row>
    <row r="48" spans="2:20">
      <c r="B48" s="375"/>
      <c r="C48" s="376"/>
      <c r="D48" s="377"/>
      <c r="E48" s="377"/>
      <c r="F48" s="378">
        <v>28</v>
      </c>
      <c r="G48" s="378" t="s">
        <v>291</v>
      </c>
      <c r="H48" s="379"/>
      <c r="I48" s="420"/>
      <c r="J48" s="421"/>
      <c r="K48" s="421"/>
      <c r="L48" s="420"/>
      <c r="M48" s="420"/>
      <c r="N48" s="422"/>
      <c r="O48" s="422"/>
      <c r="P48" s="422"/>
      <c r="Q48" s="438">
        <f t="shared" si="0"/>
        <v>0</v>
      </c>
      <c r="R48" s="421"/>
      <c r="S48" s="438">
        <f t="shared" si="1"/>
        <v>0</v>
      </c>
      <c r="T48" s="439" t="str">
        <f t="shared" si="2"/>
        <v>-</v>
      </c>
    </row>
    <row r="49" spans="2:20">
      <c r="B49" s="375"/>
      <c r="C49" s="376"/>
      <c r="D49" s="377"/>
      <c r="E49" s="377"/>
      <c r="F49" s="378">
        <v>29</v>
      </c>
      <c r="G49" s="378" t="s">
        <v>292</v>
      </c>
      <c r="H49" s="379"/>
      <c r="I49" s="420"/>
      <c r="J49" s="421"/>
      <c r="K49" s="421"/>
      <c r="L49" s="420"/>
      <c r="M49" s="420"/>
      <c r="N49" s="422"/>
      <c r="O49" s="422"/>
      <c r="P49" s="422"/>
      <c r="Q49" s="438">
        <f t="shared" si="0"/>
        <v>0</v>
      </c>
      <c r="R49" s="421"/>
      <c r="S49" s="438">
        <f t="shared" si="1"/>
        <v>0</v>
      </c>
      <c r="T49" s="439" t="str">
        <f t="shared" si="2"/>
        <v>-</v>
      </c>
    </row>
    <row r="50" spans="2:20">
      <c r="B50" s="375"/>
      <c r="C50" s="376"/>
      <c r="D50" s="377"/>
      <c r="E50" s="377"/>
      <c r="F50" s="380">
        <v>30</v>
      </c>
      <c r="G50" s="380" t="s">
        <v>293</v>
      </c>
      <c r="H50" s="381"/>
      <c r="I50" s="423"/>
      <c r="J50" s="424"/>
      <c r="K50" s="424"/>
      <c r="L50" s="423"/>
      <c r="M50" s="423"/>
      <c r="N50" s="424"/>
      <c r="O50" s="424"/>
      <c r="P50" s="424"/>
      <c r="Q50" s="424">
        <f t="shared" si="0"/>
        <v>0</v>
      </c>
      <c r="R50" s="424"/>
      <c r="S50" s="424">
        <f t="shared" si="1"/>
        <v>0</v>
      </c>
      <c r="T50" s="440" t="str">
        <f t="shared" si="2"/>
        <v>-</v>
      </c>
    </row>
    <row r="51" spans="2:20">
      <c r="B51" s="375"/>
      <c r="C51" s="376"/>
      <c r="D51" s="377"/>
      <c r="E51" s="377"/>
      <c r="F51" s="378">
        <v>31</v>
      </c>
      <c r="G51" s="378" t="s">
        <v>294</v>
      </c>
      <c r="H51" s="379"/>
      <c r="I51" s="420"/>
      <c r="J51" s="421"/>
      <c r="K51" s="421"/>
      <c r="L51" s="420"/>
      <c r="M51" s="420"/>
      <c r="N51" s="422"/>
      <c r="O51" s="422"/>
      <c r="P51" s="422"/>
      <c r="Q51" s="438">
        <f t="shared" si="0"/>
        <v>0</v>
      </c>
      <c r="R51" s="421"/>
      <c r="S51" s="438">
        <f t="shared" si="1"/>
        <v>0</v>
      </c>
      <c r="T51" s="439" t="str">
        <f t="shared" si="2"/>
        <v>-</v>
      </c>
    </row>
    <row r="52" ht="26.25" spans="2:20">
      <c r="B52" s="388"/>
      <c r="C52" s="389"/>
      <c r="D52" s="390"/>
      <c r="E52" s="390"/>
      <c r="F52" s="391">
        <v>32</v>
      </c>
      <c r="G52" s="391" t="s">
        <v>295</v>
      </c>
      <c r="H52" s="392"/>
      <c r="I52" s="431"/>
      <c r="J52" s="432"/>
      <c r="K52" s="432"/>
      <c r="L52" s="431"/>
      <c r="M52" s="431"/>
      <c r="N52" s="433"/>
      <c r="O52" s="433"/>
      <c r="P52" s="433"/>
      <c r="Q52" s="441">
        <f t="shared" si="0"/>
        <v>0</v>
      </c>
      <c r="R52" s="432"/>
      <c r="S52" s="441">
        <f t="shared" si="1"/>
        <v>0</v>
      </c>
      <c r="T52" s="442" t="str">
        <f t="shared" si="2"/>
        <v>-</v>
      </c>
    </row>
    <row r="53" spans="2:20">
      <c r="B53" s="370" t="s">
        <v>298</v>
      </c>
      <c r="C53" s="371"/>
      <c r="D53" s="372" t="s">
        <v>271</v>
      </c>
      <c r="E53" s="372" t="s">
        <v>25</v>
      </c>
      <c r="F53" s="373">
        <v>23</v>
      </c>
      <c r="G53" s="373" t="s">
        <v>286</v>
      </c>
      <c r="H53" s="374" t="s">
        <v>299</v>
      </c>
      <c r="I53" s="417"/>
      <c r="J53" s="418"/>
      <c r="K53" s="418"/>
      <c r="L53" s="417"/>
      <c r="M53" s="417"/>
      <c r="N53" s="419"/>
      <c r="O53" s="419"/>
      <c r="P53" s="419"/>
      <c r="Q53" s="436">
        <f t="shared" si="0"/>
        <v>0</v>
      </c>
      <c r="R53" s="418"/>
      <c r="S53" s="436">
        <f t="shared" si="1"/>
        <v>0</v>
      </c>
      <c r="T53" s="437" t="str">
        <f t="shared" si="2"/>
        <v>-</v>
      </c>
    </row>
    <row r="54" spans="2:20">
      <c r="B54" s="375"/>
      <c r="C54" s="376"/>
      <c r="D54" s="377"/>
      <c r="E54" s="377"/>
      <c r="F54" s="378">
        <v>24</v>
      </c>
      <c r="G54" s="378" t="s">
        <v>287</v>
      </c>
      <c r="H54" s="379" t="s">
        <v>300</v>
      </c>
      <c r="I54" s="420"/>
      <c r="J54" s="421"/>
      <c r="K54" s="421"/>
      <c r="L54" s="420"/>
      <c r="M54" s="420"/>
      <c r="N54" s="422"/>
      <c r="O54" s="422"/>
      <c r="P54" s="422"/>
      <c r="Q54" s="438">
        <f t="shared" si="0"/>
        <v>0</v>
      </c>
      <c r="R54" s="421"/>
      <c r="S54" s="438">
        <f t="shared" si="1"/>
        <v>0</v>
      </c>
      <c r="T54" s="439" t="str">
        <f t="shared" si="2"/>
        <v>-</v>
      </c>
    </row>
    <row r="55" spans="2:20">
      <c r="B55" s="375"/>
      <c r="C55" s="376"/>
      <c r="D55" s="377"/>
      <c r="E55" s="377"/>
      <c r="F55" s="380">
        <v>25</v>
      </c>
      <c r="G55" s="380" t="s">
        <v>288</v>
      </c>
      <c r="H55" s="381"/>
      <c r="I55" s="423"/>
      <c r="J55" s="424"/>
      <c r="K55" s="424"/>
      <c r="L55" s="423"/>
      <c r="M55" s="423"/>
      <c r="N55" s="424"/>
      <c r="O55" s="424"/>
      <c r="P55" s="424"/>
      <c r="Q55" s="424">
        <f t="shared" si="0"/>
        <v>0</v>
      </c>
      <c r="R55" s="424"/>
      <c r="S55" s="424">
        <f t="shared" si="1"/>
        <v>0</v>
      </c>
      <c r="T55" s="440" t="str">
        <f t="shared" si="2"/>
        <v>-</v>
      </c>
    </row>
    <row r="56" spans="2:20">
      <c r="B56" s="375"/>
      <c r="C56" s="376"/>
      <c r="D56" s="377"/>
      <c r="E56" s="377"/>
      <c r="F56" s="378">
        <v>26</v>
      </c>
      <c r="G56" s="378" t="s">
        <v>289</v>
      </c>
      <c r="H56" s="379" t="s">
        <v>301</v>
      </c>
      <c r="I56" s="420"/>
      <c r="J56" s="421"/>
      <c r="K56" s="421"/>
      <c r="L56" s="420"/>
      <c r="M56" s="420"/>
      <c r="N56" s="422"/>
      <c r="O56" s="422"/>
      <c r="P56" s="422"/>
      <c r="Q56" s="438">
        <f t="shared" si="0"/>
        <v>0</v>
      </c>
      <c r="R56" s="421"/>
      <c r="S56" s="438">
        <f t="shared" si="1"/>
        <v>0</v>
      </c>
      <c r="T56" s="439" t="str">
        <f t="shared" si="2"/>
        <v>-</v>
      </c>
    </row>
    <row r="57" spans="2:20">
      <c r="B57" s="375"/>
      <c r="C57" s="376"/>
      <c r="D57" s="377"/>
      <c r="E57" s="377"/>
      <c r="F57" s="380">
        <v>27</v>
      </c>
      <c r="G57" s="380" t="s">
        <v>290</v>
      </c>
      <c r="H57" s="381"/>
      <c r="I57" s="423"/>
      <c r="J57" s="424"/>
      <c r="K57" s="424"/>
      <c r="L57" s="423"/>
      <c r="M57" s="423"/>
      <c r="N57" s="424"/>
      <c r="O57" s="424"/>
      <c r="P57" s="424"/>
      <c r="Q57" s="424">
        <f t="shared" si="0"/>
        <v>0</v>
      </c>
      <c r="R57" s="424"/>
      <c r="S57" s="424">
        <f t="shared" si="1"/>
        <v>0</v>
      </c>
      <c r="T57" s="440" t="str">
        <f t="shared" si="2"/>
        <v>-</v>
      </c>
    </row>
    <row r="58" spans="2:20">
      <c r="B58" s="375"/>
      <c r="C58" s="376"/>
      <c r="D58" s="377"/>
      <c r="E58" s="377"/>
      <c r="F58" s="378">
        <v>28</v>
      </c>
      <c r="G58" s="378" t="s">
        <v>291</v>
      </c>
      <c r="H58" s="379" t="s">
        <v>302</v>
      </c>
      <c r="I58" s="420"/>
      <c r="J58" s="421"/>
      <c r="K58" s="421"/>
      <c r="L58" s="420"/>
      <c r="M58" s="420"/>
      <c r="N58" s="422"/>
      <c r="O58" s="422"/>
      <c r="P58" s="422"/>
      <c r="Q58" s="438">
        <f t="shared" si="0"/>
        <v>0</v>
      </c>
      <c r="R58" s="421"/>
      <c r="S58" s="438">
        <f t="shared" si="1"/>
        <v>0</v>
      </c>
      <c r="T58" s="439" t="str">
        <f t="shared" si="2"/>
        <v>-</v>
      </c>
    </row>
    <row r="59" spans="2:20">
      <c r="B59" s="375"/>
      <c r="C59" s="376"/>
      <c r="D59" s="377"/>
      <c r="E59" s="377"/>
      <c r="F59" s="378">
        <v>29</v>
      </c>
      <c r="G59" s="378" t="s">
        <v>292</v>
      </c>
      <c r="H59" s="379" t="s">
        <v>303</v>
      </c>
      <c r="I59" s="420"/>
      <c r="J59" s="421"/>
      <c r="K59" s="421"/>
      <c r="L59" s="420"/>
      <c r="M59" s="420"/>
      <c r="N59" s="422"/>
      <c r="O59" s="422"/>
      <c r="P59" s="422"/>
      <c r="Q59" s="438">
        <f t="shared" si="0"/>
        <v>0</v>
      </c>
      <c r="R59" s="421"/>
      <c r="S59" s="438">
        <f t="shared" si="1"/>
        <v>0</v>
      </c>
      <c r="T59" s="439" t="str">
        <f t="shared" si="2"/>
        <v>-</v>
      </c>
    </row>
    <row r="60" spans="2:20">
      <c r="B60" s="375"/>
      <c r="C60" s="376"/>
      <c r="D60" s="377"/>
      <c r="E60" s="377"/>
      <c r="F60" s="380">
        <v>30</v>
      </c>
      <c r="G60" s="380" t="s">
        <v>293</v>
      </c>
      <c r="H60" s="381"/>
      <c r="I60" s="423"/>
      <c r="J60" s="424"/>
      <c r="K60" s="424"/>
      <c r="L60" s="423"/>
      <c r="M60" s="423"/>
      <c r="N60" s="424"/>
      <c r="O60" s="424"/>
      <c r="P60" s="424"/>
      <c r="Q60" s="424">
        <f t="shared" si="0"/>
        <v>0</v>
      </c>
      <c r="R60" s="424"/>
      <c r="S60" s="424">
        <f t="shared" si="1"/>
        <v>0</v>
      </c>
      <c r="T60" s="440" t="str">
        <f t="shared" si="2"/>
        <v>-</v>
      </c>
    </row>
    <row r="61" spans="2:20">
      <c r="B61" s="375"/>
      <c r="C61" s="376"/>
      <c r="D61" s="377"/>
      <c r="E61" s="377"/>
      <c r="F61" s="378">
        <v>31</v>
      </c>
      <c r="G61" s="378" t="s">
        <v>294</v>
      </c>
      <c r="H61" s="379" t="s">
        <v>304</v>
      </c>
      <c r="I61" s="420"/>
      <c r="J61" s="421"/>
      <c r="K61" s="421"/>
      <c r="L61" s="420"/>
      <c r="M61" s="420"/>
      <c r="N61" s="422"/>
      <c r="O61" s="422"/>
      <c r="P61" s="422"/>
      <c r="Q61" s="438">
        <f t="shared" si="0"/>
        <v>0</v>
      </c>
      <c r="R61" s="421"/>
      <c r="S61" s="438">
        <f t="shared" si="1"/>
        <v>0</v>
      </c>
      <c r="T61" s="439" t="str">
        <f t="shared" si="2"/>
        <v>-</v>
      </c>
    </row>
    <row r="62" ht="26.25" spans="2:20">
      <c r="B62" s="375"/>
      <c r="C62" s="376"/>
      <c r="D62" s="377"/>
      <c r="E62" s="377"/>
      <c r="F62" s="382">
        <v>32</v>
      </c>
      <c r="G62" s="382" t="s">
        <v>295</v>
      </c>
      <c r="H62" s="383" t="s">
        <v>305</v>
      </c>
      <c r="I62" s="425"/>
      <c r="J62" s="426"/>
      <c r="K62" s="426"/>
      <c r="L62" s="425"/>
      <c r="M62" s="425"/>
      <c r="N62" s="427"/>
      <c r="O62" s="427"/>
      <c r="P62" s="427"/>
      <c r="Q62" s="441">
        <f t="shared" si="0"/>
        <v>0</v>
      </c>
      <c r="R62" s="432"/>
      <c r="S62" s="441">
        <f t="shared" si="1"/>
        <v>0</v>
      </c>
      <c r="T62" s="442" t="str">
        <f t="shared" si="2"/>
        <v>-</v>
      </c>
    </row>
    <row r="63" spans="2:20">
      <c r="B63" s="375"/>
      <c r="C63" s="384"/>
      <c r="D63" s="385" t="s">
        <v>256</v>
      </c>
      <c r="E63" s="385" t="s">
        <v>32</v>
      </c>
      <c r="F63" s="386">
        <v>23</v>
      </c>
      <c r="G63" s="386" t="s">
        <v>286</v>
      </c>
      <c r="H63" s="387" t="s">
        <v>306</v>
      </c>
      <c r="I63" s="428"/>
      <c r="J63" s="429"/>
      <c r="K63" s="429"/>
      <c r="L63" s="428"/>
      <c r="M63" s="428"/>
      <c r="N63" s="430"/>
      <c r="O63" s="430"/>
      <c r="P63" s="430"/>
      <c r="Q63" s="436">
        <f t="shared" si="0"/>
        <v>0</v>
      </c>
      <c r="R63" s="418"/>
      <c r="S63" s="436">
        <f t="shared" si="1"/>
        <v>0</v>
      </c>
      <c r="T63" s="437" t="str">
        <f t="shared" si="2"/>
        <v>-</v>
      </c>
    </row>
    <row r="64" spans="2:20">
      <c r="B64" s="375"/>
      <c r="C64" s="376"/>
      <c r="D64" s="377"/>
      <c r="E64" s="377"/>
      <c r="F64" s="378">
        <v>24</v>
      </c>
      <c r="G64" s="378" t="s">
        <v>287</v>
      </c>
      <c r="H64" s="379" t="s">
        <v>307</v>
      </c>
      <c r="I64" s="420"/>
      <c r="J64" s="421"/>
      <c r="K64" s="421"/>
      <c r="L64" s="420"/>
      <c r="M64" s="420"/>
      <c r="N64" s="422"/>
      <c r="O64" s="422"/>
      <c r="P64" s="422"/>
      <c r="Q64" s="438">
        <f t="shared" si="0"/>
        <v>0</v>
      </c>
      <c r="R64" s="421"/>
      <c r="S64" s="438">
        <f t="shared" si="1"/>
        <v>0</v>
      </c>
      <c r="T64" s="439" t="str">
        <f t="shared" si="2"/>
        <v>-</v>
      </c>
    </row>
    <row r="65" spans="2:20">
      <c r="B65" s="375"/>
      <c r="C65" s="376"/>
      <c r="D65" s="377"/>
      <c r="E65" s="377"/>
      <c r="F65" s="380">
        <v>25</v>
      </c>
      <c r="G65" s="380" t="s">
        <v>288</v>
      </c>
      <c r="H65" s="381"/>
      <c r="I65" s="423"/>
      <c r="J65" s="424"/>
      <c r="K65" s="424"/>
      <c r="L65" s="423"/>
      <c r="M65" s="423"/>
      <c r="N65" s="424"/>
      <c r="O65" s="424"/>
      <c r="P65" s="424"/>
      <c r="Q65" s="424">
        <f t="shared" si="0"/>
        <v>0</v>
      </c>
      <c r="R65" s="424"/>
      <c r="S65" s="424">
        <f t="shared" si="1"/>
        <v>0</v>
      </c>
      <c r="T65" s="440" t="str">
        <f t="shared" si="2"/>
        <v>-</v>
      </c>
    </row>
    <row r="66" spans="2:20">
      <c r="B66" s="375"/>
      <c r="C66" s="376"/>
      <c r="D66" s="377"/>
      <c r="E66" s="377"/>
      <c r="F66" s="378">
        <v>26</v>
      </c>
      <c r="G66" s="378" t="s">
        <v>289</v>
      </c>
      <c r="H66" s="379" t="s">
        <v>308</v>
      </c>
      <c r="I66" s="420"/>
      <c r="J66" s="421"/>
      <c r="K66" s="421"/>
      <c r="L66" s="420"/>
      <c r="M66" s="420"/>
      <c r="N66" s="422"/>
      <c r="O66" s="422"/>
      <c r="P66" s="422"/>
      <c r="Q66" s="438">
        <f t="shared" si="0"/>
        <v>0</v>
      </c>
      <c r="R66" s="421"/>
      <c r="S66" s="438">
        <f t="shared" si="1"/>
        <v>0</v>
      </c>
      <c r="T66" s="439" t="str">
        <f t="shared" si="2"/>
        <v>-</v>
      </c>
    </row>
    <row r="67" spans="2:20">
      <c r="B67" s="375"/>
      <c r="C67" s="376"/>
      <c r="D67" s="377"/>
      <c r="E67" s="377"/>
      <c r="F67" s="380">
        <v>27</v>
      </c>
      <c r="G67" s="380" t="s">
        <v>290</v>
      </c>
      <c r="H67" s="381"/>
      <c r="I67" s="423"/>
      <c r="J67" s="424"/>
      <c r="K67" s="424"/>
      <c r="L67" s="423"/>
      <c r="M67" s="423"/>
      <c r="N67" s="424"/>
      <c r="O67" s="424"/>
      <c r="P67" s="424"/>
      <c r="Q67" s="424">
        <f t="shared" ref="Q67:Q142" si="3">I67+J67</f>
        <v>0</v>
      </c>
      <c r="R67" s="424"/>
      <c r="S67" s="424">
        <f t="shared" ref="S67:S142" si="4">Q67+R67</f>
        <v>0</v>
      </c>
      <c r="T67" s="440" t="str">
        <f t="shared" ref="T67:T142" si="5">IF(P67&lt;&gt;0,S67/P67*7,"-")</f>
        <v>-</v>
      </c>
    </row>
    <row r="68" spans="2:20">
      <c r="B68" s="375"/>
      <c r="C68" s="376"/>
      <c r="D68" s="377"/>
      <c r="E68" s="377"/>
      <c r="F68" s="378">
        <v>28</v>
      </c>
      <c r="G68" s="378" t="s">
        <v>291</v>
      </c>
      <c r="H68" s="379" t="s">
        <v>309</v>
      </c>
      <c r="I68" s="420"/>
      <c r="J68" s="421"/>
      <c r="K68" s="421"/>
      <c r="L68" s="420"/>
      <c r="M68" s="420"/>
      <c r="N68" s="422"/>
      <c r="O68" s="422"/>
      <c r="P68" s="422"/>
      <c r="Q68" s="438">
        <f t="shared" si="3"/>
        <v>0</v>
      </c>
      <c r="R68" s="421"/>
      <c r="S68" s="438">
        <f t="shared" si="4"/>
        <v>0</v>
      </c>
      <c r="T68" s="439" t="str">
        <f t="shared" si="5"/>
        <v>-</v>
      </c>
    </row>
    <row r="69" spans="2:20">
      <c r="B69" s="375"/>
      <c r="C69" s="376"/>
      <c r="D69" s="377"/>
      <c r="E69" s="377"/>
      <c r="F69" s="378">
        <v>29</v>
      </c>
      <c r="G69" s="378" t="s">
        <v>292</v>
      </c>
      <c r="H69" s="379" t="s">
        <v>310</v>
      </c>
      <c r="I69" s="420"/>
      <c r="J69" s="421"/>
      <c r="K69" s="421"/>
      <c r="L69" s="420"/>
      <c r="M69" s="420"/>
      <c r="N69" s="422"/>
      <c r="O69" s="422"/>
      <c r="P69" s="422"/>
      <c r="Q69" s="438">
        <f t="shared" si="3"/>
        <v>0</v>
      </c>
      <c r="R69" s="421"/>
      <c r="S69" s="438">
        <f t="shared" si="4"/>
        <v>0</v>
      </c>
      <c r="T69" s="439" t="str">
        <f t="shared" si="5"/>
        <v>-</v>
      </c>
    </row>
    <row r="70" spans="2:20">
      <c r="B70" s="375"/>
      <c r="C70" s="376"/>
      <c r="D70" s="377"/>
      <c r="E70" s="377"/>
      <c r="F70" s="380">
        <v>30</v>
      </c>
      <c r="G70" s="380" t="s">
        <v>293</v>
      </c>
      <c r="H70" s="381"/>
      <c r="I70" s="423"/>
      <c r="J70" s="424"/>
      <c r="K70" s="424"/>
      <c r="L70" s="423"/>
      <c r="M70" s="423"/>
      <c r="N70" s="424"/>
      <c r="O70" s="424"/>
      <c r="P70" s="424"/>
      <c r="Q70" s="424">
        <f t="shared" si="3"/>
        <v>0</v>
      </c>
      <c r="R70" s="424"/>
      <c r="S70" s="424">
        <f t="shared" si="4"/>
        <v>0</v>
      </c>
      <c r="T70" s="440" t="str">
        <f t="shared" si="5"/>
        <v>-</v>
      </c>
    </row>
    <row r="71" spans="2:20">
      <c r="B71" s="375"/>
      <c r="C71" s="376"/>
      <c r="D71" s="377"/>
      <c r="E71" s="377"/>
      <c r="F71" s="378">
        <v>31</v>
      </c>
      <c r="G71" s="378" t="s">
        <v>294</v>
      </c>
      <c r="H71" s="379" t="s">
        <v>311</v>
      </c>
      <c r="I71" s="420"/>
      <c r="J71" s="421"/>
      <c r="K71" s="421"/>
      <c r="L71" s="420"/>
      <c r="M71" s="420"/>
      <c r="N71" s="422"/>
      <c r="O71" s="422"/>
      <c r="P71" s="422"/>
      <c r="Q71" s="438">
        <f t="shared" si="3"/>
        <v>0</v>
      </c>
      <c r="R71" s="421"/>
      <c r="S71" s="438">
        <f t="shared" si="4"/>
        <v>0</v>
      </c>
      <c r="T71" s="439" t="str">
        <f t="shared" si="5"/>
        <v>-</v>
      </c>
    </row>
    <row r="72" ht="26.25" spans="2:20">
      <c r="B72" s="388"/>
      <c r="C72" s="389"/>
      <c r="D72" s="390"/>
      <c r="E72" s="390"/>
      <c r="F72" s="391">
        <v>32</v>
      </c>
      <c r="G72" s="391" t="s">
        <v>295</v>
      </c>
      <c r="H72" s="392" t="s">
        <v>312</v>
      </c>
      <c r="I72" s="431"/>
      <c r="J72" s="432"/>
      <c r="K72" s="432"/>
      <c r="L72" s="431"/>
      <c r="M72" s="431"/>
      <c r="N72" s="433"/>
      <c r="O72" s="433"/>
      <c r="P72" s="433"/>
      <c r="Q72" s="441">
        <f t="shared" si="3"/>
        <v>0</v>
      </c>
      <c r="R72" s="432"/>
      <c r="S72" s="441">
        <f t="shared" si="4"/>
        <v>0</v>
      </c>
      <c r="T72" s="442" t="str">
        <f t="shared" si="5"/>
        <v>-</v>
      </c>
    </row>
    <row r="73" spans="2:20">
      <c r="B73" s="375" t="s">
        <v>313</v>
      </c>
      <c r="C73" s="384"/>
      <c r="D73" s="385" t="s">
        <v>314</v>
      </c>
      <c r="E73" s="385" t="s">
        <v>32</v>
      </c>
      <c r="F73" s="386">
        <v>23</v>
      </c>
      <c r="G73" s="386" t="s">
        <v>286</v>
      </c>
      <c r="H73" s="387" t="s">
        <v>315</v>
      </c>
      <c r="I73" s="428"/>
      <c r="J73" s="429"/>
      <c r="K73" s="429"/>
      <c r="L73" s="428"/>
      <c r="M73" s="428"/>
      <c r="N73" s="430"/>
      <c r="O73" s="430"/>
      <c r="P73" s="430"/>
      <c r="Q73" s="436">
        <f t="shared" si="3"/>
        <v>0</v>
      </c>
      <c r="R73" s="418"/>
      <c r="S73" s="436">
        <f t="shared" si="4"/>
        <v>0</v>
      </c>
      <c r="T73" s="437" t="str">
        <f t="shared" si="5"/>
        <v>-</v>
      </c>
    </row>
    <row r="74" spans="2:20">
      <c r="B74" s="375"/>
      <c r="C74" s="376"/>
      <c r="D74" s="377"/>
      <c r="E74" s="377"/>
      <c r="F74" s="378">
        <v>24</v>
      </c>
      <c r="G74" s="378" t="s">
        <v>287</v>
      </c>
      <c r="H74" s="379" t="s">
        <v>316</v>
      </c>
      <c r="I74" s="420"/>
      <c r="J74" s="421"/>
      <c r="K74" s="421"/>
      <c r="L74" s="420"/>
      <c r="M74" s="420"/>
      <c r="N74" s="422"/>
      <c r="O74" s="422"/>
      <c r="P74" s="422"/>
      <c r="Q74" s="438">
        <f t="shared" si="3"/>
        <v>0</v>
      </c>
      <c r="R74" s="421"/>
      <c r="S74" s="438">
        <f t="shared" si="4"/>
        <v>0</v>
      </c>
      <c r="T74" s="439" t="str">
        <f t="shared" si="5"/>
        <v>-</v>
      </c>
    </row>
    <row r="75" spans="2:20">
      <c r="B75" s="375"/>
      <c r="C75" s="376"/>
      <c r="D75" s="377"/>
      <c r="E75" s="377"/>
      <c r="F75" s="380">
        <v>25</v>
      </c>
      <c r="G75" s="380" t="s">
        <v>288</v>
      </c>
      <c r="H75" s="381"/>
      <c r="I75" s="423"/>
      <c r="J75" s="424"/>
      <c r="K75" s="424"/>
      <c r="L75" s="423"/>
      <c r="M75" s="423"/>
      <c r="N75" s="424"/>
      <c r="O75" s="424"/>
      <c r="P75" s="424"/>
      <c r="Q75" s="424">
        <f t="shared" si="3"/>
        <v>0</v>
      </c>
      <c r="R75" s="424"/>
      <c r="S75" s="424">
        <f t="shared" si="4"/>
        <v>0</v>
      </c>
      <c r="T75" s="440" t="str">
        <f t="shared" si="5"/>
        <v>-</v>
      </c>
    </row>
    <row r="76" spans="2:20">
      <c r="B76" s="375"/>
      <c r="C76" s="376"/>
      <c r="D76" s="377"/>
      <c r="E76" s="377"/>
      <c r="F76" s="378">
        <v>26</v>
      </c>
      <c r="G76" s="378" t="s">
        <v>289</v>
      </c>
      <c r="H76" s="379" t="s">
        <v>317</v>
      </c>
      <c r="I76" s="420"/>
      <c r="J76" s="421"/>
      <c r="K76" s="421"/>
      <c r="L76" s="420"/>
      <c r="M76" s="420"/>
      <c r="N76" s="422"/>
      <c r="O76" s="422"/>
      <c r="P76" s="422"/>
      <c r="Q76" s="438">
        <f t="shared" si="3"/>
        <v>0</v>
      </c>
      <c r="R76" s="421"/>
      <c r="S76" s="438">
        <f t="shared" si="4"/>
        <v>0</v>
      </c>
      <c r="T76" s="439" t="str">
        <f t="shared" si="5"/>
        <v>-</v>
      </c>
    </row>
    <row r="77" spans="2:20">
      <c r="B77" s="375"/>
      <c r="C77" s="376"/>
      <c r="D77" s="377"/>
      <c r="E77" s="377"/>
      <c r="F77" s="380">
        <v>27</v>
      </c>
      <c r="G77" s="380" t="s">
        <v>290</v>
      </c>
      <c r="H77" s="381"/>
      <c r="I77" s="423"/>
      <c r="J77" s="424"/>
      <c r="K77" s="424"/>
      <c r="L77" s="423"/>
      <c r="M77" s="423"/>
      <c r="N77" s="424"/>
      <c r="O77" s="424"/>
      <c r="P77" s="424"/>
      <c r="Q77" s="424">
        <f t="shared" si="3"/>
        <v>0</v>
      </c>
      <c r="R77" s="424"/>
      <c r="S77" s="424">
        <f t="shared" si="4"/>
        <v>0</v>
      </c>
      <c r="T77" s="440" t="str">
        <f t="shared" si="5"/>
        <v>-</v>
      </c>
    </row>
    <row r="78" spans="2:20">
      <c r="B78" s="375"/>
      <c r="C78" s="376"/>
      <c r="D78" s="377"/>
      <c r="E78" s="377"/>
      <c r="F78" s="378">
        <v>28</v>
      </c>
      <c r="G78" s="378" t="s">
        <v>291</v>
      </c>
      <c r="H78" s="379" t="s">
        <v>318</v>
      </c>
      <c r="I78" s="420"/>
      <c r="J78" s="421"/>
      <c r="K78" s="421"/>
      <c r="L78" s="420"/>
      <c r="M78" s="420"/>
      <c r="N78" s="422"/>
      <c r="O78" s="422"/>
      <c r="P78" s="422"/>
      <c r="Q78" s="438">
        <f t="shared" si="3"/>
        <v>0</v>
      </c>
      <c r="R78" s="421"/>
      <c r="S78" s="438">
        <f t="shared" si="4"/>
        <v>0</v>
      </c>
      <c r="T78" s="439" t="str">
        <f t="shared" si="5"/>
        <v>-</v>
      </c>
    </row>
    <row r="79" spans="2:20">
      <c r="B79" s="375"/>
      <c r="C79" s="376"/>
      <c r="D79" s="377"/>
      <c r="E79" s="377"/>
      <c r="F79" s="378">
        <v>29</v>
      </c>
      <c r="G79" s="378" t="s">
        <v>292</v>
      </c>
      <c r="H79" s="379" t="s">
        <v>319</v>
      </c>
      <c r="I79" s="420"/>
      <c r="J79" s="421"/>
      <c r="K79" s="421"/>
      <c r="L79" s="420"/>
      <c r="M79" s="420"/>
      <c r="N79" s="422"/>
      <c r="O79" s="422"/>
      <c r="P79" s="422"/>
      <c r="Q79" s="438">
        <f t="shared" si="3"/>
        <v>0</v>
      </c>
      <c r="R79" s="421"/>
      <c r="S79" s="438">
        <f t="shared" si="4"/>
        <v>0</v>
      </c>
      <c r="T79" s="439" t="str">
        <f t="shared" si="5"/>
        <v>-</v>
      </c>
    </row>
    <row r="80" spans="2:20">
      <c r="B80" s="375"/>
      <c r="C80" s="376"/>
      <c r="D80" s="377"/>
      <c r="E80" s="377"/>
      <c r="F80" s="380">
        <v>30</v>
      </c>
      <c r="G80" s="380" t="s">
        <v>293</v>
      </c>
      <c r="H80" s="381"/>
      <c r="I80" s="423"/>
      <c r="J80" s="424"/>
      <c r="K80" s="424"/>
      <c r="L80" s="423"/>
      <c r="M80" s="423"/>
      <c r="N80" s="424"/>
      <c r="O80" s="424"/>
      <c r="P80" s="424"/>
      <c r="Q80" s="424">
        <f t="shared" si="3"/>
        <v>0</v>
      </c>
      <c r="R80" s="424"/>
      <c r="S80" s="424">
        <f t="shared" si="4"/>
        <v>0</v>
      </c>
      <c r="T80" s="440" t="str">
        <f t="shared" si="5"/>
        <v>-</v>
      </c>
    </row>
    <row r="81" spans="2:20">
      <c r="B81" s="375"/>
      <c r="C81" s="376"/>
      <c r="D81" s="377"/>
      <c r="E81" s="377"/>
      <c r="F81" s="378">
        <v>31</v>
      </c>
      <c r="G81" s="378" t="s">
        <v>294</v>
      </c>
      <c r="H81" s="379" t="s">
        <v>320</v>
      </c>
      <c r="I81" s="420"/>
      <c r="J81" s="421"/>
      <c r="K81" s="421"/>
      <c r="L81" s="420"/>
      <c r="M81" s="420"/>
      <c r="N81" s="422"/>
      <c r="O81" s="422"/>
      <c r="P81" s="422"/>
      <c r="Q81" s="438">
        <f t="shared" si="3"/>
        <v>0</v>
      </c>
      <c r="R81" s="421"/>
      <c r="S81" s="438">
        <f t="shared" si="4"/>
        <v>0</v>
      </c>
      <c r="T81" s="439" t="str">
        <f t="shared" si="5"/>
        <v>-</v>
      </c>
    </row>
    <row r="82" spans="2:20">
      <c r="B82" s="375"/>
      <c r="C82" s="376"/>
      <c r="D82" s="377"/>
      <c r="E82" s="377"/>
      <c r="F82" s="382">
        <v>32</v>
      </c>
      <c r="G82" s="382" t="s">
        <v>295</v>
      </c>
      <c r="H82" s="383" t="s">
        <v>321</v>
      </c>
      <c r="I82" s="425"/>
      <c r="J82" s="426"/>
      <c r="K82" s="426"/>
      <c r="L82" s="425"/>
      <c r="M82" s="425"/>
      <c r="N82" s="427"/>
      <c r="O82" s="427"/>
      <c r="P82" s="427"/>
      <c r="Q82" s="443">
        <f t="shared" si="3"/>
        <v>0</v>
      </c>
      <c r="R82" s="426"/>
      <c r="S82" s="443">
        <f t="shared" si="4"/>
        <v>0</v>
      </c>
      <c r="T82" s="444" t="str">
        <f t="shared" si="5"/>
        <v>-</v>
      </c>
    </row>
    <row r="83" spans="2:20">
      <c r="B83" s="375"/>
      <c r="C83" s="384"/>
      <c r="D83" s="385" t="s">
        <v>273</v>
      </c>
      <c r="E83" s="385" t="s">
        <v>274</v>
      </c>
      <c r="F83" s="386">
        <v>23</v>
      </c>
      <c r="G83" s="386" t="s">
        <v>286</v>
      </c>
      <c r="H83" s="387" t="s">
        <v>322</v>
      </c>
      <c r="I83" s="428"/>
      <c r="J83" s="429"/>
      <c r="K83" s="429"/>
      <c r="L83" s="428"/>
      <c r="M83" s="428"/>
      <c r="N83" s="430"/>
      <c r="O83" s="430"/>
      <c r="P83" s="430"/>
      <c r="Q83" s="445">
        <f t="shared" ref="Q83:Q92" si="6">I83+J83</f>
        <v>0</v>
      </c>
      <c r="R83" s="429"/>
      <c r="S83" s="445">
        <f t="shared" ref="S83:S92" si="7">Q83+R83</f>
        <v>0</v>
      </c>
      <c r="T83" s="446" t="str">
        <f t="shared" ref="T83:T92" si="8">IF(P83&lt;&gt;0,S83/P83*7,"-")</f>
        <v>-</v>
      </c>
    </row>
    <row r="84" spans="2:20">
      <c r="B84" s="375"/>
      <c r="C84" s="376"/>
      <c r="D84" s="377"/>
      <c r="E84" s="377"/>
      <c r="F84" s="378">
        <v>24</v>
      </c>
      <c r="G84" s="378" t="s">
        <v>287</v>
      </c>
      <c r="H84" s="379" t="s">
        <v>323</v>
      </c>
      <c r="I84" s="420"/>
      <c r="J84" s="421"/>
      <c r="K84" s="421"/>
      <c r="L84" s="420"/>
      <c r="M84" s="420"/>
      <c r="N84" s="422"/>
      <c r="O84" s="422"/>
      <c r="P84" s="422"/>
      <c r="Q84" s="438">
        <f t="shared" si="6"/>
        <v>0</v>
      </c>
      <c r="R84" s="421"/>
      <c r="S84" s="438">
        <f t="shared" si="7"/>
        <v>0</v>
      </c>
      <c r="T84" s="439" t="str">
        <f t="shared" si="8"/>
        <v>-</v>
      </c>
    </row>
    <row r="85" spans="2:20">
      <c r="B85" s="375"/>
      <c r="C85" s="376"/>
      <c r="D85" s="377"/>
      <c r="E85" s="377"/>
      <c r="F85" s="380">
        <v>25</v>
      </c>
      <c r="G85" s="380" t="s">
        <v>288</v>
      </c>
      <c r="H85" s="381"/>
      <c r="I85" s="423"/>
      <c r="J85" s="424"/>
      <c r="K85" s="424"/>
      <c r="L85" s="423"/>
      <c r="M85" s="423"/>
      <c r="N85" s="424"/>
      <c r="O85" s="424"/>
      <c r="P85" s="424"/>
      <c r="Q85" s="424">
        <f t="shared" si="6"/>
        <v>0</v>
      </c>
      <c r="R85" s="424"/>
      <c r="S85" s="424">
        <f t="shared" si="7"/>
        <v>0</v>
      </c>
      <c r="T85" s="440" t="str">
        <f t="shared" si="8"/>
        <v>-</v>
      </c>
    </row>
    <row r="86" spans="2:20">
      <c r="B86" s="375"/>
      <c r="C86" s="376"/>
      <c r="D86" s="377"/>
      <c r="E86" s="377"/>
      <c r="F86" s="378">
        <v>26</v>
      </c>
      <c r="G86" s="378" t="s">
        <v>289</v>
      </c>
      <c r="H86" s="379" t="s">
        <v>324</v>
      </c>
      <c r="I86" s="420"/>
      <c r="J86" s="421"/>
      <c r="K86" s="421"/>
      <c r="L86" s="420"/>
      <c r="M86" s="420"/>
      <c r="N86" s="422"/>
      <c r="O86" s="422"/>
      <c r="P86" s="422"/>
      <c r="Q86" s="438">
        <f t="shared" si="6"/>
        <v>0</v>
      </c>
      <c r="R86" s="421"/>
      <c r="S86" s="438">
        <f t="shared" si="7"/>
        <v>0</v>
      </c>
      <c r="T86" s="439" t="str">
        <f t="shared" si="8"/>
        <v>-</v>
      </c>
    </row>
    <row r="87" spans="2:20">
      <c r="B87" s="375"/>
      <c r="C87" s="376"/>
      <c r="D87" s="377"/>
      <c r="E87" s="377"/>
      <c r="F87" s="380">
        <v>27</v>
      </c>
      <c r="G87" s="380" t="s">
        <v>290</v>
      </c>
      <c r="H87" s="381"/>
      <c r="I87" s="423"/>
      <c r="J87" s="424"/>
      <c r="K87" s="424"/>
      <c r="L87" s="423"/>
      <c r="M87" s="423"/>
      <c r="N87" s="424"/>
      <c r="O87" s="424"/>
      <c r="P87" s="424"/>
      <c r="Q87" s="424">
        <f t="shared" si="6"/>
        <v>0</v>
      </c>
      <c r="R87" s="424"/>
      <c r="S87" s="424">
        <f t="shared" si="7"/>
        <v>0</v>
      </c>
      <c r="T87" s="440" t="str">
        <f t="shared" si="8"/>
        <v>-</v>
      </c>
    </row>
    <row r="88" spans="2:20">
      <c r="B88" s="375"/>
      <c r="C88" s="376"/>
      <c r="D88" s="377"/>
      <c r="E88" s="377"/>
      <c r="F88" s="378">
        <v>28</v>
      </c>
      <c r="G88" s="378" t="s">
        <v>291</v>
      </c>
      <c r="H88" s="379" t="s">
        <v>325</v>
      </c>
      <c r="I88" s="420"/>
      <c r="J88" s="421"/>
      <c r="K88" s="421"/>
      <c r="L88" s="420"/>
      <c r="M88" s="420"/>
      <c r="N88" s="422"/>
      <c r="O88" s="422"/>
      <c r="P88" s="422"/>
      <c r="Q88" s="438">
        <f t="shared" si="6"/>
        <v>0</v>
      </c>
      <c r="R88" s="421"/>
      <c r="S88" s="438">
        <f t="shared" si="7"/>
        <v>0</v>
      </c>
      <c r="T88" s="439" t="str">
        <f t="shared" si="8"/>
        <v>-</v>
      </c>
    </row>
    <row r="89" spans="2:20">
      <c r="B89" s="375"/>
      <c r="C89" s="376"/>
      <c r="D89" s="377"/>
      <c r="E89" s="377"/>
      <c r="F89" s="378">
        <v>29</v>
      </c>
      <c r="G89" s="378" t="s">
        <v>292</v>
      </c>
      <c r="H89" s="379" t="s">
        <v>326</v>
      </c>
      <c r="I89" s="420"/>
      <c r="J89" s="421"/>
      <c r="K89" s="421"/>
      <c r="L89" s="420"/>
      <c r="M89" s="420"/>
      <c r="N89" s="422"/>
      <c r="O89" s="422"/>
      <c r="P89" s="422"/>
      <c r="Q89" s="438">
        <f t="shared" si="6"/>
        <v>0</v>
      </c>
      <c r="R89" s="421"/>
      <c r="S89" s="438">
        <f t="shared" si="7"/>
        <v>0</v>
      </c>
      <c r="T89" s="439" t="str">
        <f t="shared" si="8"/>
        <v>-</v>
      </c>
    </row>
    <row r="90" spans="2:20">
      <c r="B90" s="375"/>
      <c r="C90" s="376"/>
      <c r="D90" s="377"/>
      <c r="E90" s="377"/>
      <c r="F90" s="380">
        <v>30</v>
      </c>
      <c r="G90" s="380" t="s">
        <v>293</v>
      </c>
      <c r="H90" s="381"/>
      <c r="I90" s="423"/>
      <c r="J90" s="424"/>
      <c r="K90" s="424"/>
      <c r="L90" s="423"/>
      <c r="M90" s="423"/>
      <c r="N90" s="424"/>
      <c r="O90" s="424"/>
      <c r="P90" s="424"/>
      <c r="Q90" s="424">
        <f t="shared" si="6"/>
        <v>0</v>
      </c>
      <c r="R90" s="424"/>
      <c r="S90" s="424">
        <f t="shared" si="7"/>
        <v>0</v>
      </c>
      <c r="T90" s="440" t="str">
        <f t="shared" si="8"/>
        <v>-</v>
      </c>
    </row>
    <row r="91" spans="2:20">
      <c r="B91" s="375"/>
      <c r="C91" s="376"/>
      <c r="D91" s="377"/>
      <c r="E91" s="377"/>
      <c r="F91" s="378">
        <v>31</v>
      </c>
      <c r="G91" s="378" t="s">
        <v>294</v>
      </c>
      <c r="H91" s="379" t="s">
        <v>327</v>
      </c>
      <c r="I91" s="420"/>
      <c r="J91" s="421"/>
      <c r="K91" s="421"/>
      <c r="L91" s="420"/>
      <c r="M91" s="420"/>
      <c r="N91" s="422"/>
      <c r="O91" s="422"/>
      <c r="P91" s="422"/>
      <c r="Q91" s="438">
        <f t="shared" si="6"/>
        <v>0</v>
      </c>
      <c r="R91" s="421"/>
      <c r="S91" s="438">
        <f t="shared" si="7"/>
        <v>0</v>
      </c>
      <c r="T91" s="439" t="str">
        <f t="shared" si="8"/>
        <v>-</v>
      </c>
    </row>
    <row r="92" ht="26.25" spans="2:20">
      <c r="B92" s="375"/>
      <c r="C92" s="376"/>
      <c r="D92" s="377"/>
      <c r="E92" s="377"/>
      <c r="F92" s="382">
        <v>32</v>
      </c>
      <c r="G92" s="382" t="s">
        <v>295</v>
      </c>
      <c r="H92" s="383" t="s">
        <v>328</v>
      </c>
      <c r="I92" s="425"/>
      <c r="J92" s="426"/>
      <c r="K92" s="426"/>
      <c r="L92" s="425"/>
      <c r="M92" s="425"/>
      <c r="N92" s="427"/>
      <c r="O92" s="427"/>
      <c r="P92" s="427"/>
      <c r="Q92" s="443">
        <f t="shared" si="6"/>
        <v>0</v>
      </c>
      <c r="R92" s="426"/>
      <c r="S92" s="443">
        <f t="shared" si="7"/>
        <v>0</v>
      </c>
      <c r="T92" s="444" t="str">
        <f t="shared" si="8"/>
        <v>-</v>
      </c>
    </row>
    <row r="93" spans="2:20">
      <c r="B93" s="375"/>
      <c r="C93" s="384"/>
      <c r="D93" s="385" t="s">
        <v>329</v>
      </c>
      <c r="E93" s="385" t="s">
        <v>330</v>
      </c>
      <c r="F93" s="386">
        <v>23</v>
      </c>
      <c r="G93" s="386" t="s">
        <v>286</v>
      </c>
      <c r="H93" s="387" t="s">
        <v>331</v>
      </c>
      <c r="I93" s="428"/>
      <c r="J93" s="429"/>
      <c r="K93" s="429"/>
      <c r="L93" s="428"/>
      <c r="M93" s="428"/>
      <c r="N93" s="430"/>
      <c r="O93" s="430"/>
      <c r="P93" s="430"/>
      <c r="Q93" s="436">
        <f t="shared" ref="Q93:Q100" si="9">I93+J93</f>
        <v>0</v>
      </c>
      <c r="R93" s="418"/>
      <c r="S93" s="436">
        <f t="shared" ref="S93:S100" si="10">Q93+R93</f>
        <v>0</v>
      </c>
      <c r="T93" s="437" t="str">
        <f t="shared" ref="T93:T100" si="11">IF(P93&lt;&gt;0,S93/P93*7,"-")</f>
        <v>-</v>
      </c>
    </row>
    <row r="94" spans="2:20">
      <c r="B94" s="375"/>
      <c r="C94" s="376"/>
      <c r="D94" s="377"/>
      <c r="E94" s="377"/>
      <c r="F94" s="378">
        <v>24</v>
      </c>
      <c r="G94" s="378" t="s">
        <v>287</v>
      </c>
      <c r="H94" s="379" t="s">
        <v>332</v>
      </c>
      <c r="I94" s="420"/>
      <c r="J94" s="421"/>
      <c r="K94" s="421"/>
      <c r="L94" s="420"/>
      <c r="M94" s="420"/>
      <c r="N94" s="422"/>
      <c r="O94" s="422"/>
      <c r="P94" s="422"/>
      <c r="Q94" s="438">
        <f t="shared" si="9"/>
        <v>0</v>
      </c>
      <c r="R94" s="421"/>
      <c r="S94" s="438">
        <f t="shared" si="10"/>
        <v>0</v>
      </c>
      <c r="T94" s="439" t="str">
        <f t="shared" si="11"/>
        <v>-</v>
      </c>
    </row>
    <row r="95" spans="2:20">
      <c r="B95" s="375"/>
      <c r="C95" s="376"/>
      <c r="D95" s="377"/>
      <c r="E95" s="377"/>
      <c r="F95" s="380">
        <v>25</v>
      </c>
      <c r="G95" s="380" t="s">
        <v>288</v>
      </c>
      <c r="H95" s="381"/>
      <c r="I95" s="423"/>
      <c r="J95" s="424"/>
      <c r="K95" s="424"/>
      <c r="L95" s="423"/>
      <c r="M95" s="423"/>
      <c r="N95" s="424"/>
      <c r="O95" s="424"/>
      <c r="P95" s="424"/>
      <c r="Q95" s="424">
        <f t="shared" si="9"/>
        <v>0</v>
      </c>
      <c r="R95" s="424"/>
      <c r="S95" s="424">
        <f t="shared" si="10"/>
        <v>0</v>
      </c>
      <c r="T95" s="440" t="str">
        <f t="shared" si="11"/>
        <v>-</v>
      </c>
    </row>
    <row r="96" spans="2:20">
      <c r="B96" s="375"/>
      <c r="C96" s="376"/>
      <c r="D96" s="377"/>
      <c r="E96" s="377"/>
      <c r="F96" s="378">
        <v>26</v>
      </c>
      <c r="G96" s="378" t="s">
        <v>289</v>
      </c>
      <c r="H96" s="379" t="s">
        <v>333</v>
      </c>
      <c r="I96" s="420"/>
      <c r="J96" s="421"/>
      <c r="K96" s="421"/>
      <c r="L96" s="420"/>
      <c r="M96" s="420"/>
      <c r="N96" s="422"/>
      <c r="O96" s="422"/>
      <c r="P96" s="422"/>
      <c r="Q96" s="438">
        <f t="shared" si="9"/>
        <v>0</v>
      </c>
      <c r="R96" s="421"/>
      <c r="S96" s="438">
        <f t="shared" si="10"/>
        <v>0</v>
      </c>
      <c r="T96" s="439" t="str">
        <f t="shared" si="11"/>
        <v>-</v>
      </c>
    </row>
    <row r="97" spans="2:20">
      <c r="B97" s="375"/>
      <c r="C97" s="376"/>
      <c r="D97" s="377"/>
      <c r="E97" s="377"/>
      <c r="F97" s="380">
        <v>27</v>
      </c>
      <c r="G97" s="380" t="s">
        <v>290</v>
      </c>
      <c r="H97" s="381"/>
      <c r="I97" s="423"/>
      <c r="J97" s="424"/>
      <c r="K97" s="424"/>
      <c r="L97" s="423"/>
      <c r="M97" s="423"/>
      <c r="N97" s="424"/>
      <c r="O97" s="424"/>
      <c r="P97" s="424"/>
      <c r="Q97" s="424">
        <f t="shared" si="9"/>
        <v>0</v>
      </c>
      <c r="R97" s="424"/>
      <c r="S97" s="424">
        <f t="shared" si="10"/>
        <v>0</v>
      </c>
      <c r="T97" s="440" t="str">
        <f t="shared" si="11"/>
        <v>-</v>
      </c>
    </row>
    <row r="98" spans="2:20">
      <c r="B98" s="375"/>
      <c r="C98" s="376"/>
      <c r="D98" s="377"/>
      <c r="E98" s="377"/>
      <c r="F98" s="378">
        <v>28</v>
      </c>
      <c r="G98" s="378" t="s">
        <v>291</v>
      </c>
      <c r="H98" s="379" t="s">
        <v>334</v>
      </c>
      <c r="I98" s="420"/>
      <c r="J98" s="421"/>
      <c r="K98" s="421"/>
      <c r="L98" s="420"/>
      <c r="M98" s="420"/>
      <c r="N98" s="422"/>
      <c r="O98" s="422"/>
      <c r="P98" s="422"/>
      <c r="Q98" s="438">
        <f t="shared" si="9"/>
        <v>0</v>
      </c>
      <c r="R98" s="421"/>
      <c r="S98" s="438">
        <f t="shared" si="10"/>
        <v>0</v>
      </c>
      <c r="T98" s="439" t="str">
        <f t="shared" si="11"/>
        <v>-</v>
      </c>
    </row>
    <row r="99" spans="2:20">
      <c r="B99" s="375"/>
      <c r="C99" s="376"/>
      <c r="D99" s="377"/>
      <c r="E99" s="377"/>
      <c r="F99" s="378">
        <v>29</v>
      </c>
      <c r="G99" s="378" t="s">
        <v>292</v>
      </c>
      <c r="H99" s="379" t="s">
        <v>335</v>
      </c>
      <c r="I99" s="420"/>
      <c r="J99" s="421"/>
      <c r="K99" s="421"/>
      <c r="L99" s="420"/>
      <c r="M99" s="420"/>
      <c r="N99" s="422"/>
      <c r="O99" s="422"/>
      <c r="P99" s="422"/>
      <c r="Q99" s="438">
        <f t="shared" si="9"/>
        <v>0</v>
      </c>
      <c r="R99" s="421"/>
      <c r="S99" s="438">
        <f t="shared" si="10"/>
        <v>0</v>
      </c>
      <c r="T99" s="439" t="str">
        <f t="shared" si="11"/>
        <v>-</v>
      </c>
    </row>
    <row r="100" spans="2:20">
      <c r="B100" s="375"/>
      <c r="C100" s="376"/>
      <c r="D100" s="377"/>
      <c r="E100" s="377"/>
      <c r="F100" s="380">
        <v>30</v>
      </c>
      <c r="G100" s="380" t="s">
        <v>293</v>
      </c>
      <c r="H100" s="381"/>
      <c r="I100" s="423"/>
      <c r="J100" s="424"/>
      <c r="K100" s="424"/>
      <c r="L100" s="423"/>
      <c r="M100" s="423"/>
      <c r="N100" s="424"/>
      <c r="O100" s="424"/>
      <c r="P100" s="424"/>
      <c r="Q100" s="424">
        <f t="shared" si="9"/>
        <v>0</v>
      </c>
      <c r="R100" s="424"/>
      <c r="S100" s="424">
        <f t="shared" si="10"/>
        <v>0</v>
      </c>
      <c r="T100" s="440" t="str">
        <f t="shared" si="11"/>
        <v>-</v>
      </c>
    </row>
    <row r="101" spans="2:20">
      <c r="B101" s="375"/>
      <c r="C101" s="376"/>
      <c r="D101" s="377"/>
      <c r="E101" s="377"/>
      <c r="F101" s="378">
        <v>31</v>
      </c>
      <c r="G101" s="378" t="s">
        <v>294</v>
      </c>
      <c r="H101" s="379" t="s">
        <v>336</v>
      </c>
      <c r="I101" s="420"/>
      <c r="J101" s="421"/>
      <c r="K101" s="421"/>
      <c r="L101" s="420"/>
      <c r="M101" s="420"/>
      <c r="N101" s="422"/>
      <c r="O101" s="422"/>
      <c r="P101" s="422"/>
      <c r="Q101" s="438">
        <f t="shared" ref="Q101:Q102" si="12">I101+J101</f>
        <v>0</v>
      </c>
      <c r="R101" s="421"/>
      <c r="S101" s="438">
        <f t="shared" ref="S101:S102" si="13">Q101+R101</f>
        <v>0</v>
      </c>
      <c r="T101" s="439" t="str">
        <f t="shared" ref="T101:T102" si="14">IF(P101&lt;&gt;0,S101/P101*7,"-")</f>
        <v>-</v>
      </c>
    </row>
    <row r="102" ht="26.25" spans="2:20">
      <c r="B102" s="388"/>
      <c r="C102" s="389"/>
      <c r="D102" s="390"/>
      <c r="E102" s="390"/>
      <c r="F102" s="391">
        <v>32</v>
      </c>
      <c r="G102" s="391" t="s">
        <v>295</v>
      </c>
      <c r="H102" s="392" t="s">
        <v>337</v>
      </c>
      <c r="I102" s="431"/>
      <c r="J102" s="432"/>
      <c r="K102" s="432"/>
      <c r="L102" s="431"/>
      <c r="M102" s="431"/>
      <c r="N102" s="433"/>
      <c r="O102" s="433"/>
      <c r="P102" s="433"/>
      <c r="Q102" s="441">
        <f t="shared" si="12"/>
        <v>0</v>
      </c>
      <c r="R102" s="432"/>
      <c r="S102" s="441">
        <f t="shared" si="13"/>
        <v>0</v>
      </c>
      <c r="T102" s="442" t="str">
        <f t="shared" si="14"/>
        <v>-</v>
      </c>
    </row>
    <row r="103" spans="2:20">
      <c r="B103" s="370" t="s">
        <v>338</v>
      </c>
      <c r="C103" s="371"/>
      <c r="D103" s="372" t="s">
        <v>264</v>
      </c>
      <c r="E103" s="372"/>
      <c r="F103" s="373">
        <v>23</v>
      </c>
      <c r="G103" s="373" t="s">
        <v>286</v>
      </c>
      <c r="H103" s="374" t="s">
        <v>339</v>
      </c>
      <c r="I103" s="417"/>
      <c r="J103" s="418"/>
      <c r="K103" s="418"/>
      <c r="L103" s="417"/>
      <c r="M103" s="417"/>
      <c r="N103" s="419"/>
      <c r="O103" s="419"/>
      <c r="P103" s="419"/>
      <c r="Q103" s="436">
        <f t="shared" si="3"/>
        <v>0</v>
      </c>
      <c r="R103" s="418"/>
      <c r="S103" s="436">
        <f t="shared" si="4"/>
        <v>0</v>
      </c>
      <c r="T103" s="437" t="str">
        <f t="shared" si="5"/>
        <v>-</v>
      </c>
    </row>
    <row r="104" spans="2:20">
      <c r="B104" s="375"/>
      <c r="C104" s="376"/>
      <c r="D104" s="377"/>
      <c r="E104" s="377"/>
      <c r="F104" s="378">
        <v>24</v>
      </c>
      <c r="G104" s="378" t="s">
        <v>287</v>
      </c>
      <c r="H104" s="379" t="s">
        <v>340</v>
      </c>
      <c r="I104" s="420"/>
      <c r="J104" s="421"/>
      <c r="K104" s="421"/>
      <c r="L104" s="420"/>
      <c r="M104" s="420"/>
      <c r="N104" s="422"/>
      <c r="O104" s="422"/>
      <c r="P104" s="422"/>
      <c r="Q104" s="438">
        <f t="shared" si="3"/>
        <v>0</v>
      </c>
      <c r="R104" s="421"/>
      <c r="S104" s="438">
        <f t="shared" si="4"/>
        <v>0</v>
      </c>
      <c r="T104" s="439" t="str">
        <f t="shared" si="5"/>
        <v>-</v>
      </c>
    </row>
    <row r="105" spans="2:20">
      <c r="B105" s="375"/>
      <c r="C105" s="376"/>
      <c r="D105" s="377"/>
      <c r="E105" s="377"/>
      <c r="F105" s="380">
        <v>25</v>
      </c>
      <c r="G105" s="380" t="s">
        <v>288</v>
      </c>
      <c r="H105" s="381"/>
      <c r="I105" s="423"/>
      <c r="J105" s="424"/>
      <c r="K105" s="424"/>
      <c r="L105" s="423"/>
      <c r="M105" s="423"/>
      <c r="N105" s="424"/>
      <c r="O105" s="424"/>
      <c r="P105" s="424"/>
      <c r="Q105" s="424">
        <f t="shared" si="3"/>
        <v>0</v>
      </c>
      <c r="R105" s="424"/>
      <c r="S105" s="424">
        <f t="shared" si="4"/>
        <v>0</v>
      </c>
      <c r="T105" s="440" t="str">
        <f t="shared" si="5"/>
        <v>-</v>
      </c>
    </row>
    <row r="106" spans="2:20">
      <c r="B106" s="375"/>
      <c r="C106" s="376"/>
      <c r="D106" s="377"/>
      <c r="E106" s="377"/>
      <c r="F106" s="378">
        <v>26</v>
      </c>
      <c r="G106" s="378" t="s">
        <v>289</v>
      </c>
      <c r="H106" s="379" t="s">
        <v>341</v>
      </c>
      <c r="I106" s="420"/>
      <c r="J106" s="421"/>
      <c r="K106" s="421"/>
      <c r="L106" s="420"/>
      <c r="M106" s="420"/>
      <c r="N106" s="422"/>
      <c r="O106" s="422"/>
      <c r="P106" s="422"/>
      <c r="Q106" s="438">
        <f t="shared" si="3"/>
        <v>0</v>
      </c>
      <c r="R106" s="421"/>
      <c r="S106" s="438">
        <f t="shared" si="4"/>
        <v>0</v>
      </c>
      <c r="T106" s="439" t="str">
        <f t="shared" si="5"/>
        <v>-</v>
      </c>
    </row>
    <row r="107" spans="2:20">
      <c r="B107" s="375"/>
      <c r="C107" s="376"/>
      <c r="D107" s="377"/>
      <c r="E107" s="377"/>
      <c r="F107" s="380">
        <v>27</v>
      </c>
      <c r="G107" s="380" t="s">
        <v>290</v>
      </c>
      <c r="H107" s="381"/>
      <c r="I107" s="423"/>
      <c r="J107" s="424"/>
      <c r="K107" s="424"/>
      <c r="L107" s="423"/>
      <c r="M107" s="423"/>
      <c r="N107" s="424"/>
      <c r="O107" s="424"/>
      <c r="P107" s="424"/>
      <c r="Q107" s="424">
        <f t="shared" si="3"/>
        <v>0</v>
      </c>
      <c r="R107" s="424"/>
      <c r="S107" s="424">
        <f t="shared" si="4"/>
        <v>0</v>
      </c>
      <c r="T107" s="440" t="str">
        <f t="shared" si="5"/>
        <v>-</v>
      </c>
    </row>
    <row r="108" spans="2:20">
      <c r="B108" s="375"/>
      <c r="C108" s="376"/>
      <c r="D108" s="377"/>
      <c r="E108" s="377"/>
      <c r="F108" s="378">
        <v>28</v>
      </c>
      <c r="G108" s="378" t="s">
        <v>291</v>
      </c>
      <c r="H108" s="379" t="s">
        <v>342</v>
      </c>
      <c r="I108" s="420"/>
      <c r="J108" s="421"/>
      <c r="K108" s="421"/>
      <c r="L108" s="420"/>
      <c r="M108" s="420"/>
      <c r="N108" s="422"/>
      <c r="O108" s="422"/>
      <c r="P108" s="422"/>
      <c r="Q108" s="438">
        <f t="shared" si="3"/>
        <v>0</v>
      </c>
      <c r="R108" s="421"/>
      <c r="S108" s="438">
        <f t="shared" si="4"/>
        <v>0</v>
      </c>
      <c r="T108" s="439" t="str">
        <f t="shared" si="5"/>
        <v>-</v>
      </c>
    </row>
    <row r="109" spans="2:20">
      <c r="B109" s="375"/>
      <c r="C109" s="376"/>
      <c r="D109" s="377"/>
      <c r="E109" s="377"/>
      <c r="F109" s="378">
        <v>29</v>
      </c>
      <c r="G109" s="378" t="s">
        <v>292</v>
      </c>
      <c r="H109" s="379" t="s">
        <v>343</v>
      </c>
      <c r="I109" s="420"/>
      <c r="J109" s="421"/>
      <c r="K109" s="421"/>
      <c r="L109" s="420"/>
      <c r="M109" s="420"/>
      <c r="N109" s="422"/>
      <c r="O109" s="422"/>
      <c r="P109" s="422"/>
      <c r="Q109" s="438">
        <f t="shared" si="3"/>
        <v>0</v>
      </c>
      <c r="R109" s="421"/>
      <c r="S109" s="438">
        <f t="shared" si="4"/>
        <v>0</v>
      </c>
      <c r="T109" s="439" t="str">
        <f t="shared" si="5"/>
        <v>-</v>
      </c>
    </row>
    <row r="110" spans="2:20">
      <c r="B110" s="375"/>
      <c r="C110" s="376"/>
      <c r="D110" s="377"/>
      <c r="E110" s="377"/>
      <c r="F110" s="380">
        <v>30</v>
      </c>
      <c r="G110" s="380" t="s">
        <v>293</v>
      </c>
      <c r="H110" s="381"/>
      <c r="I110" s="423"/>
      <c r="J110" s="424"/>
      <c r="K110" s="424"/>
      <c r="L110" s="423"/>
      <c r="M110" s="423"/>
      <c r="N110" s="424"/>
      <c r="O110" s="424"/>
      <c r="P110" s="424"/>
      <c r="Q110" s="424">
        <f t="shared" si="3"/>
        <v>0</v>
      </c>
      <c r="R110" s="424"/>
      <c r="S110" s="424">
        <f t="shared" si="4"/>
        <v>0</v>
      </c>
      <c r="T110" s="440" t="str">
        <f t="shared" si="5"/>
        <v>-</v>
      </c>
    </row>
    <row r="111" spans="2:20">
      <c r="B111" s="375"/>
      <c r="C111" s="376"/>
      <c r="D111" s="377"/>
      <c r="E111" s="377"/>
      <c r="F111" s="378">
        <v>31</v>
      </c>
      <c r="G111" s="378" t="s">
        <v>294</v>
      </c>
      <c r="H111" s="379" t="s">
        <v>344</v>
      </c>
      <c r="I111" s="420"/>
      <c r="J111" s="421"/>
      <c r="K111" s="421"/>
      <c r="L111" s="420"/>
      <c r="M111" s="420"/>
      <c r="N111" s="422"/>
      <c r="O111" s="422"/>
      <c r="P111" s="422"/>
      <c r="Q111" s="438">
        <f t="shared" si="3"/>
        <v>0</v>
      </c>
      <c r="R111" s="421"/>
      <c r="S111" s="438">
        <f t="shared" si="4"/>
        <v>0</v>
      </c>
      <c r="T111" s="439" t="str">
        <f t="shared" si="5"/>
        <v>-</v>
      </c>
    </row>
    <row r="112" spans="2:20">
      <c r="B112" s="375"/>
      <c r="C112" s="376"/>
      <c r="D112" s="377"/>
      <c r="E112" s="377"/>
      <c r="F112" s="382">
        <v>32</v>
      </c>
      <c r="G112" s="382" t="s">
        <v>295</v>
      </c>
      <c r="H112" s="383" t="s">
        <v>345</v>
      </c>
      <c r="I112" s="425"/>
      <c r="J112" s="426"/>
      <c r="K112" s="426"/>
      <c r="L112" s="425"/>
      <c r="M112" s="425"/>
      <c r="N112" s="427"/>
      <c r="O112" s="427"/>
      <c r="P112" s="427"/>
      <c r="Q112" s="443">
        <f t="shared" si="3"/>
        <v>0</v>
      </c>
      <c r="R112" s="426"/>
      <c r="S112" s="443">
        <f t="shared" si="4"/>
        <v>0</v>
      </c>
      <c r="T112" s="444" t="str">
        <f t="shared" si="5"/>
        <v>-</v>
      </c>
    </row>
    <row r="113" spans="2:20">
      <c r="B113" s="375"/>
      <c r="C113" s="384"/>
      <c r="D113" s="385" t="s">
        <v>256</v>
      </c>
      <c r="E113" s="385"/>
      <c r="F113" s="386">
        <v>23</v>
      </c>
      <c r="G113" s="386" t="s">
        <v>286</v>
      </c>
      <c r="H113" s="387" t="s">
        <v>346</v>
      </c>
      <c r="I113" s="428"/>
      <c r="J113" s="429"/>
      <c r="K113" s="429"/>
      <c r="L113" s="428"/>
      <c r="M113" s="428"/>
      <c r="N113" s="430"/>
      <c r="O113" s="430"/>
      <c r="P113" s="430"/>
      <c r="Q113" s="445">
        <f t="shared" si="3"/>
        <v>0</v>
      </c>
      <c r="R113" s="429"/>
      <c r="S113" s="445">
        <f t="shared" si="4"/>
        <v>0</v>
      </c>
      <c r="T113" s="446" t="str">
        <f t="shared" si="5"/>
        <v>-</v>
      </c>
    </row>
    <row r="114" spans="2:20">
      <c r="B114" s="375"/>
      <c r="C114" s="376"/>
      <c r="D114" s="377"/>
      <c r="E114" s="377"/>
      <c r="F114" s="378">
        <v>24</v>
      </c>
      <c r="G114" s="378" t="s">
        <v>287</v>
      </c>
      <c r="H114" s="379" t="s">
        <v>347</v>
      </c>
      <c r="I114" s="420"/>
      <c r="J114" s="421"/>
      <c r="K114" s="421"/>
      <c r="L114" s="420"/>
      <c r="M114" s="420"/>
      <c r="N114" s="422"/>
      <c r="O114" s="422"/>
      <c r="P114" s="422"/>
      <c r="Q114" s="438">
        <f t="shared" si="3"/>
        <v>0</v>
      </c>
      <c r="R114" s="421"/>
      <c r="S114" s="438">
        <f t="shared" si="4"/>
        <v>0</v>
      </c>
      <c r="T114" s="439" t="str">
        <f t="shared" si="5"/>
        <v>-</v>
      </c>
    </row>
    <row r="115" spans="2:20">
      <c r="B115" s="375"/>
      <c r="C115" s="376"/>
      <c r="D115" s="377"/>
      <c r="E115" s="377"/>
      <c r="F115" s="380">
        <v>25</v>
      </c>
      <c r="G115" s="380" t="s">
        <v>288</v>
      </c>
      <c r="H115" s="381"/>
      <c r="I115" s="423"/>
      <c r="J115" s="424"/>
      <c r="K115" s="424"/>
      <c r="L115" s="423"/>
      <c r="M115" s="423"/>
      <c r="N115" s="424"/>
      <c r="O115" s="424"/>
      <c r="P115" s="424"/>
      <c r="Q115" s="424">
        <f t="shared" si="3"/>
        <v>0</v>
      </c>
      <c r="R115" s="424"/>
      <c r="S115" s="424">
        <f t="shared" si="4"/>
        <v>0</v>
      </c>
      <c r="T115" s="440" t="str">
        <f t="shared" si="5"/>
        <v>-</v>
      </c>
    </row>
    <row r="116" spans="2:20">
      <c r="B116" s="375"/>
      <c r="C116" s="376"/>
      <c r="D116" s="377"/>
      <c r="E116" s="377"/>
      <c r="F116" s="378">
        <v>26</v>
      </c>
      <c r="G116" s="378" t="s">
        <v>289</v>
      </c>
      <c r="H116" s="379" t="s">
        <v>348</v>
      </c>
      <c r="I116" s="420"/>
      <c r="J116" s="421"/>
      <c r="K116" s="421"/>
      <c r="L116" s="420"/>
      <c r="M116" s="420"/>
      <c r="N116" s="422"/>
      <c r="O116" s="422"/>
      <c r="P116" s="422"/>
      <c r="Q116" s="438">
        <f t="shared" si="3"/>
        <v>0</v>
      </c>
      <c r="R116" s="421"/>
      <c r="S116" s="438">
        <f t="shared" si="4"/>
        <v>0</v>
      </c>
      <c r="T116" s="439" t="str">
        <f t="shared" si="5"/>
        <v>-</v>
      </c>
    </row>
    <row r="117" spans="2:20">
      <c r="B117" s="375"/>
      <c r="C117" s="376"/>
      <c r="D117" s="377"/>
      <c r="E117" s="377"/>
      <c r="F117" s="380">
        <v>27</v>
      </c>
      <c r="G117" s="380" t="s">
        <v>290</v>
      </c>
      <c r="H117" s="381"/>
      <c r="I117" s="423"/>
      <c r="J117" s="424"/>
      <c r="K117" s="424"/>
      <c r="L117" s="423"/>
      <c r="M117" s="423"/>
      <c r="N117" s="424"/>
      <c r="O117" s="424"/>
      <c r="P117" s="424"/>
      <c r="Q117" s="424">
        <f t="shared" si="3"/>
        <v>0</v>
      </c>
      <c r="R117" s="424"/>
      <c r="S117" s="424">
        <f t="shared" si="4"/>
        <v>0</v>
      </c>
      <c r="T117" s="440" t="str">
        <f t="shared" si="5"/>
        <v>-</v>
      </c>
    </row>
    <row r="118" spans="2:20">
      <c r="B118" s="375"/>
      <c r="C118" s="376"/>
      <c r="D118" s="377"/>
      <c r="E118" s="377"/>
      <c r="F118" s="378">
        <v>28</v>
      </c>
      <c r="G118" s="378" t="s">
        <v>291</v>
      </c>
      <c r="H118" s="379" t="s">
        <v>349</v>
      </c>
      <c r="I118" s="420"/>
      <c r="J118" s="421"/>
      <c r="K118" s="421"/>
      <c r="L118" s="420"/>
      <c r="M118" s="420"/>
      <c r="N118" s="422"/>
      <c r="O118" s="422"/>
      <c r="P118" s="422"/>
      <c r="Q118" s="438">
        <f t="shared" si="3"/>
        <v>0</v>
      </c>
      <c r="R118" s="421"/>
      <c r="S118" s="438">
        <f t="shared" si="4"/>
        <v>0</v>
      </c>
      <c r="T118" s="439" t="str">
        <f t="shared" si="5"/>
        <v>-</v>
      </c>
    </row>
    <row r="119" spans="2:20">
      <c r="B119" s="375"/>
      <c r="C119" s="376"/>
      <c r="D119" s="377"/>
      <c r="E119" s="377"/>
      <c r="F119" s="378">
        <v>29</v>
      </c>
      <c r="G119" s="378" t="s">
        <v>292</v>
      </c>
      <c r="H119" s="379" t="s">
        <v>350</v>
      </c>
      <c r="I119" s="420"/>
      <c r="J119" s="421"/>
      <c r="K119" s="421"/>
      <c r="L119" s="420"/>
      <c r="M119" s="420"/>
      <c r="N119" s="422"/>
      <c r="O119" s="422"/>
      <c r="P119" s="422"/>
      <c r="Q119" s="438">
        <f t="shared" si="3"/>
        <v>0</v>
      </c>
      <c r="R119" s="421"/>
      <c r="S119" s="438">
        <f t="shared" si="4"/>
        <v>0</v>
      </c>
      <c r="T119" s="439" t="str">
        <f t="shared" si="5"/>
        <v>-</v>
      </c>
    </row>
    <row r="120" spans="2:20">
      <c r="B120" s="375"/>
      <c r="C120" s="376"/>
      <c r="D120" s="377"/>
      <c r="E120" s="377"/>
      <c r="F120" s="380">
        <v>30</v>
      </c>
      <c r="G120" s="380" t="s">
        <v>293</v>
      </c>
      <c r="H120" s="381"/>
      <c r="I120" s="423"/>
      <c r="J120" s="424"/>
      <c r="K120" s="424"/>
      <c r="L120" s="423"/>
      <c r="M120" s="423"/>
      <c r="N120" s="424"/>
      <c r="O120" s="424"/>
      <c r="P120" s="424"/>
      <c r="Q120" s="424">
        <f t="shared" si="3"/>
        <v>0</v>
      </c>
      <c r="R120" s="424"/>
      <c r="S120" s="424">
        <f t="shared" si="4"/>
        <v>0</v>
      </c>
      <c r="T120" s="440" t="str">
        <f t="shared" si="5"/>
        <v>-</v>
      </c>
    </row>
    <row r="121" spans="2:20">
      <c r="B121" s="375"/>
      <c r="C121" s="376"/>
      <c r="D121" s="377"/>
      <c r="E121" s="377"/>
      <c r="F121" s="378">
        <v>31</v>
      </c>
      <c r="G121" s="378" t="s">
        <v>294</v>
      </c>
      <c r="H121" s="379" t="s">
        <v>351</v>
      </c>
      <c r="I121" s="420"/>
      <c r="J121" s="421"/>
      <c r="K121" s="421"/>
      <c r="L121" s="420"/>
      <c r="M121" s="420"/>
      <c r="N121" s="422"/>
      <c r="O121" s="422"/>
      <c r="P121" s="422"/>
      <c r="Q121" s="438">
        <f t="shared" si="3"/>
        <v>0</v>
      </c>
      <c r="R121" s="421"/>
      <c r="S121" s="438">
        <f t="shared" si="4"/>
        <v>0</v>
      </c>
      <c r="T121" s="439" t="str">
        <f t="shared" si="5"/>
        <v>-</v>
      </c>
    </row>
    <row r="122" spans="2:20">
      <c r="B122" s="375"/>
      <c r="C122" s="376"/>
      <c r="D122" s="377"/>
      <c r="E122" s="377"/>
      <c r="F122" s="382">
        <v>32</v>
      </c>
      <c r="G122" s="382" t="s">
        <v>295</v>
      </c>
      <c r="H122" s="383" t="s">
        <v>352</v>
      </c>
      <c r="I122" s="425"/>
      <c r="J122" s="426"/>
      <c r="K122" s="426"/>
      <c r="L122" s="425"/>
      <c r="M122" s="425"/>
      <c r="N122" s="427"/>
      <c r="O122" s="427"/>
      <c r="P122" s="427"/>
      <c r="Q122" s="443">
        <f t="shared" si="3"/>
        <v>0</v>
      </c>
      <c r="R122" s="426"/>
      <c r="S122" s="443">
        <f t="shared" si="4"/>
        <v>0</v>
      </c>
      <c r="T122" s="444" t="str">
        <f t="shared" si="5"/>
        <v>-</v>
      </c>
    </row>
    <row r="123" spans="2:20">
      <c r="B123" s="375"/>
      <c r="C123" s="384"/>
      <c r="D123" s="385" t="s">
        <v>353</v>
      </c>
      <c r="E123" s="385"/>
      <c r="F123" s="386">
        <v>23</v>
      </c>
      <c r="G123" s="386" t="s">
        <v>286</v>
      </c>
      <c r="H123" s="387" t="s">
        <v>354</v>
      </c>
      <c r="I123" s="428"/>
      <c r="J123" s="429"/>
      <c r="K123" s="429"/>
      <c r="L123" s="428"/>
      <c r="M123" s="428"/>
      <c r="N123" s="430"/>
      <c r="O123" s="430"/>
      <c r="P123" s="430"/>
      <c r="Q123" s="445">
        <f t="shared" si="3"/>
        <v>0</v>
      </c>
      <c r="R123" s="429"/>
      <c r="S123" s="445">
        <f t="shared" si="4"/>
        <v>0</v>
      </c>
      <c r="T123" s="446" t="str">
        <f t="shared" si="5"/>
        <v>-</v>
      </c>
    </row>
    <row r="124" spans="2:20">
      <c r="B124" s="375"/>
      <c r="C124" s="376"/>
      <c r="D124" s="377"/>
      <c r="E124" s="377"/>
      <c r="F124" s="378">
        <v>24</v>
      </c>
      <c r="G124" s="378" t="s">
        <v>287</v>
      </c>
      <c r="H124" s="379" t="s">
        <v>355</v>
      </c>
      <c r="I124" s="420"/>
      <c r="J124" s="421"/>
      <c r="K124" s="421"/>
      <c r="L124" s="420"/>
      <c r="M124" s="420"/>
      <c r="N124" s="422"/>
      <c r="O124" s="422"/>
      <c r="P124" s="422"/>
      <c r="Q124" s="438">
        <f t="shared" si="3"/>
        <v>0</v>
      </c>
      <c r="R124" s="421"/>
      <c r="S124" s="438">
        <f t="shared" si="4"/>
        <v>0</v>
      </c>
      <c r="T124" s="439" t="str">
        <f t="shared" si="5"/>
        <v>-</v>
      </c>
    </row>
    <row r="125" spans="2:20">
      <c r="B125" s="375"/>
      <c r="C125" s="376"/>
      <c r="D125" s="377"/>
      <c r="E125" s="377"/>
      <c r="F125" s="380">
        <v>25</v>
      </c>
      <c r="G125" s="380" t="s">
        <v>288</v>
      </c>
      <c r="H125" s="381"/>
      <c r="I125" s="423"/>
      <c r="J125" s="424"/>
      <c r="K125" s="424"/>
      <c r="L125" s="423"/>
      <c r="M125" s="423"/>
      <c r="N125" s="424"/>
      <c r="O125" s="424"/>
      <c r="P125" s="424"/>
      <c r="Q125" s="424">
        <f t="shared" si="3"/>
        <v>0</v>
      </c>
      <c r="R125" s="424"/>
      <c r="S125" s="424">
        <f t="shared" si="4"/>
        <v>0</v>
      </c>
      <c r="T125" s="440" t="str">
        <f t="shared" si="5"/>
        <v>-</v>
      </c>
    </row>
    <row r="126" spans="2:20">
      <c r="B126" s="375"/>
      <c r="C126" s="376"/>
      <c r="D126" s="377"/>
      <c r="E126" s="377"/>
      <c r="F126" s="378">
        <v>26</v>
      </c>
      <c r="G126" s="378" t="s">
        <v>289</v>
      </c>
      <c r="H126" s="379" t="s">
        <v>356</v>
      </c>
      <c r="I126" s="420"/>
      <c r="J126" s="421"/>
      <c r="K126" s="421"/>
      <c r="L126" s="420"/>
      <c r="M126" s="420"/>
      <c r="N126" s="422"/>
      <c r="O126" s="422"/>
      <c r="P126" s="422"/>
      <c r="Q126" s="438">
        <f t="shared" si="3"/>
        <v>0</v>
      </c>
      <c r="R126" s="421"/>
      <c r="S126" s="438">
        <f t="shared" si="4"/>
        <v>0</v>
      </c>
      <c r="T126" s="439" t="str">
        <f t="shared" si="5"/>
        <v>-</v>
      </c>
    </row>
    <row r="127" spans="2:20">
      <c r="B127" s="375"/>
      <c r="C127" s="376"/>
      <c r="D127" s="377"/>
      <c r="E127" s="377"/>
      <c r="F127" s="380">
        <v>27</v>
      </c>
      <c r="G127" s="380" t="s">
        <v>290</v>
      </c>
      <c r="H127" s="381"/>
      <c r="I127" s="423"/>
      <c r="J127" s="424"/>
      <c r="K127" s="424"/>
      <c r="L127" s="423"/>
      <c r="M127" s="423"/>
      <c r="N127" s="424"/>
      <c r="O127" s="424"/>
      <c r="P127" s="424"/>
      <c r="Q127" s="424">
        <f t="shared" si="3"/>
        <v>0</v>
      </c>
      <c r="R127" s="424"/>
      <c r="S127" s="424">
        <f t="shared" si="4"/>
        <v>0</v>
      </c>
      <c r="T127" s="440" t="str">
        <f t="shared" si="5"/>
        <v>-</v>
      </c>
    </row>
    <row r="128" spans="2:20">
      <c r="B128" s="375"/>
      <c r="C128" s="376"/>
      <c r="D128" s="377"/>
      <c r="E128" s="377"/>
      <c r="F128" s="378">
        <v>28</v>
      </c>
      <c r="G128" s="378" t="s">
        <v>291</v>
      </c>
      <c r="H128" s="379" t="s">
        <v>357</v>
      </c>
      <c r="I128" s="420"/>
      <c r="J128" s="421"/>
      <c r="K128" s="421"/>
      <c r="L128" s="420"/>
      <c r="M128" s="420"/>
      <c r="N128" s="422"/>
      <c r="O128" s="422"/>
      <c r="P128" s="422"/>
      <c r="Q128" s="438">
        <f t="shared" si="3"/>
        <v>0</v>
      </c>
      <c r="R128" s="421"/>
      <c r="S128" s="438">
        <f t="shared" si="4"/>
        <v>0</v>
      </c>
      <c r="T128" s="439" t="str">
        <f t="shared" si="5"/>
        <v>-</v>
      </c>
    </row>
    <row r="129" spans="2:20">
      <c r="B129" s="375"/>
      <c r="C129" s="376"/>
      <c r="D129" s="377"/>
      <c r="E129" s="377"/>
      <c r="F129" s="378">
        <v>29</v>
      </c>
      <c r="G129" s="378" t="s">
        <v>292</v>
      </c>
      <c r="H129" s="379" t="s">
        <v>358</v>
      </c>
      <c r="I129" s="420"/>
      <c r="J129" s="421"/>
      <c r="K129" s="421"/>
      <c r="L129" s="420"/>
      <c r="M129" s="420"/>
      <c r="N129" s="422"/>
      <c r="O129" s="422"/>
      <c r="P129" s="422"/>
      <c r="Q129" s="438">
        <f t="shared" si="3"/>
        <v>0</v>
      </c>
      <c r="R129" s="421"/>
      <c r="S129" s="438">
        <f t="shared" si="4"/>
        <v>0</v>
      </c>
      <c r="T129" s="439" t="str">
        <f t="shared" si="5"/>
        <v>-</v>
      </c>
    </row>
    <row r="130" spans="2:20">
      <c r="B130" s="375"/>
      <c r="C130" s="376"/>
      <c r="D130" s="377"/>
      <c r="E130" s="377"/>
      <c r="F130" s="380">
        <v>30</v>
      </c>
      <c r="G130" s="380" t="s">
        <v>293</v>
      </c>
      <c r="H130" s="381"/>
      <c r="I130" s="423"/>
      <c r="J130" s="424"/>
      <c r="K130" s="424"/>
      <c r="L130" s="423"/>
      <c r="M130" s="423"/>
      <c r="N130" s="424"/>
      <c r="O130" s="424"/>
      <c r="P130" s="424"/>
      <c r="Q130" s="424">
        <f t="shared" si="3"/>
        <v>0</v>
      </c>
      <c r="R130" s="424"/>
      <c r="S130" s="424">
        <f t="shared" si="4"/>
        <v>0</v>
      </c>
      <c r="T130" s="440" t="str">
        <f t="shared" si="5"/>
        <v>-</v>
      </c>
    </row>
    <row r="131" spans="2:20">
      <c r="B131" s="375"/>
      <c r="C131" s="376"/>
      <c r="D131" s="377"/>
      <c r="E131" s="377"/>
      <c r="F131" s="378">
        <v>31</v>
      </c>
      <c r="G131" s="378" t="s">
        <v>294</v>
      </c>
      <c r="H131" s="379" t="s">
        <v>359</v>
      </c>
      <c r="I131" s="420"/>
      <c r="J131" s="421"/>
      <c r="K131" s="421"/>
      <c r="L131" s="420"/>
      <c r="M131" s="420"/>
      <c r="N131" s="422"/>
      <c r="O131" s="422"/>
      <c r="P131" s="422"/>
      <c r="Q131" s="438">
        <f t="shared" si="3"/>
        <v>0</v>
      </c>
      <c r="R131" s="421"/>
      <c r="S131" s="438">
        <f t="shared" si="4"/>
        <v>0</v>
      </c>
      <c r="T131" s="439" t="str">
        <f t="shared" si="5"/>
        <v>-</v>
      </c>
    </row>
    <row r="132" spans="2:20">
      <c r="B132" s="375"/>
      <c r="C132" s="376"/>
      <c r="D132" s="377"/>
      <c r="E132" s="377"/>
      <c r="F132" s="382">
        <v>32</v>
      </c>
      <c r="G132" s="382" t="s">
        <v>295</v>
      </c>
      <c r="H132" s="383" t="s">
        <v>360</v>
      </c>
      <c r="I132" s="425"/>
      <c r="J132" s="426"/>
      <c r="K132" s="426"/>
      <c r="L132" s="425"/>
      <c r="M132" s="425"/>
      <c r="N132" s="427"/>
      <c r="O132" s="427"/>
      <c r="P132" s="427"/>
      <c r="Q132" s="443">
        <f t="shared" si="3"/>
        <v>0</v>
      </c>
      <c r="R132" s="426"/>
      <c r="S132" s="443">
        <f t="shared" si="4"/>
        <v>0</v>
      </c>
      <c r="T132" s="444" t="str">
        <f t="shared" si="5"/>
        <v>-</v>
      </c>
    </row>
    <row r="133" spans="2:20">
      <c r="B133" s="375"/>
      <c r="C133" s="384"/>
      <c r="D133" s="385" t="s">
        <v>253</v>
      </c>
      <c r="E133" s="385"/>
      <c r="F133" s="386">
        <v>23</v>
      </c>
      <c r="G133" s="386" t="s">
        <v>286</v>
      </c>
      <c r="H133" s="387" t="s">
        <v>361</v>
      </c>
      <c r="I133" s="428"/>
      <c r="J133" s="429"/>
      <c r="K133" s="429"/>
      <c r="L133" s="428"/>
      <c r="M133" s="428"/>
      <c r="N133" s="430"/>
      <c r="O133" s="430"/>
      <c r="P133" s="430"/>
      <c r="Q133" s="445">
        <f t="shared" si="3"/>
        <v>0</v>
      </c>
      <c r="R133" s="429"/>
      <c r="S133" s="445">
        <f t="shared" si="4"/>
        <v>0</v>
      </c>
      <c r="T133" s="446" t="str">
        <f t="shared" si="5"/>
        <v>-</v>
      </c>
    </row>
    <row r="134" spans="2:20">
      <c r="B134" s="375"/>
      <c r="C134" s="376"/>
      <c r="D134" s="377"/>
      <c r="E134" s="377"/>
      <c r="F134" s="378">
        <v>24</v>
      </c>
      <c r="G134" s="378" t="s">
        <v>287</v>
      </c>
      <c r="H134" s="379" t="s">
        <v>362</v>
      </c>
      <c r="I134" s="420"/>
      <c r="J134" s="421"/>
      <c r="K134" s="421"/>
      <c r="L134" s="420"/>
      <c r="M134" s="420"/>
      <c r="N134" s="422"/>
      <c r="O134" s="422"/>
      <c r="P134" s="422"/>
      <c r="Q134" s="438">
        <f t="shared" si="3"/>
        <v>0</v>
      </c>
      <c r="R134" s="421"/>
      <c r="S134" s="438">
        <f t="shared" si="4"/>
        <v>0</v>
      </c>
      <c r="T134" s="439" t="str">
        <f t="shared" si="5"/>
        <v>-</v>
      </c>
    </row>
    <row r="135" spans="2:20">
      <c r="B135" s="375"/>
      <c r="C135" s="376"/>
      <c r="D135" s="377"/>
      <c r="E135" s="377"/>
      <c r="F135" s="380">
        <v>25</v>
      </c>
      <c r="G135" s="380" t="s">
        <v>288</v>
      </c>
      <c r="H135" s="381"/>
      <c r="I135" s="423"/>
      <c r="J135" s="424"/>
      <c r="K135" s="424"/>
      <c r="L135" s="423"/>
      <c r="M135" s="423"/>
      <c r="N135" s="424"/>
      <c r="O135" s="424"/>
      <c r="P135" s="424"/>
      <c r="Q135" s="424">
        <f t="shared" si="3"/>
        <v>0</v>
      </c>
      <c r="R135" s="424"/>
      <c r="S135" s="424">
        <f t="shared" si="4"/>
        <v>0</v>
      </c>
      <c r="T135" s="440" t="str">
        <f t="shared" si="5"/>
        <v>-</v>
      </c>
    </row>
    <row r="136" spans="2:20">
      <c r="B136" s="375"/>
      <c r="C136" s="376"/>
      <c r="D136" s="377"/>
      <c r="E136" s="377"/>
      <c r="F136" s="378">
        <v>26</v>
      </c>
      <c r="G136" s="378" t="s">
        <v>289</v>
      </c>
      <c r="H136" s="379" t="s">
        <v>363</v>
      </c>
      <c r="I136" s="420"/>
      <c r="J136" s="421"/>
      <c r="K136" s="421"/>
      <c r="L136" s="420"/>
      <c r="M136" s="420"/>
      <c r="N136" s="422"/>
      <c r="O136" s="422"/>
      <c r="P136" s="422"/>
      <c r="Q136" s="438">
        <f t="shared" si="3"/>
        <v>0</v>
      </c>
      <c r="R136" s="421"/>
      <c r="S136" s="438">
        <f t="shared" si="4"/>
        <v>0</v>
      </c>
      <c r="T136" s="439" t="str">
        <f t="shared" si="5"/>
        <v>-</v>
      </c>
    </row>
    <row r="137" spans="2:20">
      <c r="B137" s="375"/>
      <c r="C137" s="376"/>
      <c r="D137" s="377"/>
      <c r="E137" s="377"/>
      <c r="F137" s="380">
        <v>27</v>
      </c>
      <c r="G137" s="380" t="s">
        <v>290</v>
      </c>
      <c r="H137" s="381"/>
      <c r="I137" s="423"/>
      <c r="J137" s="424"/>
      <c r="K137" s="424"/>
      <c r="L137" s="423"/>
      <c r="M137" s="423"/>
      <c r="N137" s="424"/>
      <c r="O137" s="424"/>
      <c r="P137" s="424"/>
      <c r="Q137" s="424">
        <f t="shared" si="3"/>
        <v>0</v>
      </c>
      <c r="R137" s="424"/>
      <c r="S137" s="424">
        <f t="shared" si="4"/>
        <v>0</v>
      </c>
      <c r="T137" s="440" t="str">
        <f t="shared" si="5"/>
        <v>-</v>
      </c>
    </row>
    <row r="138" spans="2:20">
      <c r="B138" s="375"/>
      <c r="C138" s="376"/>
      <c r="D138" s="377"/>
      <c r="E138" s="377"/>
      <c r="F138" s="378">
        <v>28</v>
      </c>
      <c r="G138" s="378" t="s">
        <v>291</v>
      </c>
      <c r="H138" s="379" t="s">
        <v>364</v>
      </c>
      <c r="I138" s="420"/>
      <c r="J138" s="421"/>
      <c r="K138" s="421"/>
      <c r="L138" s="420"/>
      <c r="M138" s="420"/>
      <c r="N138" s="422"/>
      <c r="O138" s="422"/>
      <c r="P138" s="422"/>
      <c r="Q138" s="438">
        <f t="shared" si="3"/>
        <v>0</v>
      </c>
      <c r="R138" s="421"/>
      <c r="S138" s="438">
        <f t="shared" si="4"/>
        <v>0</v>
      </c>
      <c r="T138" s="439" t="str">
        <f t="shared" si="5"/>
        <v>-</v>
      </c>
    </row>
    <row r="139" spans="2:20">
      <c r="B139" s="375"/>
      <c r="C139" s="376"/>
      <c r="D139" s="377"/>
      <c r="E139" s="377"/>
      <c r="F139" s="378">
        <v>29</v>
      </c>
      <c r="G139" s="378" t="s">
        <v>292</v>
      </c>
      <c r="H139" s="379" t="s">
        <v>365</v>
      </c>
      <c r="I139" s="420"/>
      <c r="J139" s="421"/>
      <c r="K139" s="421"/>
      <c r="L139" s="420"/>
      <c r="M139" s="420"/>
      <c r="N139" s="422"/>
      <c r="O139" s="422"/>
      <c r="P139" s="422"/>
      <c r="Q139" s="438">
        <f t="shared" si="3"/>
        <v>0</v>
      </c>
      <c r="R139" s="421"/>
      <c r="S139" s="438">
        <f t="shared" si="4"/>
        <v>0</v>
      </c>
      <c r="T139" s="439" t="str">
        <f t="shared" si="5"/>
        <v>-</v>
      </c>
    </row>
    <row r="140" spans="2:20">
      <c r="B140" s="375"/>
      <c r="C140" s="376"/>
      <c r="D140" s="377"/>
      <c r="E140" s="377"/>
      <c r="F140" s="380">
        <v>30</v>
      </c>
      <c r="G140" s="380" t="s">
        <v>293</v>
      </c>
      <c r="H140" s="381"/>
      <c r="I140" s="423"/>
      <c r="J140" s="424"/>
      <c r="K140" s="424"/>
      <c r="L140" s="423"/>
      <c r="M140" s="423"/>
      <c r="N140" s="424"/>
      <c r="O140" s="424"/>
      <c r="P140" s="424"/>
      <c r="Q140" s="424">
        <f t="shared" si="3"/>
        <v>0</v>
      </c>
      <c r="R140" s="424"/>
      <c r="S140" s="424">
        <f t="shared" si="4"/>
        <v>0</v>
      </c>
      <c r="T140" s="440" t="str">
        <f t="shared" si="5"/>
        <v>-</v>
      </c>
    </row>
    <row r="141" spans="2:20">
      <c r="B141" s="375"/>
      <c r="C141" s="376"/>
      <c r="D141" s="377"/>
      <c r="E141" s="377"/>
      <c r="F141" s="378">
        <v>31</v>
      </c>
      <c r="G141" s="378" t="s">
        <v>294</v>
      </c>
      <c r="H141" s="379" t="s">
        <v>366</v>
      </c>
      <c r="I141" s="420"/>
      <c r="J141" s="421"/>
      <c r="K141" s="421"/>
      <c r="L141" s="420"/>
      <c r="M141" s="420"/>
      <c r="N141" s="422"/>
      <c r="O141" s="422"/>
      <c r="P141" s="422"/>
      <c r="Q141" s="438">
        <f t="shared" si="3"/>
        <v>0</v>
      </c>
      <c r="R141" s="421"/>
      <c r="S141" s="438">
        <f t="shared" si="4"/>
        <v>0</v>
      </c>
      <c r="T141" s="439" t="str">
        <f t="shared" si="5"/>
        <v>-</v>
      </c>
    </row>
    <row r="142" ht="26.25" spans="2:20">
      <c r="B142" s="388"/>
      <c r="C142" s="389"/>
      <c r="D142" s="390"/>
      <c r="E142" s="390"/>
      <c r="F142" s="391">
        <v>32</v>
      </c>
      <c r="G142" s="391" t="s">
        <v>295</v>
      </c>
      <c r="H142" s="392" t="s">
        <v>367</v>
      </c>
      <c r="I142" s="431"/>
      <c r="J142" s="432"/>
      <c r="K142" s="432"/>
      <c r="L142" s="431"/>
      <c r="M142" s="431"/>
      <c r="N142" s="433"/>
      <c r="O142" s="433"/>
      <c r="P142" s="433"/>
      <c r="Q142" s="441">
        <f t="shared" si="3"/>
        <v>0</v>
      </c>
      <c r="R142" s="432"/>
      <c r="S142" s="441">
        <f t="shared" si="4"/>
        <v>0</v>
      </c>
      <c r="T142" s="442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67" customWidth="1"/>
    <col min="5" max="7" width="20.625" style="367" customWidth="1"/>
    <col min="8" max="8" width="22.875" style="367" customWidth="1"/>
    <col min="9" max="10" width="35.25" customWidth="1"/>
    <col min="11" max="11" width="38.375" customWidth="1"/>
  </cols>
  <sheetData>
    <row r="2" ht="60" customHeight="1" spans="3:11">
      <c r="C2" s="368" t="s">
        <v>14</v>
      </c>
      <c r="D2" s="369" t="s">
        <v>251</v>
      </c>
      <c r="E2" s="369" t="s">
        <v>251</v>
      </c>
      <c r="F2" s="369" t="s">
        <v>283</v>
      </c>
      <c r="G2" s="369" t="s">
        <v>284</v>
      </c>
      <c r="H2" s="369" t="s">
        <v>193</v>
      </c>
      <c r="I2" s="369" t="s">
        <v>10</v>
      </c>
      <c r="J2" s="369" t="s">
        <v>191</v>
      </c>
      <c r="K2" s="393" t="s">
        <v>192</v>
      </c>
    </row>
    <row r="3" ht="35.25" spans="2:11">
      <c r="B3" s="370" t="s">
        <v>285</v>
      </c>
      <c r="C3" s="371"/>
      <c r="D3" s="372" t="s">
        <v>256</v>
      </c>
      <c r="E3" s="372" t="s">
        <v>25</v>
      </c>
      <c r="F3" s="373">
        <v>23</v>
      </c>
      <c r="G3" s="373" t="s">
        <v>286</v>
      </c>
      <c r="H3" s="374"/>
      <c r="I3" s="394">
        <f>'在庫情報（雨靴）'!R3</f>
        <v>0</v>
      </c>
      <c r="J3" s="395">
        <v>25</v>
      </c>
      <c r="K3" s="396">
        <f>I3*J3</f>
        <v>0</v>
      </c>
    </row>
    <row r="4" ht="35.25" spans="2:11">
      <c r="B4" s="375"/>
      <c r="C4" s="376"/>
      <c r="D4" s="377"/>
      <c r="E4" s="377"/>
      <c r="F4" s="378">
        <v>24</v>
      </c>
      <c r="G4" s="378" t="s">
        <v>287</v>
      </c>
      <c r="H4" s="379"/>
      <c r="I4" s="397">
        <f>'在庫情報（雨靴）'!R4</f>
        <v>0</v>
      </c>
      <c r="J4" s="398">
        <v>25</v>
      </c>
      <c r="K4" s="399">
        <f t="shared" ref="K4:K67" si="0">I4*J4</f>
        <v>0</v>
      </c>
    </row>
    <row r="5" ht="35.25" spans="2:11">
      <c r="B5" s="375"/>
      <c r="C5" s="376"/>
      <c r="D5" s="377"/>
      <c r="E5" s="377"/>
      <c r="F5" s="380">
        <v>25</v>
      </c>
      <c r="G5" s="380" t="s">
        <v>288</v>
      </c>
      <c r="H5" s="381"/>
      <c r="I5" s="400">
        <f>'在庫情報（雨靴）'!R5</f>
        <v>0</v>
      </c>
      <c r="J5" s="401">
        <v>25</v>
      </c>
      <c r="K5" s="402">
        <f t="shared" si="0"/>
        <v>0</v>
      </c>
    </row>
    <row r="6" ht="35.25" spans="2:11">
      <c r="B6" s="375"/>
      <c r="C6" s="376"/>
      <c r="D6" s="377"/>
      <c r="E6" s="377"/>
      <c r="F6" s="378">
        <v>26</v>
      </c>
      <c r="G6" s="378" t="s">
        <v>289</v>
      </c>
      <c r="H6" s="379"/>
      <c r="I6" s="397">
        <f>'在庫情報（雨靴）'!R6</f>
        <v>0</v>
      </c>
      <c r="J6" s="398">
        <v>25</v>
      </c>
      <c r="K6" s="399">
        <f t="shared" si="0"/>
        <v>0</v>
      </c>
    </row>
    <row r="7" ht="35.25" spans="2:11">
      <c r="B7" s="375"/>
      <c r="C7" s="376"/>
      <c r="D7" s="377"/>
      <c r="E7" s="377"/>
      <c r="F7" s="380">
        <v>27</v>
      </c>
      <c r="G7" s="380" t="s">
        <v>290</v>
      </c>
      <c r="H7" s="381"/>
      <c r="I7" s="400">
        <f>'在庫情報（雨靴）'!R7</f>
        <v>0</v>
      </c>
      <c r="J7" s="401">
        <v>25</v>
      </c>
      <c r="K7" s="402">
        <f t="shared" si="0"/>
        <v>0</v>
      </c>
    </row>
    <row r="8" ht="35.25" spans="2:11">
      <c r="B8" s="375"/>
      <c r="C8" s="376"/>
      <c r="D8" s="377"/>
      <c r="E8" s="377"/>
      <c r="F8" s="378">
        <v>28</v>
      </c>
      <c r="G8" s="378" t="s">
        <v>291</v>
      </c>
      <c r="H8" s="379"/>
      <c r="I8" s="397">
        <f>'在庫情報（雨靴）'!R8</f>
        <v>0</v>
      </c>
      <c r="J8" s="398">
        <v>25</v>
      </c>
      <c r="K8" s="399">
        <f t="shared" si="0"/>
        <v>0</v>
      </c>
    </row>
    <row r="9" ht="35.25" spans="2:11">
      <c r="B9" s="375"/>
      <c r="C9" s="376"/>
      <c r="D9" s="377"/>
      <c r="E9" s="377"/>
      <c r="F9" s="378">
        <v>29</v>
      </c>
      <c r="G9" s="378" t="s">
        <v>292</v>
      </c>
      <c r="H9" s="379"/>
      <c r="I9" s="397">
        <f>'在庫情報（雨靴）'!R9</f>
        <v>0</v>
      </c>
      <c r="J9" s="398">
        <v>25</v>
      </c>
      <c r="K9" s="399">
        <f t="shared" si="0"/>
        <v>0</v>
      </c>
    </row>
    <row r="10" ht="35.25" spans="2:11">
      <c r="B10" s="375"/>
      <c r="C10" s="376"/>
      <c r="D10" s="377"/>
      <c r="E10" s="377"/>
      <c r="F10" s="380">
        <v>30</v>
      </c>
      <c r="G10" s="380" t="s">
        <v>293</v>
      </c>
      <c r="H10" s="381"/>
      <c r="I10" s="400">
        <f>'在庫情報（雨靴）'!R10</f>
        <v>0</v>
      </c>
      <c r="J10" s="401">
        <v>25</v>
      </c>
      <c r="K10" s="402">
        <f t="shared" si="0"/>
        <v>0</v>
      </c>
    </row>
    <row r="11" ht="35.25" spans="2:11">
      <c r="B11" s="375"/>
      <c r="C11" s="376"/>
      <c r="D11" s="377"/>
      <c r="E11" s="377"/>
      <c r="F11" s="378">
        <v>31</v>
      </c>
      <c r="G11" s="378" t="s">
        <v>294</v>
      </c>
      <c r="H11" s="379"/>
      <c r="I11" s="397">
        <f>'在庫情報（雨靴）'!R11</f>
        <v>0</v>
      </c>
      <c r="J11" s="398">
        <v>25</v>
      </c>
      <c r="K11" s="399">
        <f t="shared" si="0"/>
        <v>0</v>
      </c>
    </row>
    <row r="12" ht="35.25" spans="2:11">
      <c r="B12" s="375"/>
      <c r="C12" s="376"/>
      <c r="D12" s="377"/>
      <c r="E12" s="377"/>
      <c r="F12" s="382">
        <v>32</v>
      </c>
      <c r="G12" s="382" t="s">
        <v>295</v>
      </c>
      <c r="H12" s="383"/>
      <c r="I12" s="403">
        <f>'在庫情報（雨靴）'!R12</f>
        <v>0</v>
      </c>
      <c r="J12" s="404">
        <v>25</v>
      </c>
      <c r="K12" s="405">
        <f t="shared" si="0"/>
        <v>0</v>
      </c>
    </row>
    <row r="13" ht="35.25" spans="2:11">
      <c r="B13" s="375"/>
      <c r="C13" s="384"/>
      <c r="D13" s="385" t="s">
        <v>253</v>
      </c>
      <c r="E13" s="385" t="s">
        <v>32</v>
      </c>
      <c r="F13" s="386">
        <v>23</v>
      </c>
      <c r="G13" s="386" t="s">
        <v>286</v>
      </c>
      <c r="H13" s="387"/>
      <c r="I13" s="406">
        <f>'在庫情報（雨靴）'!R13</f>
        <v>0</v>
      </c>
      <c r="J13" s="407">
        <v>25</v>
      </c>
      <c r="K13" s="408">
        <f t="shared" si="0"/>
        <v>0</v>
      </c>
    </row>
    <row r="14" ht="35.25" spans="2:11">
      <c r="B14" s="375"/>
      <c r="C14" s="376"/>
      <c r="D14" s="377"/>
      <c r="E14" s="377"/>
      <c r="F14" s="378">
        <v>24</v>
      </c>
      <c r="G14" s="378" t="s">
        <v>287</v>
      </c>
      <c r="H14" s="379"/>
      <c r="I14" s="397">
        <f>'在庫情報（雨靴）'!R14</f>
        <v>0</v>
      </c>
      <c r="J14" s="398">
        <v>25</v>
      </c>
      <c r="K14" s="399">
        <f t="shared" si="0"/>
        <v>0</v>
      </c>
    </row>
    <row r="15" ht="35.25" spans="2:11">
      <c r="B15" s="375"/>
      <c r="C15" s="376"/>
      <c r="D15" s="377"/>
      <c r="E15" s="377"/>
      <c r="F15" s="380">
        <v>25</v>
      </c>
      <c r="G15" s="380" t="s">
        <v>288</v>
      </c>
      <c r="H15" s="381"/>
      <c r="I15" s="400">
        <f>'在庫情報（雨靴）'!R15</f>
        <v>0</v>
      </c>
      <c r="J15" s="401">
        <v>25</v>
      </c>
      <c r="K15" s="402">
        <f t="shared" si="0"/>
        <v>0</v>
      </c>
    </row>
    <row r="16" ht="35.25" spans="2:11">
      <c r="B16" s="375"/>
      <c r="C16" s="376"/>
      <c r="D16" s="377"/>
      <c r="E16" s="377"/>
      <c r="F16" s="378">
        <v>26</v>
      </c>
      <c r="G16" s="378" t="s">
        <v>289</v>
      </c>
      <c r="H16" s="379"/>
      <c r="I16" s="397">
        <f>'在庫情報（雨靴）'!R16</f>
        <v>0</v>
      </c>
      <c r="J16" s="398">
        <v>25</v>
      </c>
      <c r="K16" s="399">
        <f t="shared" si="0"/>
        <v>0</v>
      </c>
    </row>
    <row r="17" ht="35.25" spans="2:11">
      <c r="B17" s="375"/>
      <c r="C17" s="376"/>
      <c r="D17" s="377"/>
      <c r="E17" s="377"/>
      <c r="F17" s="380">
        <v>27</v>
      </c>
      <c r="G17" s="380" t="s">
        <v>290</v>
      </c>
      <c r="H17" s="381"/>
      <c r="I17" s="400">
        <f>'在庫情報（雨靴）'!R17</f>
        <v>0</v>
      </c>
      <c r="J17" s="401">
        <v>25</v>
      </c>
      <c r="K17" s="402">
        <f t="shared" si="0"/>
        <v>0</v>
      </c>
    </row>
    <row r="18" ht="35.25" spans="2:11">
      <c r="B18" s="375"/>
      <c r="C18" s="376"/>
      <c r="D18" s="377"/>
      <c r="E18" s="377"/>
      <c r="F18" s="378">
        <v>28</v>
      </c>
      <c r="G18" s="378" t="s">
        <v>291</v>
      </c>
      <c r="H18" s="379"/>
      <c r="I18" s="397">
        <f>'在庫情報（雨靴）'!R18</f>
        <v>0</v>
      </c>
      <c r="J18" s="398">
        <v>25</v>
      </c>
      <c r="K18" s="399">
        <f t="shared" si="0"/>
        <v>0</v>
      </c>
    </row>
    <row r="19" ht="35.25" spans="2:11">
      <c r="B19" s="375"/>
      <c r="C19" s="376"/>
      <c r="D19" s="377"/>
      <c r="E19" s="377"/>
      <c r="F19" s="378">
        <v>29</v>
      </c>
      <c r="G19" s="378" t="s">
        <v>292</v>
      </c>
      <c r="H19" s="379"/>
      <c r="I19" s="397">
        <f>'在庫情報（雨靴）'!R19</f>
        <v>0</v>
      </c>
      <c r="J19" s="398">
        <v>25</v>
      </c>
      <c r="K19" s="399">
        <f t="shared" si="0"/>
        <v>0</v>
      </c>
    </row>
    <row r="20" ht="35.25" spans="2:11">
      <c r="B20" s="375"/>
      <c r="C20" s="376"/>
      <c r="D20" s="377"/>
      <c r="E20" s="377"/>
      <c r="F20" s="380">
        <v>30</v>
      </c>
      <c r="G20" s="380" t="s">
        <v>293</v>
      </c>
      <c r="H20" s="381"/>
      <c r="I20" s="400">
        <f>'在庫情報（雨靴）'!R20</f>
        <v>0</v>
      </c>
      <c r="J20" s="401">
        <v>25</v>
      </c>
      <c r="K20" s="402">
        <f t="shared" si="0"/>
        <v>0</v>
      </c>
    </row>
    <row r="21" ht="35.25" spans="2:11">
      <c r="B21" s="375"/>
      <c r="C21" s="376"/>
      <c r="D21" s="377"/>
      <c r="E21" s="377"/>
      <c r="F21" s="378">
        <v>31</v>
      </c>
      <c r="G21" s="378" t="s">
        <v>294</v>
      </c>
      <c r="H21" s="379"/>
      <c r="I21" s="397">
        <f>'在庫情報（雨靴）'!R21</f>
        <v>0</v>
      </c>
      <c r="J21" s="398">
        <v>25</v>
      </c>
      <c r="K21" s="399">
        <f t="shared" si="0"/>
        <v>0</v>
      </c>
    </row>
    <row r="22" ht="36" spans="2:11">
      <c r="B22" s="388"/>
      <c r="C22" s="389"/>
      <c r="D22" s="390"/>
      <c r="E22" s="390"/>
      <c r="F22" s="391">
        <v>32</v>
      </c>
      <c r="G22" s="391" t="s">
        <v>295</v>
      </c>
      <c r="H22" s="392"/>
      <c r="I22" s="409">
        <f>'在庫情報（雨靴）'!R22</f>
        <v>0</v>
      </c>
      <c r="J22" s="410">
        <v>25</v>
      </c>
      <c r="K22" s="411">
        <f t="shared" si="0"/>
        <v>0</v>
      </c>
    </row>
    <row r="23" ht="35.25" spans="2:11">
      <c r="B23" s="370" t="s">
        <v>296</v>
      </c>
      <c r="C23" s="371"/>
      <c r="D23" s="372" t="s">
        <v>53</v>
      </c>
      <c r="E23" s="372"/>
      <c r="F23" s="373">
        <v>23</v>
      </c>
      <c r="G23" s="373" t="s">
        <v>286</v>
      </c>
      <c r="H23" s="374"/>
      <c r="I23" s="394">
        <f>'在庫情報（雨靴）'!R23</f>
        <v>0</v>
      </c>
      <c r="J23" s="395">
        <v>34</v>
      </c>
      <c r="K23" s="396">
        <f t="shared" si="0"/>
        <v>0</v>
      </c>
    </row>
    <row r="24" ht="35.25" spans="2:11">
      <c r="B24" s="375"/>
      <c r="C24" s="376"/>
      <c r="D24" s="377"/>
      <c r="E24" s="377"/>
      <c r="F24" s="378">
        <v>24</v>
      </c>
      <c r="G24" s="378" t="s">
        <v>287</v>
      </c>
      <c r="H24" s="379"/>
      <c r="I24" s="397">
        <f>'在庫情報（雨靴）'!R24</f>
        <v>0</v>
      </c>
      <c r="J24" s="398">
        <v>34</v>
      </c>
      <c r="K24" s="399">
        <f t="shared" si="0"/>
        <v>0</v>
      </c>
    </row>
    <row r="25" ht="35.25" spans="2:11">
      <c r="B25" s="375"/>
      <c r="C25" s="376"/>
      <c r="D25" s="377"/>
      <c r="E25" s="377"/>
      <c r="F25" s="380">
        <v>25</v>
      </c>
      <c r="G25" s="380" t="s">
        <v>288</v>
      </c>
      <c r="H25" s="381"/>
      <c r="I25" s="400">
        <f>'在庫情報（雨靴）'!R25</f>
        <v>0</v>
      </c>
      <c r="J25" s="401">
        <v>34</v>
      </c>
      <c r="K25" s="402">
        <f t="shared" si="0"/>
        <v>0</v>
      </c>
    </row>
    <row r="26" ht="35.25" spans="2:11">
      <c r="B26" s="375"/>
      <c r="C26" s="376"/>
      <c r="D26" s="377"/>
      <c r="E26" s="377"/>
      <c r="F26" s="378">
        <v>26</v>
      </c>
      <c r="G26" s="378" t="s">
        <v>289</v>
      </c>
      <c r="H26" s="379"/>
      <c r="I26" s="397">
        <f>'在庫情報（雨靴）'!R26</f>
        <v>0</v>
      </c>
      <c r="J26" s="398">
        <v>34</v>
      </c>
      <c r="K26" s="399">
        <f t="shared" si="0"/>
        <v>0</v>
      </c>
    </row>
    <row r="27" ht="35.25" spans="2:11">
      <c r="B27" s="375"/>
      <c r="C27" s="376"/>
      <c r="D27" s="377"/>
      <c r="E27" s="377"/>
      <c r="F27" s="380">
        <v>27</v>
      </c>
      <c r="G27" s="380" t="s">
        <v>290</v>
      </c>
      <c r="H27" s="381"/>
      <c r="I27" s="400">
        <f>'在庫情報（雨靴）'!R27</f>
        <v>0</v>
      </c>
      <c r="J27" s="401">
        <v>34</v>
      </c>
      <c r="K27" s="402">
        <f t="shared" si="0"/>
        <v>0</v>
      </c>
    </row>
    <row r="28" ht="35.25" spans="2:11">
      <c r="B28" s="375"/>
      <c r="C28" s="376"/>
      <c r="D28" s="377"/>
      <c r="E28" s="377"/>
      <c r="F28" s="378">
        <v>28</v>
      </c>
      <c r="G28" s="378" t="s">
        <v>291</v>
      </c>
      <c r="H28" s="379"/>
      <c r="I28" s="397">
        <f>'在庫情報（雨靴）'!R28</f>
        <v>0</v>
      </c>
      <c r="J28" s="398">
        <v>34</v>
      </c>
      <c r="K28" s="399">
        <f t="shared" si="0"/>
        <v>0</v>
      </c>
    </row>
    <row r="29" ht="35.25" spans="2:11">
      <c r="B29" s="375"/>
      <c r="C29" s="376"/>
      <c r="D29" s="377"/>
      <c r="E29" s="377"/>
      <c r="F29" s="378">
        <v>29</v>
      </c>
      <c r="G29" s="378" t="s">
        <v>292</v>
      </c>
      <c r="H29" s="379"/>
      <c r="I29" s="397">
        <f>'在庫情報（雨靴）'!R29</f>
        <v>0</v>
      </c>
      <c r="J29" s="398">
        <v>34</v>
      </c>
      <c r="K29" s="399">
        <f t="shared" si="0"/>
        <v>0</v>
      </c>
    </row>
    <row r="30" ht="35.25" spans="2:11">
      <c r="B30" s="375"/>
      <c r="C30" s="376"/>
      <c r="D30" s="377"/>
      <c r="E30" s="377"/>
      <c r="F30" s="380">
        <v>30</v>
      </c>
      <c r="G30" s="380" t="s">
        <v>293</v>
      </c>
      <c r="H30" s="381"/>
      <c r="I30" s="400">
        <f>'在庫情報（雨靴）'!R30</f>
        <v>0</v>
      </c>
      <c r="J30" s="401">
        <v>34</v>
      </c>
      <c r="K30" s="402">
        <f t="shared" si="0"/>
        <v>0</v>
      </c>
    </row>
    <row r="31" ht="35.25" spans="2:11">
      <c r="B31" s="375"/>
      <c r="C31" s="376"/>
      <c r="D31" s="377"/>
      <c r="E31" s="377"/>
      <c r="F31" s="378">
        <v>31</v>
      </c>
      <c r="G31" s="378" t="s">
        <v>294</v>
      </c>
      <c r="H31" s="379"/>
      <c r="I31" s="397">
        <f>'在庫情報（雨靴）'!R31</f>
        <v>0</v>
      </c>
      <c r="J31" s="398">
        <v>34</v>
      </c>
      <c r="K31" s="399">
        <f t="shared" si="0"/>
        <v>0</v>
      </c>
    </row>
    <row r="32" ht="35.25" spans="2:11">
      <c r="B32" s="375"/>
      <c r="C32" s="376"/>
      <c r="D32" s="377"/>
      <c r="E32" s="377"/>
      <c r="F32" s="382">
        <v>32</v>
      </c>
      <c r="G32" s="382" t="s">
        <v>295</v>
      </c>
      <c r="H32" s="383"/>
      <c r="I32" s="403">
        <f>'在庫情報（雨靴）'!R32</f>
        <v>0</v>
      </c>
      <c r="J32" s="404">
        <v>34</v>
      </c>
      <c r="K32" s="405">
        <f t="shared" si="0"/>
        <v>0</v>
      </c>
    </row>
    <row r="33" ht="35.25" spans="2:11">
      <c r="B33" s="375"/>
      <c r="C33" s="384"/>
      <c r="D33" s="385" t="s">
        <v>60</v>
      </c>
      <c r="E33" s="385"/>
      <c r="F33" s="386">
        <v>23</v>
      </c>
      <c r="G33" s="386" t="s">
        <v>286</v>
      </c>
      <c r="H33" s="387"/>
      <c r="I33" s="406">
        <f>'在庫情報（雨靴）'!R33</f>
        <v>0</v>
      </c>
      <c r="J33" s="407">
        <v>34</v>
      </c>
      <c r="K33" s="408">
        <f t="shared" si="0"/>
        <v>0</v>
      </c>
    </row>
    <row r="34" ht="35.25" spans="2:11">
      <c r="B34" s="375"/>
      <c r="C34" s="376"/>
      <c r="D34" s="377"/>
      <c r="E34" s="377"/>
      <c r="F34" s="378">
        <v>24</v>
      </c>
      <c r="G34" s="378" t="s">
        <v>287</v>
      </c>
      <c r="H34" s="379"/>
      <c r="I34" s="397">
        <f>'在庫情報（雨靴）'!R34</f>
        <v>0</v>
      </c>
      <c r="J34" s="398">
        <v>34</v>
      </c>
      <c r="K34" s="399">
        <f t="shared" si="0"/>
        <v>0</v>
      </c>
    </row>
    <row r="35" ht="35.25" spans="2:11">
      <c r="B35" s="375"/>
      <c r="C35" s="376"/>
      <c r="D35" s="377"/>
      <c r="E35" s="377"/>
      <c r="F35" s="380">
        <v>25</v>
      </c>
      <c r="G35" s="380" t="s">
        <v>288</v>
      </c>
      <c r="H35" s="381"/>
      <c r="I35" s="400">
        <f>'在庫情報（雨靴）'!R35</f>
        <v>0</v>
      </c>
      <c r="J35" s="401">
        <v>34</v>
      </c>
      <c r="K35" s="402">
        <f t="shared" si="0"/>
        <v>0</v>
      </c>
    </row>
    <row r="36" ht="35.25" spans="2:11">
      <c r="B36" s="375"/>
      <c r="C36" s="376"/>
      <c r="D36" s="377"/>
      <c r="E36" s="377"/>
      <c r="F36" s="378">
        <v>26</v>
      </c>
      <c r="G36" s="378" t="s">
        <v>289</v>
      </c>
      <c r="H36" s="379"/>
      <c r="I36" s="397">
        <f>'在庫情報（雨靴）'!R36</f>
        <v>0</v>
      </c>
      <c r="J36" s="398">
        <v>34</v>
      </c>
      <c r="K36" s="399">
        <f t="shared" si="0"/>
        <v>0</v>
      </c>
    </row>
    <row r="37" ht="35.25" spans="2:11">
      <c r="B37" s="375"/>
      <c r="C37" s="376"/>
      <c r="D37" s="377"/>
      <c r="E37" s="377"/>
      <c r="F37" s="380">
        <v>27</v>
      </c>
      <c r="G37" s="380" t="s">
        <v>290</v>
      </c>
      <c r="H37" s="381"/>
      <c r="I37" s="400">
        <f>'在庫情報（雨靴）'!R37</f>
        <v>0</v>
      </c>
      <c r="J37" s="401">
        <v>34</v>
      </c>
      <c r="K37" s="402">
        <f t="shared" si="0"/>
        <v>0</v>
      </c>
    </row>
    <row r="38" ht="35.25" spans="2:11">
      <c r="B38" s="375"/>
      <c r="C38" s="376"/>
      <c r="D38" s="377"/>
      <c r="E38" s="377"/>
      <c r="F38" s="378">
        <v>28</v>
      </c>
      <c r="G38" s="378" t="s">
        <v>291</v>
      </c>
      <c r="H38" s="379"/>
      <c r="I38" s="397">
        <f>'在庫情報（雨靴）'!R38</f>
        <v>0</v>
      </c>
      <c r="J38" s="398">
        <v>34</v>
      </c>
      <c r="K38" s="399">
        <f t="shared" si="0"/>
        <v>0</v>
      </c>
    </row>
    <row r="39" ht="35.25" spans="2:11">
      <c r="B39" s="375"/>
      <c r="C39" s="376"/>
      <c r="D39" s="377"/>
      <c r="E39" s="377"/>
      <c r="F39" s="378">
        <v>29</v>
      </c>
      <c r="G39" s="378" t="s">
        <v>292</v>
      </c>
      <c r="H39" s="379"/>
      <c r="I39" s="397">
        <f>'在庫情報（雨靴）'!R39</f>
        <v>0</v>
      </c>
      <c r="J39" s="398">
        <v>34</v>
      </c>
      <c r="K39" s="399">
        <f t="shared" si="0"/>
        <v>0</v>
      </c>
    </row>
    <row r="40" ht="35.25" spans="2:11">
      <c r="B40" s="375"/>
      <c r="C40" s="376"/>
      <c r="D40" s="377"/>
      <c r="E40" s="377"/>
      <c r="F40" s="380">
        <v>30</v>
      </c>
      <c r="G40" s="380" t="s">
        <v>293</v>
      </c>
      <c r="H40" s="381"/>
      <c r="I40" s="400">
        <f>'在庫情報（雨靴）'!R40</f>
        <v>0</v>
      </c>
      <c r="J40" s="401">
        <v>34</v>
      </c>
      <c r="K40" s="402">
        <f t="shared" si="0"/>
        <v>0</v>
      </c>
    </row>
    <row r="41" ht="35.25" spans="2:11">
      <c r="B41" s="375"/>
      <c r="C41" s="376"/>
      <c r="D41" s="377"/>
      <c r="E41" s="377"/>
      <c r="F41" s="378">
        <v>31</v>
      </c>
      <c r="G41" s="378" t="s">
        <v>294</v>
      </c>
      <c r="H41" s="379"/>
      <c r="I41" s="397">
        <f>'在庫情報（雨靴）'!R41</f>
        <v>0</v>
      </c>
      <c r="J41" s="398">
        <v>34</v>
      </c>
      <c r="K41" s="399">
        <f t="shared" si="0"/>
        <v>0</v>
      </c>
    </row>
    <row r="42" ht="35.25" spans="2:11">
      <c r="B42" s="375"/>
      <c r="C42" s="376"/>
      <c r="D42" s="377"/>
      <c r="E42" s="377"/>
      <c r="F42" s="382">
        <v>32</v>
      </c>
      <c r="G42" s="382" t="s">
        <v>295</v>
      </c>
      <c r="H42" s="383"/>
      <c r="I42" s="403">
        <f>'在庫情報（雨靴）'!R42</f>
        <v>0</v>
      </c>
      <c r="J42" s="404">
        <v>34</v>
      </c>
      <c r="K42" s="405">
        <f t="shared" si="0"/>
        <v>0</v>
      </c>
    </row>
    <row r="43" ht="35.25" spans="2:11">
      <c r="B43" s="375"/>
      <c r="C43" s="384"/>
      <c r="D43" s="385" t="s">
        <v>297</v>
      </c>
      <c r="E43" s="385"/>
      <c r="F43" s="386">
        <v>23</v>
      </c>
      <c r="G43" s="386" t="s">
        <v>286</v>
      </c>
      <c r="H43" s="387"/>
      <c r="I43" s="406">
        <f>'在庫情報（雨靴）'!R43</f>
        <v>0</v>
      </c>
      <c r="J43" s="407">
        <v>34</v>
      </c>
      <c r="K43" s="408">
        <f t="shared" si="0"/>
        <v>0</v>
      </c>
    </row>
    <row r="44" ht="35.25" spans="2:11">
      <c r="B44" s="375"/>
      <c r="C44" s="376"/>
      <c r="D44" s="377"/>
      <c r="E44" s="377"/>
      <c r="F44" s="378">
        <v>24</v>
      </c>
      <c r="G44" s="378" t="s">
        <v>287</v>
      </c>
      <c r="H44" s="379"/>
      <c r="I44" s="397">
        <f>'在庫情報（雨靴）'!R44</f>
        <v>0</v>
      </c>
      <c r="J44" s="398">
        <v>34</v>
      </c>
      <c r="K44" s="399">
        <f t="shared" si="0"/>
        <v>0</v>
      </c>
    </row>
    <row r="45" ht="35.25" spans="2:11">
      <c r="B45" s="375"/>
      <c r="C45" s="376"/>
      <c r="D45" s="377"/>
      <c r="E45" s="377"/>
      <c r="F45" s="380">
        <v>25</v>
      </c>
      <c r="G45" s="380" t="s">
        <v>288</v>
      </c>
      <c r="H45" s="381"/>
      <c r="I45" s="400">
        <f>'在庫情報（雨靴）'!R45</f>
        <v>0</v>
      </c>
      <c r="J45" s="401">
        <v>34</v>
      </c>
      <c r="K45" s="402">
        <f t="shared" si="0"/>
        <v>0</v>
      </c>
    </row>
    <row r="46" ht="35.25" spans="2:11">
      <c r="B46" s="375"/>
      <c r="C46" s="376"/>
      <c r="D46" s="377"/>
      <c r="E46" s="377"/>
      <c r="F46" s="378">
        <v>26</v>
      </c>
      <c r="G46" s="378" t="s">
        <v>289</v>
      </c>
      <c r="H46" s="379"/>
      <c r="I46" s="397">
        <f>'在庫情報（雨靴）'!R46</f>
        <v>0</v>
      </c>
      <c r="J46" s="398">
        <v>34</v>
      </c>
      <c r="K46" s="399">
        <f t="shared" si="0"/>
        <v>0</v>
      </c>
    </row>
    <row r="47" ht="35.25" spans="2:11">
      <c r="B47" s="375"/>
      <c r="C47" s="376"/>
      <c r="D47" s="377"/>
      <c r="E47" s="377"/>
      <c r="F47" s="380">
        <v>27</v>
      </c>
      <c r="G47" s="380" t="s">
        <v>290</v>
      </c>
      <c r="H47" s="381"/>
      <c r="I47" s="400">
        <f>'在庫情報（雨靴）'!R47</f>
        <v>0</v>
      </c>
      <c r="J47" s="401">
        <v>34</v>
      </c>
      <c r="K47" s="402">
        <f t="shared" si="0"/>
        <v>0</v>
      </c>
    </row>
    <row r="48" ht="35.25" spans="2:11">
      <c r="B48" s="375"/>
      <c r="C48" s="376"/>
      <c r="D48" s="377"/>
      <c r="E48" s="377"/>
      <c r="F48" s="378">
        <v>28</v>
      </c>
      <c r="G48" s="378" t="s">
        <v>291</v>
      </c>
      <c r="H48" s="379"/>
      <c r="I48" s="397">
        <f>'在庫情報（雨靴）'!R48</f>
        <v>0</v>
      </c>
      <c r="J48" s="398">
        <v>34</v>
      </c>
      <c r="K48" s="399">
        <f t="shared" si="0"/>
        <v>0</v>
      </c>
    </row>
    <row r="49" ht="35.25" spans="2:11">
      <c r="B49" s="375"/>
      <c r="C49" s="376"/>
      <c r="D49" s="377"/>
      <c r="E49" s="377"/>
      <c r="F49" s="378">
        <v>29</v>
      </c>
      <c r="G49" s="378" t="s">
        <v>292</v>
      </c>
      <c r="H49" s="379"/>
      <c r="I49" s="397">
        <f>'在庫情報（雨靴）'!R49</f>
        <v>0</v>
      </c>
      <c r="J49" s="398">
        <v>34</v>
      </c>
      <c r="K49" s="399">
        <f t="shared" si="0"/>
        <v>0</v>
      </c>
    </row>
    <row r="50" ht="35.25" spans="2:11">
      <c r="B50" s="375"/>
      <c r="C50" s="376"/>
      <c r="D50" s="377"/>
      <c r="E50" s="377"/>
      <c r="F50" s="380">
        <v>30</v>
      </c>
      <c r="G50" s="380" t="s">
        <v>293</v>
      </c>
      <c r="H50" s="381"/>
      <c r="I50" s="400">
        <f>'在庫情報（雨靴）'!R50</f>
        <v>0</v>
      </c>
      <c r="J50" s="401">
        <v>34</v>
      </c>
      <c r="K50" s="402">
        <f t="shared" si="0"/>
        <v>0</v>
      </c>
    </row>
    <row r="51" ht="35.25" spans="2:11">
      <c r="B51" s="375"/>
      <c r="C51" s="376"/>
      <c r="D51" s="377"/>
      <c r="E51" s="377"/>
      <c r="F51" s="378">
        <v>31</v>
      </c>
      <c r="G51" s="378" t="s">
        <v>294</v>
      </c>
      <c r="H51" s="379"/>
      <c r="I51" s="397">
        <f>'在庫情報（雨靴）'!R51</f>
        <v>0</v>
      </c>
      <c r="J51" s="398">
        <v>34</v>
      </c>
      <c r="K51" s="399">
        <f t="shared" si="0"/>
        <v>0</v>
      </c>
    </row>
    <row r="52" ht="36" spans="2:11">
      <c r="B52" s="388"/>
      <c r="C52" s="389"/>
      <c r="D52" s="390"/>
      <c r="E52" s="390"/>
      <c r="F52" s="391">
        <v>32</v>
      </c>
      <c r="G52" s="391" t="s">
        <v>295</v>
      </c>
      <c r="H52" s="392"/>
      <c r="I52" s="409">
        <f>'在庫情報（雨靴）'!R52</f>
        <v>0</v>
      </c>
      <c r="J52" s="410">
        <v>34</v>
      </c>
      <c r="K52" s="411">
        <f t="shared" si="0"/>
        <v>0</v>
      </c>
    </row>
    <row r="53" ht="35.25" spans="2:11">
      <c r="B53" s="370" t="s">
        <v>298</v>
      </c>
      <c r="C53" s="371"/>
      <c r="D53" s="372" t="s">
        <v>271</v>
      </c>
      <c r="E53" s="372" t="s">
        <v>25</v>
      </c>
      <c r="F53" s="373">
        <v>23</v>
      </c>
      <c r="G53" s="373" t="s">
        <v>286</v>
      </c>
      <c r="H53" s="374" t="s">
        <v>299</v>
      </c>
      <c r="I53" s="394">
        <f>'在庫情報（雨靴）'!R53</f>
        <v>0</v>
      </c>
      <c r="J53" s="395">
        <v>36</v>
      </c>
      <c r="K53" s="396">
        <f t="shared" si="0"/>
        <v>0</v>
      </c>
    </row>
    <row r="54" ht="35.25" spans="2:11">
      <c r="B54" s="375"/>
      <c r="C54" s="376"/>
      <c r="D54" s="377"/>
      <c r="E54" s="377"/>
      <c r="F54" s="378">
        <v>24</v>
      </c>
      <c r="G54" s="378" t="s">
        <v>287</v>
      </c>
      <c r="H54" s="379" t="s">
        <v>300</v>
      </c>
      <c r="I54" s="397">
        <f>'在庫情報（雨靴）'!R54</f>
        <v>0</v>
      </c>
      <c r="J54" s="398">
        <v>36</v>
      </c>
      <c r="K54" s="399">
        <f t="shared" si="0"/>
        <v>0</v>
      </c>
    </row>
    <row r="55" ht="35.25" spans="2:11">
      <c r="B55" s="375"/>
      <c r="C55" s="376"/>
      <c r="D55" s="377"/>
      <c r="E55" s="377"/>
      <c r="F55" s="380">
        <v>25</v>
      </c>
      <c r="G55" s="380" t="s">
        <v>288</v>
      </c>
      <c r="H55" s="381"/>
      <c r="I55" s="400">
        <f>'在庫情報（雨靴）'!R55</f>
        <v>0</v>
      </c>
      <c r="J55" s="401">
        <v>36</v>
      </c>
      <c r="K55" s="402">
        <f t="shared" si="0"/>
        <v>0</v>
      </c>
    </row>
    <row r="56" ht="35.25" spans="2:11">
      <c r="B56" s="375"/>
      <c r="C56" s="376"/>
      <c r="D56" s="377"/>
      <c r="E56" s="377"/>
      <c r="F56" s="378">
        <v>26</v>
      </c>
      <c r="G56" s="378" t="s">
        <v>289</v>
      </c>
      <c r="H56" s="379" t="s">
        <v>301</v>
      </c>
      <c r="I56" s="397">
        <f>'在庫情報（雨靴）'!R56</f>
        <v>0</v>
      </c>
      <c r="J56" s="398">
        <v>36</v>
      </c>
      <c r="K56" s="399">
        <f t="shared" si="0"/>
        <v>0</v>
      </c>
    </row>
    <row r="57" ht="35.25" spans="2:11">
      <c r="B57" s="375"/>
      <c r="C57" s="376"/>
      <c r="D57" s="377"/>
      <c r="E57" s="377"/>
      <c r="F57" s="380">
        <v>27</v>
      </c>
      <c r="G57" s="380" t="s">
        <v>290</v>
      </c>
      <c r="H57" s="381"/>
      <c r="I57" s="400">
        <f>'在庫情報（雨靴）'!R57</f>
        <v>0</v>
      </c>
      <c r="J57" s="401">
        <v>36</v>
      </c>
      <c r="K57" s="402">
        <f t="shared" si="0"/>
        <v>0</v>
      </c>
    </row>
    <row r="58" ht="35.25" spans="2:11">
      <c r="B58" s="375"/>
      <c r="C58" s="376"/>
      <c r="D58" s="377"/>
      <c r="E58" s="377"/>
      <c r="F58" s="378">
        <v>28</v>
      </c>
      <c r="G58" s="378" t="s">
        <v>291</v>
      </c>
      <c r="H58" s="379" t="s">
        <v>302</v>
      </c>
      <c r="I58" s="397">
        <f>'在庫情報（雨靴）'!R58</f>
        <v>0</v>
      </c>
      <c r="J58" s="398">
        <v>36</v>
      </c>
      <c r="K58" s="399">
        <f t="shared" si="0"/>
        <v>0</v>
      </c>
    </row>
    <row r="59" ht="35.25" spans="2:11">
      <c r="B59" s="375"/>
      <c r="C59" s="376"/>
      <c r="D59" s="377"/>
      <c r="E59" s="377"/>
      <c r="F59" s="378">
        <v>29</v>
      </c>
      <c r="G59" s="378" t="s">
        <v>292</v>
      </c>
      <c r="H59" s="379" t="s">
        <v>303</v>
      </c>
      <c r="I59" s="397">
        <f>'在庫情報（雨靴）'!R59</f>
        <v>0</v>
      </c>
      <c r="J59" s="398">
        <v>36</v>
      </c>
      <c r="K59" s="399">
        <f t="shared" si="0"/>
        <v>0</v>
      </c>
    </row>
    <row r="60" ht="35.25" spans="2:11">
      <c r="B60" s="375"/>
      <c r="C60" s="376"/>
      <c r="D60" s="377"/>
      <c r="E60" s="377"/>
      <c r="F60" s="380">
        <v>30</v>
      </c>
      <c r="G60" s="380" t="s">
        <v>293</v>
      </c>
      <c r="H60" s="381"/>
      <c r="I60" s="400">
        <f>'在庫情報（雨靴）'!R60</f>
        <v>0</v>
      </c>
      <c r="J60" s="401">
        <v>36</v>
      </c>
      <c r="K60" s="402">
        <f t="shared" si="0"/>
        <v>0</v>
      </c>
    </row>
    <row r="61" ht="35.25" spans="2:11">
      <c r="B61" s="375"/>
      <c r="C61" s="376"/>
      <c r="D61" s="377"/>
      <c r="E61" s="377"/>
      <c r="F61" s="378">
        <v>31</v>
      </c>
      <c r="G61" s="378" t="s">
        <v>294</v>
      </c>
      <c r="H61" s="379" t="s">
        <v>304</v>
      </c>
      <c r="I61" s="397">
        <f>'在庫情報（雨靴）'!R61</f>
        <v>0</v>
      </c>
      <c r="J61" s="398">
        <v>36</v>
      </c>
      <c r="K61" s="399">
        <f t="shared" si="0"/>
        <v>0</v>
      </c>
    </row>
    <row r="62" ht="36" spans="2:11">
      <c r="B62" s="375"/>
      <c r="C62" s="376"/>
      <c r="D62" s="377"/>
      <c r="E62" s="377"/>
      <c r="F62" s="382">
        <v>32</v>
      </c>
      <c r="G62" s="382" t="s">
        <v>295</v>
      </c>
      <c r="H62" s="383" t="s">
        <v>305</v>
      </c>
      <c r="I62" s="409">
        <f>'在庫情報（雨靴）'!R62</f>
        <v>0</v>
      </c>
      <c r="J62" s="410">
        <v>36</v>
      </c>
      <c r="K62" s="411">
        <f t="shared" si="0"/>
        <v>0</v>
      </c>
    </row>
    <row r="63" ht="35.25" spans="2:11">
      <c r="B63" s="375"/>
      <c r="C63" s="384"/>
      <c r="D63" s="385" t="s">
        <v>256</v>
      </c>
      <c r="E63" s="385" t="s">
        <v>32</v>
      </c>
      <c r="F63" s="386">
        <v>23</v>
      </c>
      <c r="G63" s="386" t="s">
        <v>286</v>
      </c>
      <c r="H63" s="387" t="s">
        <v>306</v>
      </c>
      <c r="I63" s="394">
        <f>'在庫情報（雨靴）'!R63</f>
        <v>0</v>
      </c>
      <c r="J63" s="395">
        <v>36</v>
      </c>
      <c r="K63" s="396">
        <f t="shared" si="0"/>
        <v>0</v>
      </c>
    </row>
    <row r="64" ht="35.25" spans="2:11">
      <c r="B64" s="375"/>
      <c r="C64" s="376"/>
      <c r="D64" s="377"/>
      <c r="E64" s="377"/>
      <c r="F64" s="378">
        <v>24</v>
      </c>
      <c r="G64" s="378" t="s">
        <v>287</v>
      </c>
      <c r="H64" s="379" t="s">
        <v>307</v>
      </c>
      <c r="I64" s="397">
        <f>'在庫情報（雨靴）'!R64</f>
        <v>0</v>
      </c>
      <c r="J64" s="398">
        <v>36</v>
      </c>
      <c r="K64" s="399">
        <f t="shared" si="0"/>
        <v>0</v>
      </c>
    </row>
    <row r="65" ht="35.25" spans="2:11">
      <c r="B65" s="375"/>
      <c r="C65" s="376"/>
      <c r="D65" s="377"/>
      <c r="E65" s="377"/>
      <c r="F65" s="380">
        <v>25</v>
      </c>
      <c r="G65" s="380" t="s">
        <v>288</v>
      </c>
      <c r="H65" s="381"/>
      <c r="I65" s="400">
        <f>'在庫情報（雨靴）'!R65</f>
        <v>0</v>
      </c>
      <c r="J65" s="401">
        <v>36</v>
      </c>
      <c r="K65" s="402">
        <f t="shared" si="0"/>
        <v>0</v>
      </c>
    </row>
    <row r="66" ht="35.25" spans="2:11">
      <c r="B66" s="375"/>
      <c r="C66" s="376"/>
      <c r="D66" s="377"/>
      <c r="E66" s="377"/>
      <c r="F66" s="378">
        <v>26</v>
      </c>
      <c r="G66" s="378" t="s">
        <v>289</v>
      </c>
      <c r="H66" s="379" t="s">
        <v>308</v>
      </c>
      <c r="I66" s="397">
        <f>'在庫情報（雨靴）'!R66</f>
        <v>0</v>
      </c>
      <c r="J66" s="398">
        <v>36</v>
      </c>
      <c r="K66" s="399">
        <f t="shared" si="0"/>
        <v>0</v>
      </c>
    </row>
    <row r="67" ht="35.25" spans="2:11">
      <c r="B67" s="375"/>
      <c r="C67" s="376"/>
      <c r="D67" s="377"/>
      <c r="E67" s="377"/>
      <c r="F67" s="380">
        <v>27</v>
      </c>
      <c r="G67" s="380" t="s">
        <v>290</v>
      </c>
      <c r="H67" s="381"/>
      <c r="I67" s="400">
        <f>'在庫情報（雨靴）'!R67</f>
        <v>0</v>
      </c>
      <c r="J67" s="401">
        <v>36</v>
      </c>
      <c r="K67" s="402">
        <f t="shared" si="0"/>
        <v>0</v>
      </c>
    </row>
    <row r="68" ht="35.25" spans="2:11">
      <c r="B68" s="375"/>
      <c r="C68" s="376"/>
      <c r="D68" s="377"/>
      <c r="E68" s="377"/>
      <c r="F68" s="378">
        <v>28</v>
      </c>
      <c r="G68" s="378" t="s">
        <v>291</v>
      </c>
      <c r="H68" s="379" t="s">
        <v>309</v>
      </c>
      <c r="I68" s="397">
        <f>'在庫情報（雨靴）'!R68</f>
        <v>0</v>
      </c>
      <c r="J68" s="398">
        <v>36</v>
      </c>
      <c r="K68" s="399">
        <f t="shared" ref="K68:K142" si="1">I68*J68</f>
        <v>0</v>
      </c>
    </row>
    <row r="69" ht="35.25" spans="2:11">
      <c r="B69" s="375"/>
      <c r="C69" s="376"/>
      <c r="D69" s="377"/>
      <c r="E69" s="377"/>
      <c r="F69" s="378">
        <v>29</v>
      </c>
      <c r="G69" s="378" t="s">
        <v>292</v>
      </c>
      <c r="H69" s="379" t="s">
        <v>310</v>
      </c>
      <c r="I69" s="397">
        <f>'在庫情報（雨靴）'!R69</f>
        <v>0</v>
      </c>
      <c r="J69" s="398">
        <v>36</v>
      </c>
      <c r="K69" s="399">
        <f t="shared" si="1"/>
        <v>0</v>
      </c>
    </row>
    <row r="70" ht="35.25" spans="2:11">
      <c r="B70" s="375"/>
      <c r="C70" s="376"/>
      <c r="D70" s="377"/>
      <c r="E70" s="377"/>
      <c r="F70" s="380">
        <v>30</v>
      </c>
      <c r="G70" s="380" t="s">
        <v>293</v>
      </c>
      <c r="H70" s="381"/>
      <c r="I70" s="400">
        <f>'在庫情報（雨靴）'!R70</f>
        <v>0</v>
      </c>
      <c r="J70" s="401">
        <v>36</v>
      </c>
      <c r="K70" s="402">
        <f t="shared" si="1"/>
        <v>0</v>
      </c>
    </row>
    <row r="71" ht="35.25" spans="2:11">
      <c r="B71" s="375"/>
      <c r="C71" s="376"/>
      <c r="D71" s="377"/>
      <c r="E71" s="377"/>
      <c r="F71" s="378">
        <v>31</v>
      </c>
      <c r="G71" s="378" t="s">
        <v>294</v>
      </c>
      <c r="H71" s="379" t="s">
        <v>311</v>
      </c>
      <c r="I71" s="397">
        <f>'在庫情報（雨靴）'!R71</f>
        <v>0</v>
      </c>
      <c r="J71" s="398">
        <v>36</v>
      </c>
      <c r="K71" s="399">
        <f t="shared" si="1"/>
        <v>0</v>
      </c>
    </row>
    <row r="72" ht="36" spans="2:11">
      <c r="B72" s="388"/>
      <c r="C72" s="389"/>
      <c r="D72" s="390"/>
      <c r="E72" s="390"/>
      <c r="F72" s="391">
        <v>32</v>
      </c>
      <c r="G72" s="391" t="s">
        <v>295</v>
      </c>
      <c r="H72" s="392" t="s">
        <v>312</v>
      </c>
      <c r="I72" s="409">
        <f>'在庫情報（雨靴）'!R72</f>
        <v>0</v>
      </c>
      <c r="J72" s="410">
        <v>36</v>
      </c>
      <c r="K72" s="411">
        <f t="shared" si="1"/>
        <v>0</v>
      </c>
    </row>
    <row r="73" ht="35.25" spans="2:11">
      <c r="B73" s="375" t="s">
        <v>313</v>
      </c>
      <c r="C73" s="384"/>
      <c r="D73" s="385" t="s">
        <v>314</v>
      </c>
      <c r="E73" s="385" t="s">
        <v>32</v>
      </c>
      <c r="F73" s="386">
        <v>23</v>
      </c>
      <c r="G73" s="386" t="s">
        <v>286</v>
      </c>
      <c r="H73" s="387" t="s">
        <v>315</v>
      </c>
      <c r="I73" s="394">
        <f>'在庫情報（雨靴）'!R73</f>
        <v>0</v>
      </c>
      <c r="J73" s="395">
        <v>38</v>
      </c>
      <c r="K73" s="396">
        <f t="shared" si="1"/>
        <v>0</v>
      </c>
    </row>
    <row r="74" ht="35.25" spans="2:11">
      <c r="B74" s="375"/>
      <c r="C74" s="376"/>
      <c r="D74" s="377"/>
      <c r="E74" s="377"/>
      <c r="F74" s="378">
        <v>24</v>
      </c>
      <c r="G74" s="378" t="s">
        <v>287</v>
      </c>
      <c r="H74" s="379" t="s">
        <v>316</v>
      </c>
      <c r="I74" s="397">
        <f>'在庫情報（雨靴）'!R74</f>
        <v>0</v>
      </c>
      <c r="J74" s="398">
        <v>38</v>
      </c>
      <c r="K74" s="399">
        <f t="shared" si="1"/>
        <v>0</v>
      </c>
    </row>
    <row r="75" ht="35.25" spans="2:11">
      <c r="B75" s="375"/>
      <c r="C75" s="376"/>
      <c r="D75" s="377"/>
      <c r="E75" s="377"/>
      <c r="F75" s="380">
        <v>25</v>
      </c>
      <c r="G75" s="380" t="s">
        <v>288</v>
      </c>
      <c r="H75" s="381"/>
      <c r="I75" s="400">
        <f>'在庫情報（雨靴）'!R75</f>
        <v>0</v>
      </c>
      <c r="J75" s="401">
        <v>38</v>
      </c>
      <c r="K75" s="402">
        <f t="shared" si="1"/>
        <v>0</v>
      </c>
    </row>
    <row r="76" ht="35.25" spans="2:11">
      <c r="B76" s="375"/>
      <c r="C76" s="376"/>
      <c r="D76" s="377"/>
      <c r="E76" s="377"/>
      <c r="F76" s="378">
        <v>26</v>
      </c>
      <c r="G76" s="378" t="s">
        <v>289</v>
      </c>
      <c r="H76" s="379" t="s">
        <v>317</v>
      </c>
      <c r="I76" s="397">
        <f>'在庫情報（雨靴）'!R76</f>
        <v>0</v>
      </c>
      <c r="J76" s="398">
        <v>38</v>
      </c>
      <c r="K76" s="399">
        <f t="shared" si="1"/>
        <v>0</v>
      </c>
    </row>
    <row r="77" ht="35.25" spans="2:11">
      <c r="B77" s="375"/>
      <c r="C77" s="376"/>
      <c r="D77" s="377"/>
      <c r="E77" s="377"/>
      <c r="F77" s="380">
        <v>27</v>
      </c>
      <c r="G77" s="380" t="s">
        <v>290</v>
      </c>
      <c r="H77" s="381"/>
      <c r="I77" s="400">
        <f>'在庫情報（雨靴）'!R77</f>
        <v>0</v>
      </c>
      <c r="J77" s="401">
        <v>38</v>
      </c>
      <c r="K77" s="402">
        <f t="shared" si="1"/>
        <v>0</v>
      </c>
    </row>
    <row r="78" ht="35.25" spans="2:11">
      <c r="B78" s="375"/>
      <c r="C78" s="376"/>
      <c r="D78" s="377"/>
      <c r="E78" s="377"/>
      <c r="F78" s="378">
        <v>28</v>
      </c>
      <c r="G78" s="378" t="s">
        <v>291</v>
      </c>
      <c r="H78" s="379" t="s">
        <v>318</v>
      </c>
      <c r="I78" s="397">
        <f>'在庫情報（雨靴）'!R78</f>
        <v>0</v>
      </c>
      <c r="J78" s="398">
        <v>38</v>
      </c>
      <c r="K78" s="399">
        <f t="shared" si="1"/>
        <v>0</v>
      </c>
    </row>
    <row r="79" ht="35.25" spans="2:11">
      <c r="B79" s="375"/>
      <c r="C79" s="376"/>
      <c r="D79" s="377"/>
      <c r="E79" s="377"/>
      <c r="F79" s="378">
        <v>29</v>
      </c>
      <c r="G79" s="378" t="s">
        <v>292</v>
      </c>
      <c r="H79" s="379" t="s">
        <v>319</v>
      </c>
      <c r="I79" s="397">
        <f>'在庫情報（雨靴）'!R79</f>
        <v>0</v>
      </c>
      <c r="J79" s="398">
        <v>38</v>
      </c>
      <c r="K79" s="399">
        <f t="shared" si="1"/>
        <v>0</v>
      </c>
    </row>
    <row r="80" ht="35.25" spans="2:11">
      <c r="B80" s="375"/>
      <c r="C80" s="376"/>
      <c r="D80" s="377"/>
      <c r="E80" s="377"/>
      <c r="F80" s="380">
        <v>30</v>
      </c>
      <c r="G80" s="380" t="s">
        <v>293</v>
      </c>
      <c r="H80" s="381"/>
      <c r="I80" s="400">
        <f>'在庫情報（雨靴）'!R80</f>
        <v>0</v>
      </c>
      <c r="J80" s="401">
        <v>38</v>
      </c>
      <c r="K80" s="402">
        <f t="shared" si="1"/>
        <v>0</v>
      </c>
    </row>
    <row r="81" ht="35.25" spans="2:11">
      <c r="B81" s="375"/>
      <c r="C81" s="376"/>
      <c r="D81" s="377"/>
      <c r="E81" s="377"/>
      <c r="F81" s="378">
        <v>31</v>
      </c>
      <c r="G81" s="378" t="s">
        <v>294</v>
      </c>
      <c r="H81" s="379" t="s">
        <v>320</v>
      </c>
      <c r="I81" s="397">
        <f>'在庫情報（雨靴）'!R81</f>
        <v>0</v>
      </c>
      <c r="J81" s="398">
        <v>38</v>
      </c>
      <c r="K81" s="399">
        <f t="shared" si="1"/>
        <v>0</v>
      </c>
    </row>
    <row r="82" ht="35.25" spans="2:11">
      <c r="B82" s="375"/>
      <c r="C82" s="376"/>
      <c r="D82" s="377"/>
      <c r="E82" s="377"/>
      <c r="F82" s="382">
        <v>32</v>
      </c>
      <c r="G82" s="382" t="s">
        <v>295</v>
      </c>
      <c r="H82" s="383" t="s">
        <v>321</v>
      </c>
      <c r="I82" s="403">
        <f>'在庫情報（雨靴）'!R82</f>
        <v>0</v>
      </c>
      <c r="J82" s="404">
        <v>38</v>
      </c>
      <c r="K82" s="405">
        <f t="shared" si="1"/>
        <v>0</v>
      </c>
    </row>
    <row r="83" ht="35.25" spans="2:11">
      <c r="B83" s="375"/>
      <c r="C83" s="384"/>
      <c r="D83" s="385" t="s">
        <v>273</v>
      </c>
      <c r="E83" s="385" t="s">
        <v>274</v>
      </c>
      <c r="F83" s="386">
        <v>23</v>
      </c>
      <c r="G83" s="386" t="s">
        <v>286</v>
      </c>
      <c r="H83" s="387" t="s">
        <v>315</v>
      </c>
      <c r="I83" s="406">
        <f>'在庫情報（雨靴）'!R83</f>
        <v>0</v>
      </c>
      <c r="J83" s="407">
        <v>38</v>
      </c>
      <c r="K83" s="408">
        <f t="shared" si="1"/>
        <v>0</v>
      </c>
    </row>
    <row r="84" ht="35.25" spans="2:11">
      <c r="B84" s="375"/>
      <c r="C84" s="376"/>
      <c r="D84" s="377"/>
      <c r="E84" s="377"/>
      <c r="F84" s="378">
        <v>24</v>
      </c>
      <c r="G84" s="378" t="s">
        <v>287</v>
      </c>
      <c r="H84" s="379" t="s">
        <v>316</v>
      </c>
      <c r="I84" s="397">
        <f>'在庫情報（雨靴）'!R84</f>
        <v>0</v>
      </c>
      <c r="J84" s="398">
        <v>38</v>
      </c>
      <c r="K84" s="399">
        <f t="shared" si="1"/>
        <v>0</v>
      </c>
    </row>
    <row r="85" ht="35.25" spans="2:11">
      <c r="B85" s="375"/>
      <c r="C85" s="376"/>
      <c r="D85" s="377"/>
      <c r="E85" s="377"/>
      <c r="F85" s="380">
        <v>25</v>
      </c>
      <c r="G85" s="380" t="s">
        <v>288</v>
      </c>
      <c r="H85" s="381"/>
      <c r="I85" s="400">
        <f>'在庫情報（雨靴）'!R85</f>
        <v>0</v>
      </c>
      <c r="J85" s="401">
        <v>38</v>
      </c>
      <c r="K85" s="402">
        <f t="shared" si="1"/>
        <v>0</v>
      </c>
    </row>
    <row r="86" ht="35.25" spans="2:11">
      <c r="B86" s="375"/>
      <c r="C86" s="376"/>
      <c r="D86" s="377"/>
      <c r="E86" s="377"/>
      <c r="F86" s="378">
        <v>26</v>
      </c>
      <c r="G86" s="378" t="s">
        <v>289</v>
      </c>
      <c r="H86" s="379" t="s">
        <v>317</v>
      </c>
      <c r="I86" s="397">
        <f>'在庫情報（雨靴）'!R86</f>
        <v>0</v>
      </c>
      <c r="J86" s="398">
        <v>38</v>
      </c>
      <c r="K86" s="399">
        <f t="shared" si="1"/>
        <v>0</v>
      </c>
    </row>
    <row r="87" ht="35.25" spans="2:11">
      <c r="B87" s="375"/>
      <c r="C87" s="376"/>
      <c r="D87" s="377"/>
      <c r="E87" s="377"/>
      <c r="F87" s="380">
        <v>27</v>
      </c>
      <c r="G87" s="380" t="s">
        <v>290</v>
      </c>
      <c r="H87" s="381"/>
      <c r="I87" s="400">
        <f>'在庫情報（雨靴）'!R87</f>
        <v>0</v>
      </c>
      <c r="J87" s="401">
        <v>38</v>
      </c>
      <c r="K87" s="402">
        <f t="shared" si="1"/>
        <v>0</v>
      </c>
    </row>
    <row r="88" ht="35.25" spans="2:11">
      <c r="B88" s="375"/>
      <c r="C88" s="376"/>
      <c r="D88" s="377"/>
      <c r="E88" s="377"/>
      <c r="F88" s="378">
        <v>28</v>
      </c>
      <c r="G88" s="378" t="s">
        <v>291</v>
      </c>
      <c r="H88" s="379" t="s">
        <v>318</v>
      </c>
      <c r="I88" s="397">
        <f>'在庫情報（雨靴）'!R88</f>
        <v>0</v>
      </c>
      <c r="J88" s="398">
        <v>38</v>
      </c>
      <c r="K88" s="399">
        <f t="shared" si="1"/>
        <v>0</v>
      </c>
    </row>
    <row r="89" ht="35.25" spans="2:11">
      <c r="B89" s="375"/>
      <c r="C89" s="376"/>
      <c r="D89" s="377"/>
      <c r="E89" s="377"/>
      <c r="F89" s="378">
        <v>29</v>
      </c>
      <c r="G89" s="378" t="s">
        <v>292</v>
      </c>
      <c r="H89" s="379" t="s">
        <v>319</v>
      </c>
      <c r="I89" s="397">
        <f>'在庫情報（雨靴）'!R89</f>
        <v>0</v>
      </c>
      <c r="J89" s="398">
        <v>38</v>
      </c>
      <c r="K89" s="399">
        <f t="shared" si="1"/>
        <v>0</v>
      </c>
    </row>
    <row r="90" ht="35.25" spans="2:11">
      <c r="B90" s="375"/>
      <c r="C90" s="376"/>
      <c r="D90" s="377"/>
      <c r="E90" s="377"/>
      <c r="F90" s="380">
        <v>30</v>
      </c>
      <c r="G90" s="380" t="s">
        <v>293</v>
      </c>
      <c r="H90" s="381"/>
      <c r="I90" s="400">
        <f>'在庫情報（雨靴）'!R90</f>
        <v>0</v>
      </c>
      <c r="J90" s="401">
        <v>38</v>
      </c>
      <c r="K90" s="402">
        <f t="shared" si="1"/>
        <v>0</v>
      </c>
    </row>
    <row r="91" ht="35.25" spans="2:11">
      <c r="B91" s="375"/>
      <c r="C91" s="376"/>
      <c r="D91" s="377"/>
      <c r="E91" s="377"/>
      <c r="F91" s="378">
        <v>31</v>
      </c>
      <c r="G91" s="378" t="s">
        <v>294</v>
      </c>
      <c r="H91" s="379" t="s">
        <v>320</v>
      </c>
      <c r="I91" s="397">
        <f>'在庫情報（雨靴）'!R91</f>
        <v>0</v>
      </c>
      <c r="J91" s="398">
        <v>38</v>
      </c>
      <c r="K91" s="399">
        <f t="shared" si="1"/>
        <v>0</v>
      </c>
    </row>
    <row r="92" ht="36" spans="2:11">
      <c r="B92" s="375"/>
      <c r="C92" s="376"/>
      <c r="D92" s="377"/>
      <c r="E92" s="377"/>
      <c r="F92" s="382">
        <v>32</v>
      </c>
      <c r="G92" s="382" t="s">
        <v>295</v>
      </c>
      <c r="H92" s="383" t="s">
        <v>321</v>
      </c>
      <c r="I92" s="403">
        <f>'在庫情報（雨靴）'!R92</f>
        <v>0</v>
      </c>
      <c r="J92" s="404">
        <v>38</v>
      </c>
      <c r="K92" s="405">
        <f t="shared" si="1"/>
        <v>0</v>
      </c>
    </row>
    <row r="93" ht="35.25" spans="2:11">
      <c r="B93" s="375"/>
      <c r="C93" s="384"/>
      <c r="D93" s="385" t="s">
        <v>329</v>
      </c>
      <c r="E93" s="385" t="s">
        <v>330</v>
      </c>
      <c r="F93" s="386">
        <v>23</v>
      </c>
      <c r="G93" s="386" t="s">
        <v>286</v>
      </c>
      <c r="H93" s="387" t="s">
        <v>331</v>
      </c>
      <c r="I93" s="394">
        <f>'在庫情報（雨靴）'!R93</f>
        <v>0</v>
      </c>
      <c r="J93" s="395">
        <v>36</v>
      </c>
      <c r="K93" s="396">
        <f t="shared" ref="K93:K101" si="2">I93*J93</f>
        <v>0</v>
      </c>
    </row>
    <row r="94" ht="35.25" spans="2:11">
      <c r="B94" s="375"/>
      <c r="C94" s="376"/>
      <c r="D94" s="377"/>
      <c r="E94" s="377"/>
      <c r="F94" s="378">
        <v>24</v>
      </c>
      <c r="G94" s="378" t="s">
        <v>287</v>
      </c>
      <c r="H94" s="379" t="s">
        <v>332</v>
      </c>
      <c r="I94" s="397">
        <f>'在庫情報（雨靴）'!R94</f>
        <v>0</v>
      </c>
      <c r="J94" s="398">
        <v>36</v>
      </c>
      <c r="K94" s="399">
        <f t="shared" si="2"/>
        <v>0</v>
      </c>
    </row>
    <row r="95" ht="35.25" spans="2:11">
      <c r="B95" s="375"/>
      <c r="C95" s="376"/>
      <c r="D95" s="377"/>
      <c r="E95" s="377"/>
      <c r="F95" s="380">
        <v>25</v>
      </c>
      <c r="G95" s="380" t="s">
        <v>288</v>
      </c>
      <c r="H95" s="381"/>
      <c r="I95" s="400">
        <f>'在庫情報（雨靴）'!R95</f>
        <v>0</v>
      </c>
      <c r="J95" s="401">
        <v>36</v>
      </c>
      <c r="K95" s="402">
        <f t="shared" si="2"/>
        <v>0</v>
      </c>
    </row>
    <row r="96" ht="35.25" spans="2:11">
      <c r="B96" s="375"/>
      <c r="C96" s="376"/>
      <c r="D96" s="377"/>
      <c r="E96" s="377"/>
      <c r="F96" s="378">
        <v>26</v>
      </c>
      <c r="G96" s="378" t="s">
        <v>289</v>
      </c>
      <c r="H96" s="379" t="s">
        <v>333</v>
      </c>
      <c r="I96" s="397">
        <f>'在庫情報（雨靴）'!R96</f>
        <v>0</v>
      </c>
      <c r="J96" s="398">
        <v>36</v>
      </c>
      <c r="K96" s="399">
        <f t="shared" si="2"/>
        <v>0</v>
      </c>
    </row>
    <row r="97" ht="35.25" spans="2:11">
      <c r="B97" s="375"/>
      <c r="C97" s="376"/>
      <c r="D97" s="377"/>
      <c r="E97" s="377"/>
      <c r="F97" s="380">
        <v>27</v>
      </c>
      <c r="G97" s="380" t="s">
        <v>290</v>
      </c>
      <c r="H97" s="381"/>
      <c r="I97" s="400">
        <f>'在庫情報（雨靴）'!R97</f>
        <v>0</v>
      </c>
      <c r="J97" s="401">
        <v>36</v>
      </c>
      <c r="K97" s="402">
        <f t="shared" si="2"/>
        <v>0</v>
      </c>
    </row>
    <row r="98" ht="35.25" spans="2:11">
      <c r="B98" s="375"/>
      <c r="C98" s="376"/>
      <c r="D98" s="377"/>
      <c r="E98" s="377"/>
      <c r="F98" s="378">
        <v>28</v>
      </c>
      <c r="G98" s="378" t="s">
        <v>291</v>
      </c>
      <c r="H98" s="379" t="s">
        <v>334</v>
      </c>
      <c r="I98" s="397">
        <f>'在庫情報（雨靴）'!R98</f>
        <v>0</v>
      </c>
      <c r="J98" s="398">
        <v>36</v>
      </c>
      <c r="K98" s="399">
        <f t="shared" si="2"/>
        <v>0</v>
      </c>
    </row>
    <row r="99" ht="35.25" spans="2:11">
      <c r="B99" s="375"/>
      <c r="C99" s="376"/>
      <c r="D99" s="377"/>
      <c r="E99" s="377"/>
      <c r="F99" s="378">
        <v>29</v>
      </c>
      <c r="G99" s="378" t="s">
        <v>292</v>
      </c>
      <c r="H99" s="379" t="s">
        <v>335</v>
      </c>
      <c r="I99" s="397">
        <f>'在庫情報（雨靴）'!R99</f>
        <v>0</v>
      </c>
      <c r="J99" s="398">
        <v>36</v>
      </c>
      <c r="K99" s="399">
        <f t="shared" si="2"/>
        <v>0</v>
      </c>
    </row>
    <row r="100" ht="35.25" spans="2:11">
      <c r="B100" s="375"/>
      <c r="C100" s="376"/>
      <c r="D100" s="377"/>
      <c r="E100" s="377"/>
      <c r="F100" s="380">
        <v>30</v>
      </c>
      <c r="G100" s="380" t="s">
        <v>293</v>
      </c>
      <c r="H100" s="381"/>
      <c r="I100" s="400">
        <f>'在庫情報（雨靴）'!R100</f>
        <v>0</v>
      </c>
      <c r="J100" s="401">
        <v>36</v>
      </c>
      <c r="K100" s="402">
        <f t="shared" si="2"/>
        <v>0</v>
      </c>
    </row>
    <row r="101" ht="35.25" spans="2:11">
      <c r="B101" s="375"/>
      <c r="C101" s="376"/>
      <c r="D101" s="377"/>
      <c r="E101" s="377"/>
      <c r="F101" s="378">
        <v>31</v>
      </c>
      <c r="G101" s="378" t="s">
        <v>294</v>
      </c>
      <c r="H101" s="379" t="s">
        <v>336</v>
      </c>
      <c r="I101" s="397">
        <f>'在庫情報（雨靴）'!R101</f>
        <v>0</v>
      </c>
      <c r="J101" s="398">
        <v>36</v>
      </c>
      <c r="K101" s="399">
        <f t="shared" si="2"/>
        <v>0</v>
      </c>
    </row>
    <row r="102" ht="36" spans="2:11">
      <c r="B102" s="388"/>
      <c r="C102" s="389"/>
      <c r="D102" s="390"/>
      <c r="E102" s="390"/>
      <c r="F102" s="391">
        <v>32</v>
      </c>
      <c r="G102" s="391" t="s">
        <v>295</v>
      </c>
      <c r="H102" s="392" t="s">
        <v>337</v>
      </c>
      <c r="I102" s="409">
        <f>'在庫情報（雨靴）'!R102</f>
        <v>0</v>
      </c>
      <c r="J102" s="410">
        <v>36</v>
      </c>
      <c r="K102" s="411">
        <f t="shared" ref="K102" si="3">I102*J102</f>
        <v>0</v>
      </c>
    </row>
    <row r="103" ht="35.25" spans="2:11">
      <c r="B103" s="370" t="s">
        <v>338</v>
      </c>
      <c r="C103" s="371"/>
      <c r="D103" s="372" t="s">
        <v>264</v>
      </c>
      <c r="E103" s="372"/>
      <c r="F103" s="373">
        <v>23</v>
      </c>
      <c r="G103" s="373" t="s">
        <v>286</v>
      </c>
      <c r="H103" s="374" t="s">
        <v>339</v>
      </c>
      <c r="I103" s="394">
        <f>'在庫情報（雨靴）'!R103</f>
        <v>0</v>
      </c>
      <c r="J103" s="395">
        <v>36</v>
      </c>
      <c r="K103" s="396">
        <f t="shared" si="1"/>
        <v>0</v>
      </c>
    </row>
    <row r="104" ht="35.25" spans="2:11">
      <c r="B104" s="375"/>
      <c r="C104" s="376"/>
      <c r="D104" s="377"/>
      <c r="E104" s="377"/>
      <c r="F104" s="378">
        <v>24</v>
      </c>
      <c r="G104" s="378" t="s">
        <v>287</v>
      </c>
      <c r="H104" s="379" t="s">
        <v>340</v>
      </c>
      <c r="I104" s="397">
        <f>'在庫情報（雨靴）'!R104</f>
        <v>0</v>
      </c>
      <c r="J104" s="398">
        <v>36</v>
      </c>
      <c r="K104" s="399">
        <f t="shared" si="1"/>
        <v>0</v>
      </c>
    </row>
    <row r="105" ht="35.25" spans="2:11">
      <c r="B105" s="375"/>
      <c r="C105" s="376"/>
      <c r="D105" s="377"/>
      <c r="E105" s="377"/>
      <c r="F105" s="380">
        <v>25</v>
      </c>
      <c r="G105" s="380" t="s">
        <v>288</v>
      </c>
      <c r="H105" s="381"/>
      <c r="I105" s="400">
        <f>'在庫情報（雨靴）'!R105</f>
        <v>0</v>
      </c>
      <c r="J105" s="401">
        <v>36</v>
      </c>
      <c r="K105" s="402">
        <f t="shared" si="1"/>
        <v>0</v>
      </c>
    </row>
    <row r="106" ht="35.25" spans="2:11">
      <c r="B106" s="375"/>
      <c r="C106" s="376"/>
      <c r="D106" s="377"/>
      <c r="E106" s="377"/>
      <c r="F106" s="378">
        <v>26</v>
      </c>
      <c r="G106" s="378" t="s">
        <v>289</v>
      </c>
      <c r="H106" s="379" t="s">
        <v>341</v>
      </c>
      <c r="I106" s="397">
        <f>'在庫情報（雨靴）'!R106</f>
        <v>0</v>
      </c>
      <c r="J106" s="398">
        <v>36</v>
      </c>
      <c r="K106" s="399">
        <f t="shared" si="1"/>
        <v>0</v>
      </c>
    </row>
    <row r="107" ht="35.25" spans="2:11">
      <c r="B107" s="375"/>
      <c r="C107" s="376"/>
      <c r="D107" s="377"/>
      <c r="E107" s="377"/>
      <c r="F107" s="380">
        <v>27</v>
      </c>
      <c r="G107" s="380" t="s">
        <v>290</v>
      </c>
      <c r="H107" s="381"/>
      <c r="I107" s="400">
        <f>'在庫情報（雨靴）'!R107</f>
        <v>0</v>
      </c>
      <c r="J107" s="401">
        <v>36</v>
      </c>
      <c r="K107" s="402">
        <f t="shared" si="1"/>
        <v>0</v>
      </c>
    </row>
    <row r="108" ht="35.25" spans="2:11">
      <c r="B108" s="375"/>
      <c r="C108" s="376"/>
      <c r="D108" s="377"/>
      <c r="E108" s="377"/>
      <c r="F108" s="378">
        <v>28</v>
      </c>
      <c r="G108" s="378" t="s">
        <v>291</v>
      </c>
      <c r="H108" s="379" t="s">
        <v>342</v>
      </c>
      <c r="I108" s="397">
        <f>'在庫情報（雨靴）'!R108</f>
        <v>0</v>
      </c>
      <c r="J108" s="398">
        <v>36</v>
      </c>
      <c r="K108" s="399">
        <f t="shared" si="1"/>
        <v>0</v>
      </c>
    </row>
    <row r="109" ht="35.25" spans="2:11">
      <c r="B109" s="375"/>
      <c r="C109" s="376"/>
      <c r="D109" s="377"/>
      <c r="E109" s="377"/>
      <c r="F109" s="378">
        <v>29</v>
      </c>
      <c r="G109" s="378" t="s">
        <v>292</v>
      </c>
      <c r="H109" s="379" t="s">
        <v>343</v>
      </c>
      <c r="I109" s="397">
        <f>'在庫情報（雨靴）'!R109</f>
        <v>0</v>
      </c>
      <c r="J109" s="398">
        <v>36</v>
      </c>
      <c r="K109" s="399">
        <f t="shared" si="1"/>
        <v>0</v>
      </c>
    </row>
    <row r="110" ht="35.25" spans="2:11">
      <c r="B110" s="375"/>
      <c r="C110" s="376"/>
      <c r="D110" s="377"/>
      <c r="E110" s="377"/>
      <c r="F110" s="380">
        <v>30</v>
      </c>
      <c r="G110" s="380" t="s">
        <v>293</v>
      </c>
      <c r="H110" s="381"/>
      <c r="I110" s="400">
        <f>'在庫情報（雨靴）'!R110</f>
        <v>0</v>
      </c>
      <c r="J110" s="401">
        <v>36</v>
      </c>
      <c r="K110" s="402">
        <f t="shared" si="1"/>
        <v>0</v>
      </c>
    </row>
    <row r="111" ht="35.25" spans="2:11">
      <c r="B111" s="375"/>
      <c r="C111" s="376"/>
      <c r="D111" s="377"/>
      <c r="E111" s="377"/>
      <c r="F111" s="378">
        <v>31</v>
      </c>
      <c r="G111" s="378" t="s">
        <v>294</v>
      </c>
      <c r="H111" s="379" t="s">
        <v>344</v>
      </c>
      <c r="I111" s="397">
        <f>'在庫情報（雨靴）'!R111</f>
        <v>0</v>
      </c>
      <c r="J111" s="398">
        <v>36</v>
      </c>
      <c r="K111" s="399">
        <f t="shared" si="1"/>
        <v>0</v>
      </c>
    </row>
    <row r="112" ht="35.25" spans="2:11">
      <c r="B112" s="375"/>
      <c r="C112" s="376"/>
      <c r="D112" s="377"/>
      <c r="E112" s="377"/>
      <c r="F112" s="382">
        <v>32</v>
      </c>
      <c r="G112" s="382" t="s">
        <v>295</v>
      </c>
      <c r="H112" s="383" t="s">
        <v>345</v>
      </c>
      <c r="I112" s="403">
        <f>'在庫情報（雨靴）'!R112</f>
        <v>0</v>
      </c>
      <c r="J112" s="404">
        <v>36</v>
      </c>
      <c r="K112" s="405">
        <f t="shared" si="1"/>
        <v>0</v>
      </c>
    </row>
    <row r="113" ht="35.25" spans="2:11">
      <c r="B113" s="375"/>
      <c r="C113" s="384"/>
      <c r="D113" s="385" t="s">
        <v>256</v>
      </c>
      <c r="E113" s="385"/>
      <c r="F113" s="386">
        <v>23</v>
      </c>
      <c r="G113" s="386" t="s">
        <v>286</v>
      </c>
      <c r="H113" s="387" t="s">
        <v>346</v>
      </c>
      <c r="I113" s="406">
        <f>'在庫情報（雨靴）'!R113</f>
        <v>0</v>
      </c>
      <c r="J113" s="407">
        <v>36</v>
      </c>
      <c r="K113" s="408">
        <f t="shared" si="1"/>
        <v>0</v>
      </c>
    </row>
    <row r="114" ht="35.25" spans="2:11">
      <c r="B114" s="375"/>
      <c r="C114" s="376"/>
      <c r="D114" s="377"/>
      <c r="E114" s="377"/>
      <c r="F114" s="378">
        <v>24</v>
      </c>
      <c r="G114" s="378" t="s">
        <v>287</v>
      </c>
      <c r="H114" s="379" t="s">
        <v>347</v>
      </c>
      <c r="I114" s="397">
        <f>'在庫情報（雨靴）'!R114</f>
        <v>0</v>
      </c>
      <c r="J114" s="398">
        <v>36</v>
      </c>
      <c r="K114" s="399">
        <f t="shared" si="1"/>
        <v>0</v>
      </c>
    </row>
    <row r="115" ht="35.25" spans="2:11">
      <c r="B115" s="375"/>
      <c r="C115" s="376"/>
      <c r="D115" s="377"/>
      <c r="E115" s="377"/>
      <c r="F115" s="380">
        <v>25</v>
      </c>
      <c r="G115" s="380" t="s">
        <v>288</v>
      </c>
      <c r="H115" s="381"/>
      <c r="I115" s="400">
        <f>'在庫情報（雨靴）'!R115</f>
        <v>0</v>
      </c>
      <c r="J115" s="401">
        <v>36</v>
      </c>
      <c r="K115" s="402">
        <f t="shared" si="1"/>
        <v>0</v>
      </c>
    </row>
    <row r="116" ht="35.25" spans="2:11">
      <c r="B116" s="375"/>
      <c r="C116" s="376"/>
      <c r="D116" s="377"/>
      <c r="E116" s="377"/>
      <c r="F116" s="378">
        <v>26</v>
      </c>
      <c r="G116" s="378" t="s">
        <v>289</v>
      </c>
      <c r="H116" s="379" t="s">
        <v>348</v>
      </c>
      <c r="I116" s="397">
        <f>'在庫情報（雨靴）'!R116</f>
        <v>0</v>
      </c>
      <c r="J116" s="398">
        <v>36</v>
      </c>
      <c r="K116" s="399">
        <f t="shared" si="1"/>
        <v>0</v>
      </c>
    </row>
    <row r="117" ht="35.25" spans="2:11">
      <c r="B117" s="375"/>
      <c r="C117" s="376"/>
      <c r="D117" s="377"/>
      <c r="E117" s="377"/>
      <c r="F117" s="380">
        <v>27</v>
      </c>
      <c r="G117" s="380" t="s">
        <v>290</v>
      </c>
      <c r="H117" s="381"/>
      <c r="I117" s="400">
        <f>'在庫情報（雨靴）'!R117</f>
        <v>0</v>
      </c>
      <c r="J117" s="401">
        <v>36</v>
      </c>
      <c r="K117" s="402">
        <f t="shared" si="1"/>
        <v>0</v>
      </c>
    </row>
    <row r="118" ht="35.25" spans="2:11">
      <c r="B118" s="375"/>
      <c r="C118" s="376"/>
      <c r="D118" s="377"/>
      <c r="E118" s="377"/>
      <c r="F118" s="378">
        <v>28</v>
      </c>
      <c r="G118" s="378" t="s">
        <v>291</v>
      </c>
      <c r="H118" s="379" t="s">
        <v>349</v>
      </c>
      <c r="I118" s="397">
        <f>'在庫情報（雨靴）'!R118</f>
        <v>0</v>
      </c>
      <c r="J118" s="398">
        <v>36</v>
      </c>
      <c r="K118" s="399">
        <f t="shared" si="1"/>
        <v>0</v>
      </c>
    </row>
    <row r="119" ht="35.25" spans="2:11">
      <c r="B119" s="375"/>
      <c r="C119" s="376"/>
      <c r="D119" s="377"/>
      <c r="E119" s="377"/>
      <c r="F119" s="378">
        <v>29</v>
      </c>
      <c r="G119" s="378" t="s">
        <v>292</v>
      </c>
      <c r="H119" s="379" t="s">
        <v>350</v>
      </c>
      <c r="I119" s="397">
        <f>'在庫情報（雨靴）'!R119</f>
        <v>0</v>
      </c>
      <c r="J119" s="398">
        <v>36</v>
      </c>
      <c r="K119" s="399">
        <f t="shared" si="1"/>
        <v>0</v>
      </c>
    </row>
    <row r="120" ht="35.25" spans="2:11">
      <c r="B120" s="375"/>
      <c r="C120" s="376"/>
      <c r="D120" s="377"/>
      <c r="E120" s="377"/>
      <c r="F120" s="380">
        <v>30</v>
      </c>
      <c r="G120" s="380" t="s">
        <v>293</v>
      </c>
      <c r="H120" s="381"/>
      <c r="I120" s="400">
        <f>'在庫情報（雨靴）'!R120</f>
        <v>0</v>
      </c>
      <c r="J120" s="401">
        <v>36</v>
      </c>
      <c r="K120" s="402">
        <f t="shared" si="1"/>
        <v>0</v>
      </c>
    </row>
    <row r="121" ht="35.25" spans="2:11">
      <c r="B121" s="375"/>
      <c r="C121" s="376"/>
      <c r="D121" s="377"/>
      <c r="E121" s="377"/>
      <c r="F121" s="378">
        <v>31</v>
      </c>
      <c r="G121" s="378" t="s">
        <v>294</v>
      </c>
      <c r="H121" s="379" t="s">
        <v>351</v>
      </c>
      <c r="I121" s="397">
        <f>'在庫情報（雨靴）'!R121</f>
        <v>0</v>
      </c>
      <c r="J121" s="398">
        <v>36</v>
      </c>
      <c r="K121" s="399">
        <f t="shared" si="1"/>
        <v>0</v>
      </c>
    </row>
    <row r="122" ht="35.25" spans="2:11">
      <c r="B122" s="375"/>
      <c r="C122" s="376"/>
      <c r="D122" s="377"/>
      <c r="E122" s="377"/>
      <c r="F122" s="382">
        <v>32</v>
      </c>
      <c r="G122" s="382" t="s">
        <v>295</v>
      </c>
      <c r="H122" s="383" t="s">
        <v>352</v>
      </c>
      <c r="I122" s="403">
        <f>'在庫情報（雨靴）'!R122</f>
        <v>0</v>
      </c>
      <c r="J122" s="404">
        <v>36</v>
      </c>
      <c r="K122" s="405">
        <f t="shared" si="1"/>
        <v>0</v>
      </c>
    </row>
    <row r="123" ht="35.25" spans="2:11">
      <c r="B123" s="375"/>
      <c r="C123" s="384"/>
      <c r="D123" s="385" t="s">
        <v>353</v>
      </c>
      <c r="E123" s="385"/>
      <c r="F123" s="386">
        <v>23</v>
      </c>
      <c r="G123" s="386" t="s">
        <v>286</v>
      </c>
      <c r="H123" s="387" t="s">
        <v>354</v>
      </c>
      <c r="I123" s="406">
        <f>'在庫情報（雨靴）'!R123</f>
        <v>0</v>
      </c>
      <c r="J123" s="407">
        <v>36</v>
      </c>
      <c r="K123" s="408">
        <f t="shared" si="1"/>
        <v>0</v>
      </c>
    </row>
    <row r="124" ht="35.25" spans="2:11">
      <c r="B124" s="375"/>
      <c r="C124" s="376"/>
      <c r="D124" s="377"/>
      <c r="E124" s="377"/>
      <c r="F124" s="378">
        <v>24</v>
      </c>
      <c r="G124" s="378" t="s">
        <v>287</v>
      </c>
      <c r="H124" s="379" t="s">
        <v>355</v>
      </c>
      <c r="I124" s="397">
        <f>'在庫情報（雨靴）'!R124</f>
        <v>0</v>
      </c>
      <c r="J124" s="398">
        <v>36</v>
      </c>
      <c r="K124" s="399">
        <f t="shared" si="1"/>
        <v>0</v>
      </c>
    </row>
    <row r="125" ht="35.25" spans="2:11">
      <c r="B125" s="375"/>
      <c r="C125" s="376"/>
      <c r="D125" s="377"/>
      <c r="E125" s="377"/>
      <c r="F125" s="380">
        <v>25</v>
      </c>
      <c r="G125" s="380" t="s">
        <v>288</v>
      </c>
      <c r="H125" s="381"/>
      <c r="I125" s="400">
        <f>'在庫情報（雨靴）'!R125</f>
        <v>0</v>
      </c>
      <c r="J125" s="401">
        <v>36</v>
      </c>
      <c r="K125" s="402">
        <f t="shared" si="1"/>
        <v>0</v>
      </c>
    </row>
    <row r="126" ht="35.25" spans="2:11">
      <c r="B126" s="375"/>
      <c r="C126" s="376"/>
      <c r="D126" s="377"/>
      <c r="E126" s="377"/>
      <c r="F126" s="378">
        <v>26</v>
      </c>
      <c r="G126" s="378" t="s">
        <v>289</v>
      </c>
      <c r="H126" s="379" t="s">
        <v>356</v>
      </c>
      <c r="I126" s="397">
        <f>'在庫情報（雨靴）'!R126</f>
        <v>0</v>
      </c>
      <c r="J126" s="398">
        <v>36</v>
      </c>
      <c r="K126" s="399">
        <f t="shared" si="1"/>
        <v>0</v>
      </c>
    </row>
    <row r="127" ht="35.25" spans="2:11">
      <c r="B127" s="375"/>
      <c r="C127" s="376"/>
      <c r="D127" s="377"/>
      <c r="E127" s="377"/>
      <c r="F127" s="380">
        <v>27</v>
      </c>
      <c r="G127" s="380" t="s">
        <v>290</v>
      </c>
      <c r="H127" s="381"/>
      <c r="I127" s="400">
        <f>'在庫情報（雨靴）'!R127</f>
        <v>0</v>
      </c>
      <c r="J127" s="401">
        <v>36</v>
      </c>
      <c r="K127" s="402">
        <f t="shared" si="1"/>
        <v>0</v>
      </c>
    </row>
    <row r="128" ht="35.25" spans="2:11">
      <c r="B128" s="375"/>
      <c r="C128" s="376"/>
      <c r="D128" s="377"/>
      <c r="E128" s="377"/>
      <c r="F128" s="378">
        <v>28</v>
      </c>
      <c r="G128" s="378" t="s">
        <v>291</v>
      </c>
      <c r="H128" s="379" t="s">
        <v>357</v>
      </c>
      <c r="I128" s="397">
        <f>'在庫情報（雨靴）'!R128</f>
        <v>0</v>
      </c>
      <c r="J128" s="398">
        <v>36</v>
      </c>
      <c r="K128" s="399">
        <f t="shared" si="1"/>
        <v>0</v>
      </c>
    </row>
    <row r="129" ht="35.25" spans="2:11">
      <c r="B129" s="375"/>
      <c r="C129" s="376"/>
      <c r="D129" s="377"/>
      <c r="E129" s="377"/>
      <c r="F129" s="378">
        <v>29</v>
      </c>
      <c r="G129" s="378" t="s">
        <v>292</v>
      </c>
      <c r="H129" s="379" t="s">
        <v>358</v>
      </c>
      <c r="I129" s="397">
        <f>'在庫情報（雨靴）'!R129</f>
        <v>0</v>
      </c>
      <c r="J129" s="398">
        <v>36</v>
      </c>
      <c r="K129" s="399">
        <f t="shared" si="1"/>
        <v>0</v>
      </c>
    </row>
    <row r="130" ht="35.25" spans="2:11">
      <c r="B130" s="375"/>
      <c r="C130" s="376"/>
      <c r="D130" s="377"/>
      <c r="E130" s="377"/>
      <c r="F130" s="380">
        <v>30</v>
      </c>
      <c r="G130" s="380" t="s">
        <v>293</v>
      </c>
      <c r="H130" s="381"/>
      <c r="I130" s="400">
        <f>'在庫情報（雨靴）'!R130</f>
        <v>0</v>
      </c>
      <c r="J130" s="401">
        <v>36</v>
      </c>
      <c r="K130" s="402">
        <f t="shared" si="1"/>
        <v>0</v>
      </c>
    </row>
    <row r="131" ht="35.25" spans="2:11">
      <c r="B131" s="375"/>
      <c r="C131" s="376"/>
      <c r="D131" s="377"/>
      <c r="E131" s="377"/>
      <c r="F131" s="378">
        <v>31</v>
      </c>
      <c r="G131" s="378" t="s">
        <v>294</v>
      </c>
      <c r="H131" s="379" t="s">
        <v>359</v>
      </c>
      <c r="I131" s="397">
        <f>'在庫情報（雨靴）'!R131</f>
        <v>0</v>
      </c>
      <c r="J131" s="398">
        <v>36</v>
      </c>
      <c r="K131" s="399">
        <f t="shared" si="1"/>
        <v>0</v>
      </c>
    </row>
    <row r="132" ht="35.25" spans="2:11">
      <c r="B132" s="375"/>
      <c r="C132" s="376"/>
      <c r="D132" s="377"/>
      <c r="E132" s="377"/>
      <c r="F132" s="382">
        <v>32</v>
      </c>
      <c r="G132" s="382" t="s">
        <v>295</v>
      </c>
      <c r="H132" s="383" t="s">
        <v>360</v>
      </c>
      <c r="I132" s="403">
        <f>'在庫情報（雨靴）'!R132</f>
        <v>0</v>
      </c>
      <c r="J132" s="404">
        <v>36</v>
      </c>
      <c r="K132" s="405">
        <f t="shared" si="1"/>
        <v>0</v>
      </c>
    </row>
    <row r="133" ht="35.25" spans="2:11">
      <c r="B133" s="375"/>
      <c r="C133" s="384"/>
      <c r="D133" s="385" t="s">
        <v>253</v>
      </c>
      <c r="E133" s="385"/>
      <c r="F133" s="386">
        <v>23</v>
      </c>
      <c r="G133" s="386" t="s">
        <v>286</v>
      </c>
      <c r="H133" s="387" t="s">
        <v>361</v>
      </c>
      <c r="I133" s="406">
        <f>'在庫情報（雨靴）'!R133</f>
        <v>0</v>
      </c>
      <c r="J133" s="407">
        <v>36</v>
      </c>
      <c r="K133" s="408">
        <f t="shared" si="1"/>
        <v>0</v>
      </c>
    </row>
    <row r="134" ht="35.25" spans="2:11">
      <c r="B134" s="375"/>
      <c r="C134" s="376"/>
      <c r="D134" s="377"/>
      <c r="E134" s="377"/>
      <c r="F134" s="378">
        <v>24</v>
      </c>
      <c r="G134" s="378" t="s">
        <v>287</v>
      </c>
      <c r="H134" s="379" t="s">
        <v>362</v>
      </c>
      <c r="I134" s="397">
        <f>'在庫情報（雨靴）'!R134</f>
        <v>0</v>
      </c>
      <c r="J134" s="398">
        <v>36</v>
      </c>
      <c r="K134" s="399">
        <f t="shared" si="1"/>
        <v>0</v>
      </c>
    </row>
    <row r="135" ht="35.25" spans="2:11">
      <c r="B135" s="375"/>
      <c r="C135" s="376"/>
      <c r="D135" s="377"/>
      <c r="E135" s="377"/>
      <c r="F135" s="380">
        <v>25</v>
      </c>
      <c r="G135" s="380" t="s">
        <v>288</v>
      </c>
      <c r="H135" s="381"/>
      <c r="I135" s="400">
        <f>'在庫情報（雨靴）'!R135</f>
        <v>0</v>
      </c>
      <c r="J135" s="401">
        <v>36</v>
      </c>
      <c r="K135" s="402">
        <f t="shared" si="1"/>
        <v>0</v>
      </c>
    </row>
    <row r="136" ht="35.25" spans="2:11">
      <c r="B136" s="375"/>
      <c r="C136" s="376"/>
      <c r="D136" s="377"/>
      <c r="E136" s="377"/>
      <c r="F136" s="378">
        <v>26</v>
      </c>
      <c r="G136" s="378" t="s">
        <v>289</v>
      </c>
      <c r="H136" s="379" t="s">
        <v>363</v>
      </c>
      <c r="I136" s="397">
        <f>'在庫情報（雨靴）'!R136</f>
        <v>0</v>
      </c>
      <c r="J136" s="398">
        <v>36</v>
      </c>
      <c r="K136" s="399">
        <f t="shared" si="1"/>
        <v>0</v>
      </c>
    </row>
    <row r="137" ht="35.25" spans="2:11">
      <c r="B137" s="375"/>
      <c r="C137" s="376"/>
      <c r="D137" s="377"/>
      <c r="E137" s="377"/>
      <c r="F137" s="380">
        <v>27</v>
      </c>
      <c r="G137" s="380" t="s">
        <v>290</v>
      </c>
      <c r="H137" s="381"/>
      <c r="I137" s="400">
        <f>'在庫情報（雨靴）'!R137</f>
        <v>0</v>
      </c>
      <c r="J137" s="401">
        <v>36</v>
      </c>
      <c r="K137" s="402">
        <f t="shared" si="1"/>
        <v>0</v>
      </c>
    </row>
    <row r="138" ht="35.25" spans="2:11">
      <c r="B138" s="375"/>
      <c r="C138" s="376"/>
      <c r="D138" s="377"/>
      <c r="E138" s="377"/>
      <c r="F138" s="378">
        <v>28</v>
      </c>
      <c r="G138" s="378" t="s">
        <v>291</v>
      </c>
      <c r="H138" s="379" t="s">
        <v>364</v>
      </c>
      <c r="I138" s="397">
        <f>'在庫情報（雨靴）'!R138</f>
        <v>0</v>
      </c>
      <c r="J138" s="398">
        <v>36</v>
      </c>
      <c r="K138" s="399">
        <f t="shared" si="1"/>
        <v>0</v>
      </c>
    </row>
    <row r="139" ht="35.25" spans="2:11">
      <c r="B139" s="375"/>
      <c r="C139" s="376"/>
      <c r="D139" s="377"/>
      <c r="E139" s="377"/>
      <c r="F139" s="378">
        <v>29</v>
      </c>
      <c r="G139" s="378" t="s">
        <v>292</v>
      </c>
      <c r="H139" s="379" t="s">
        <v>365</v>
      </c>
      <c r="I139" s="397">
        <f>'在庫情報（雨靴）'!R139</f>
        <v>0</v>
      </c>
      <c r="J139" s="398">
        <v>36</v>
      </c>
      <c r="K139" s="399">
        <f t="shared" si="1"/>
        <v>0</v>
      </c>
    </row>
    <row r="140" ht="35.25" spans="2:11">
      <c r="B140" s="375"/>
      <c r="C140" s="376"/>
      <c r="D140" s="377"/>
      <c r="E140" s="377"/>
      <c r="F140" s="380">
        <v>30</v>
      </c>
      <c r="G140" s="380" t="s">
        <v>293</v>
      </c>
      <c r="H140" s="381"/>
      <c r="I140" s="400">
        <f>'在庫情報（雨靴）'!R140</f>
        <v>0</v>
      </c>
      <c r="J140" s="401">
        <v>36</v>
      </c>
      <c r="K140" s="402">
        <f t="shared" si="1"/>
        <v>0</v>
      </c>
    </row>
    <row r="141" ht="35.25" spans="2:11">
      <c r="B141" s="375"/>
      <c r="C141" s="376"/>
      <c r="D141" s="377"/>
      <c r="E141" s="377"/>
      <c r="F141" s="378">
        <v>31</v>
      </c>
      <c r="G141" s="378" t="s">
        <v>294</v>
      </c>
      <c r="H141" s="379" t="s">
        <v>366</v>
      </c>
      <c r="I141" s="397">
        <f>'在庫情報（雨靴）'!R141</f>
        <v>0</v>
      </c>
      <c r="J141" s="398">
        <v>36</v>
      </c>
      <c r="K141" s="399">
        <f t="shared" si="1"/>
        <v>0</v>
      </c>
    </row>
    <row r="142" ht="36" spans="2:11">
      <c r="B142" s="388"/>
      <c r="C142" s="389"/>
      <c r="D142" s="390"/>
      <c r="E142" s="390"/>
      <c r="F142" s="391">
        <v>32</v>
      </c>
      <c r="G142" s="391" t="s">
        <v>295</v>
      </c>
      <c r="H142" s="392" t="s">
        <v>367</v>
      </c>
      <c r="I142" s="409">
        <f>'在庫情報（雨靴）'!R142</f>
        <v>0</v>
      </c>
      <c r="J142" s="410">
        <v>36</v>
      </c>
      <c r="K142" s="411">
        <f t="shared" si="1"/>
        <v>0</v>
      </c>
    </row>
    <row r="143" ht="60" spans="11:11">
      <c r="K143" s="412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1"/>
  <sheetViews>
    <sheetView showGridLines="0" tabSelected="1" zoomScale="55" zoomScaleNormal="55" workbookViewId="0">
      <pane xSplit="10" ySplit="3" topLeftCell="N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1" max="1" width="9" style="4"/>
    <col min="2" max="3" width="12.125" style="178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19"/>
      <c r="M1" s="219"/>
      <c r="N1" s="219"/>
      <c r="T1" s="219"/>
    </row>
    <row r="3" s="1" customFormat="1" ht="50.25" customHeight="1" spans="2:23">
      <c r="B3" s="179" t="s">
        <v>368</v>
      </c>
      <c r="C3" s="179" t="s">
        <v>369</v>
      </c>
      <c r="D3" s="180" t="s">
        <v>370</v>
      </c>
      <c r="E3" s="181" t="s">
        <v>14</v>
      </c>
      <c r="F3" s="181" t="s">
        <v>371</v>
      </c>
      <c r="G3" s="181" t="s">
        <v>372</v>
      </c>
      <c r="H3" s="181" t="s">
        <v>373</v>
      </c>
      <c r="I3" s="181" t="s">
        <v>374</v>
      </c>
      <c r="J3" s="181" t="s">
        <v>193</v>
      </c>
      <c r="K3" s="220" t="s">
        <v>375</v>
      </c>
      <c r="L3" s="181" t="s">
        <v>376</v>
      </c>
      <c r="M3" s="181" t="s">
        <v>377</v>
      </c>
      <c r="N3" s="221" t="s">
        <v>3</v>
      </c>
      <c r="O3" s="222" t="s">
        <v>4</v>
      </c>
      <c r="P3" s="222" t="s">
        <v>5</v>
      </c>
      <c r="Q3" s="222" t="s">
        <v>6</v>
      </c>
      <c r="R3" s="222" t="s">
        <v>7</v>
      </c>
      <c r="S3" s="222" t="s">
        <v>8</v>
      </c>
      <c r="T3" s="181" t="s">
        <v>378</v>
      </c>
      <c r="U3" s="181" t="s">
        <v>190</v>
      </c>
      <c r="V3" s="181" t="s">
        <v>11</v>
      </c>
      <c r="W3" s="222" t="s">
        <v>12</v>
      </c>
    </row>
    <row r="4" s="175" customFormat="1" ht="50.1" customHeight="1" spans="2:23">
      <c r="B4" s="182" t="s">
        <v>379</v>
      </c>
      <c r="C4" s="182" t="s">
        <v>380</v>
      </c>
      <c r="D4" s="183" t="s">
        <v>381</v>
      </c>
      <c r="E4" s="184"/>
      <c r="F4" s="185" t="s">
        <v>17</v>
      </c>
      <c r="G4" s="185" t="s">
        <v>382</v>
      </c>
      <c r="H4" s="185" t="s">
        <v>383</v>
      </c>
      <c r="I4" s="223" t="s">
        <v>384</v>
      </c>
      <c r="J4" s="185" t="s">
        <v>385</v>
      </c>
      <c r="K4" s="185"/>
      <c r="L4" s="224"/>
      <c r="M4" s="185"/>
      <c r="N4" s="185"/>
      <c r="O4" s="225"/>
      <c r="P4" s="225"/>
      <c r="Q4" s="225"/>
      <c r="R4" s="225"/>
      <c r="S4" s="225"/>
      <c r="T4" s="258">
        <f t="shared" ref="T4:T68" si="0">M4+L4+N4</f>
        <v>0</v>
      </c>
      <c r="U4" s="185"/>
      <c r="V4" s="258">
        <f t="shared" ref="V4:V7" si="1">T4+U4</f>
        <v>0</v>
      </c>
      <c r="W4" s="259" t="str">
        <f t="shared" ref="W4:W7" si="2">IF(S4&gt;0,V4/S4*7,"-")</f>
        <v>-</v>
      </c>
    </row>
    <row r="5" s="175" customFormat="1" ht="50.1" customHeight="1" spans="2:23">
      <c r="B5" s="186"/>
      <c r="C5" s="186"/>
      <c r="D5" s="187"/>
      <c r="E5" s="184"/>
      <c r="F5" s="185" t="s">
        <v>18</v>
      </c>
      <c r="G5" s="185" t="s">
        <v>386</v>
      </c>
      <c r="H5" s="185" t="s">
        <v>387</v>
      </c>
      <c r="I5" s="223" t="s">
        <v>384</v>
      </c>
      <c r="J5" s="185" t="s">
        <v>388</v>
      </c>
      <c r="K5" s="185"/>
      <c r="L5" s="224"/>
      <c r="M5" s="185"/>
      <c r="N5" s="185"/>
      <c r="O5" s="225"/>
      <c r="P5" s="225"/>
      <c r="Q5" s="225"/>
      <c r="R5" s="225"/>
      <c r="S5" s="225"/>
      <c r="T5" s="258">
        <f t="shared" si="0"/>
        <v>0</v>
      </c>
      <c r="U5" s="185"/>
      <c r="V5" s="258">
        <f t="shared" si="1"/>
        <v>0</v>
      </c>
      <c r="W5" s="259" t="str">
        <f t="shared" si="2"/>
        <v>-</v>
      </c>
    </row>
    <row r="6" s="175" customFormat="1" ht="50.1" customHeight="1" spans="2:23">
      <c r="B6" s="186"/>
      <c r="C6" s="186"/>
      <c r="D6" s="187"/>
      <c r="E6" s="184"/>
      <c r="F6" s="185" t="s">
        <v>19</v>
      </c>
      <c r="G6" s="185" t="s">
        <v>389</v>
      </c>
      <c r="H6" s="185" t="s">
        <v>390</v>
      </c>
      <c r="I6" s="223" t="s">
        <v>384</v>
      </c>
      <c r="J6" s="185" t="s">
        <v>391</v>
      </c>
      <c r="K6" s="185"/>
      <c r="L6" s="224"/>
      <c r="M6" s="185"/>
      <c r="N6" s="185"/>
      <c r="O6" s="225"/>
      <c r="P6" s="225"/>
      <c r="Q6" s="225"/>
      <c r="R6" s="225"/>
      <c r="S6" s="225"/>
      <c r="T6" s="258">
        <f t="shared" si="0"/>
        <v>0</v>
      </c>
      <c r="U6" s="185"/>
      <c r="V6" s="258">
        <f t="shared" si="1"/>
        <v>0</v>
      </c>
      <c r="W6" s="259" t="str">
        <f t="shared" si="2"/>
        <v>-</v>
      </c>
    </row>
    <row r="7" s="175" customFormat="1" ht="50.1" customHeight="1" spans="2:23">
      <c r="B7" s="186"/>
      <c r="C7" s="186"/>
      <c r="D7" s="187"/>
      <c r="E7" s="184"/>
      <c r="F7" s="188" t="s">
        <v>20</v>
      </c>
      <c r="G7" s="188" t="s">
        <v>392</v>
      </c>
      <c r="H7" s="188" t="s">
        <v>393</v>
      </c>
      <c r="I7" s="226" t="s">
        <v>384</v>
      </c>
      <c r="J7" s="188" t="s">
        <v>394</v>
      </c>
      <c r="K7" s="188"/>
      <c r="L7" s="227"/>
      <c r="M7" s="188"/>
      <c r="N7" s="188"/>
      <c r="O7" s="228"/>
      <c r="P7" s="228"/>
      <c r="Q7" s="228"/>
      <c r="R7" s="228"/>
      <c r="S7" s="228"/>
      <c r="T7" s="260">
        <f t="shared" si="0"/>
        <v>0</v>
      </c>
      <c r="U7" s="188"/>
      <c r="V7" s="260">
        <f t="shared" si="1"/>
        <v>0</v>
      </c>
      <c r="W7" s="261" t="str">
        <f t="shared" si="2"/>
        <v>-</v>
      </c>
    </row>
    <row r="8" s="175" customFormat="1" ht="50.1" customHeight="1" spans="2:23">
      <c r="B8" s="182" t="s">
        <v>395</v>
      </c>
      <c r="C8" s="182" t="s">
        <v>380</v>
      </c>
      <c r="D8" s="183" t="s">
        <v>396</v>
      </c>
      <c r="E8" s="189"/>
      <c r="F8" s="190" t="s">
        <v>17</v>
      </c>
      <c r="G8" s="190" t="s">
        <v>382</v>
      </c>
      <c r="H8" s="190" t="s">
        <v>383</v>
      </c>
      <c r="I8" s="229" t="s">
        <v>397</v>
      </c>
      <c r="J8" s="190" t="s">
        <v>398</v>
      </c>
      <c r="K8" s="190"/>
      <c r="L8" s="230"/>
      <c r="M8" s="190"/>
      <c r="N8" s="190"/>
      <c r="O8" s="231"/>
      <c r="P8" s="231"/>
      <c r="Q8" s="231"/>
      <c r="R8" s="231"/>
      <c r="S8" s="231"/>
      <c r="T8" s="262">
        <f t="shared" si="0"/>
        <v>0</v>
      </c>
      <c r="U8" s="190"/>
      <c r="V8" s="262">
        <f t="shared" ref="V8:V73" si="3">T8+U8</f>
        <v>0</v>
      </c>
      <c r="W8" s="263" t="str">
        <f t="shared" ref="W8:W73" si="4">IF(S8&gt;0,V8/S8*7,"-")</f>
        <v>-</v>
      </c>
    </row>
    <row r="9" s="175" customFormat="1" ht="50.1" customHeight="1" spans="2:23">
      <c r="B9" s="186"/>
      <c r="C9" s="186"/>
      <c r="D9" s="187"/>
      <c r="E9" s="184"/>
      <c r="F9" s="185" t="s">
        <v>18</v>
      </c>
      <c r="G9" s="185" t="s">
        <v>399</v>
      </c>
      <c r="H9" s="185" t="s">
        <v>387</v>
      </c>
      <c r="I9" s="232" t="s">
        <v>397</v>
      </c>
      <c r="J9" s="185" t="s">
        <v>400</v>
      </c>
      <c r="K9" s="185"/>
      <c r="L9" s="224"/>
      <c r="M9" s="185"/>
      <c r="N9" s="185"/>
      <c r="O9" s="225"/>
      <c r="P9" s="225"/>
      <c r="Q9" s="225"/>
      <c r="R9" s="225"/>
      <c r="S9" s="225"/>
      <c r="T9" s="258">
        <f t="shared" si="0"/>
        <v>0</v>
      </c>
      <c r="U9" s="185"/>
      <c r="V9" s="258">
        <f t="shared" si="3"/>
        <v>0</v>
      </c>
      <c r="W9" s="259" t="str">
        <f t="shared" si="4"/>
        <v>-</v>
      </c>
    </row>
    <row r="10" s="175" customFormat="1" ht="50.1" customHeight="1" spans="2:23">
      <c r="B10" s="186"/>
      <c r="C10" s="186"/>
      <c r="D10" s="187"/>
      <c r="E10" s="184"/>
      <c r="F10" s="185" t="s">
        <v>19</v>
      </c>
      <c r="G10" s="185" t="s">
        <v>401</v>
      </c>
      <c r="H10" s="185" t="s">
        <v>390</v>
      </c>
      <c r="I10" s="232" t="s">
        <v>397</v>
      </c>
      <c r="J10" s="185" t="s">
        <v>402</v>
      </c>
      <c r="K10" s="185"/>
      <c r="L10" s="224"/>
      <c r="M10" s="185"/>
      <c r="N10" s="185"/>
      <c r="O10" s="225"/>
      <c r="P10" s="225"/>
      <c r="Q10" s="225"/>
      <c r="R10" s="225"/>
      <c r="S10" s="225"/>
      <c r="T10" s="258">
        <f t="shared" si="0"/>
        <v>0</v>
      </c>
      <c r="U10" s="185"/>
      <c r="V10" s="258">
        <f t="shared" si="3"/>
        <v>0</v>
      </c>
      <c r="W10" s="259" t="str">
        <f t="shared" si="4"/>
        <v>-</v>
      </c>
    </row>
    <row r="11" s="175" customFormat="1" ht="50.1" customHeight="1" spans="2:23">
      <c r="B11" s="191"/>
      <c r="C11" s="191"/>
      <c r="D11" s="192"/>
      <c r="E11" s="193"/>
      <c r="F11" s="188" t="s">
        <v>20</v>
      </c>
      <c r="G11" s="188" t="s">
        <v>403</v>
      </c>
      <c r="H11" s="188" t="s">
        <v>393</v>
      </c>
      <c r="I11" s="233" t="s">
        <v>397</v>
      </c>
      <c r="J11" s="188" t="s">
        <v>404</v>
      </c>
      <c r="K11" s="188"/>
      <c r="L11" s="227"/>
      <c r="M11" s="188"/>
      <c r="N11" s="188"/>
      <c r="O11" s="228"/>
      <c r="P11" s="228"/>
      <c r="Q11" s="228"/>
      <c r="R11" s="228"/>
      <c r="S11" s="228"/>
      <c r="T11" s="260">
        <f t="shared" si="0"/>
        <v>0</v>
      </c>
      <c r="U11" s="188"/>
      <c r="V11" s="260">
        <f t="shared" si="3"/>
        <v>0</v>
      </c>
      <c r="W11" s="261" t="str">
        <f t="shared" si="4"/>
        <v>-</v>
      </c>
    </row>
    <row r="12" s="175" customFormat="1" ht="50.1" customHeight="1" spans="2:23">
      <c r="B12" s="182" t="s">
        <v>405</v>
      </c>
      <c r="C12" s="182" t="s">
        <v>380</v>
      </c>
      <c r="D12" s="183" t="s">
        <v>406</v>
      </c>
      <c r="E12" s="189"/>
      <c r="F12" s="190" t="s">
        <v>17</v>
      </c>
      <c r="G12" s="190" t="s">
        <v>399</v>
      </c>
      <c r="H12" s="190" t="s">
        <v>387</v>
      </c>
      <c r="I12" s="234" t="s">
        <v>384</v>
      </c>
      <c r="J12" s="190" t="s">
        <v>407</v>
      </c>
      <c r="K12" s="190"/>
      <c r="L12" s="230"/>
      <c r="M12" s="190"/>
      <c r="N12" s="190"/>
      <c r="O12" s="231"/>
      <c r="P12" s="231"/>
      <c r="Q12" s="231"/>
      <c r="R12" s="231"/>
      <c r="S12" s="231"/>
      <c r="T12" s="262">
        <f t="shared" si="0"/>
        <v>0</v>
      </c>
      <c r="U12" s="190"/>
      <c r="V12" s="262">
        <f t="shared" si="3"/>
        <v>0</v>
      </c>
      <c r="W12" s="263" t="str">
        <f t="shared" si="4"/>
        <v>-</v>
      </c>
    </row>
    <row r="13" s="175" customFormat="1" ht="50.1" customHeight="1" spans="2:23">
      <c r="B13" s="186"/>
      <c r="C13" s="186"/>
      <c r="D13" s="187"/>
      <c r="E13" s="184"/>
      <c r="F13" s="185" t="s">
        <v>18</v>
      </c>
      <c r="G13" s="185" t="s">
        <v>401</v>
      </c>
      <c r="H13" s="185" t="s">
        <v>390</v>
      </c>
      <c r="I13" s="223" t="s">
        <v>384</v>
      </c>
      <c r="J13" s="185" t="s">
        <v>408</v>
      </c>
      <c r="K13" s="185"/>
      <c r="L13" s="224"/>
      <c r="M13" s="185"/>
      <c r="N13" s="185"/>
      <c r="O13" s="225"/>
      <c r="P13" s="225"/>
      <c r="Q13" s="225"/>
      <c r="R13" s="225"/>
      <c r="S13" s="225"/>
      <c r="T13" s="258">
        <f t="shared" si="0"/>
        <v>0</v>
      </c>
      <c r="U13" s="185"/>
      <c r="V13" s="258">
        <f t="shared" si="3"/>
        <v>0</v>
      </c>
      <c r="W13" s="259" t="str">
        <f t="shared" si="4"/>
        <v>-</v>
      </c>
    </row>
    <row r="14" s="175" customFormat="1" ht="50.1" customHeight="1" spans="2:23">
      <c r="B14" s="191"/>
      <c r="C14" s="191"/>
      <c r="D14" s="192"/>
      <c r="E14" s="193"/>
      <c r="F14" s="188" t="s">
        <v>19</v>
      </c>
      <c r="G14" s="188" t="s">
        <v>403</v>
      </c>
      <c r="H14" s="188" t="s">
        <v>393</v>
      </c>
      <c r="I14" s="226" t="s">
        <v>384</v>
      </c>
      <c r="J14" s="188" t="s">
        <v>409</v>
      </c>
      <c r="K14" s="188"/>
      <c r="L14" s="227"/>
      <c r="M14" s="188"/>
      <c r="N14" s="188"/>
      <c r="O14" s="228"/>
      <c r="P14" s="228"/>
      <c r="Q14" s="228"/>
      <c r="R14" s="228"/>
      <c r="S14" s="228"/>
      <c r="T14" s="260">
        <f t="shared" si="0"/>
        <v>0</v>
      </c>
      <c r="U14" s="188"/>
      <c r="V14" s="260">
        <f t="shared" si="3"/>
        <v>0</v>
      </c>
      <c r="W14" s="261" t="str">
        <f t="shared" si="4"/>
        <v>-</v>
      </c>
    </row>
    <row r="15" s="175" customFormat="1" ht="50.1" customHeight="1" spans="2:23">
      <c r="B15" s="182" t="s">
        <v>410</v>
      </c>
      <c r="C15" s="8" t="s">
        <v>411</v>
      </c>
      <c r="D15" s="9">
        <v>20052</v>
      </c>
      <c r="E15" s="194"/>
      <c r="F15" s="190" t="s">
        <v>17</v>
      </c>
      <c r="G15" s="190" t="s">
        <v>382</v>
      </c>
      <c r="H15" s="190" t="s">
        <v>412</v>
      </c>
      <c r="I15" s="235" t="s">
        <v>384</v>
      </c>
      <c r="J15" s="190" t="s">
        <v>413</v>
      </c>
      <c r="K15" s="190"/>
      <c r="L15" s="230"/>
      <c r="M15" s="190"/>
      <c r="N15" s="190"/>
      <c r="O15" s="231"/>
      <c r="P15" s="231"/>
      <c r="Q15" s="231"/>
      <c r="R15" s="231"/>
      <c r="S15" s="231"/>
      <c r="T15" s="264">
        <f t="shared" si="0"/>
        <v>0</v>
      </c>
      <c r="U15" s="190"/>
      <c r="V15" s="264">
        <f t="shared" si="3"/>
        <v>0</v>
      </c>
      <c r="W15" s="265" t="str">
        <f t="shared" si="4"/>
        <v>-</v>
      </c>
    </row>
    <row r="16" s="175" customFormat="1" ht="50.1" customHeight="1" spans="2:23">
      <c r="B16" s="186"/>
      <c r="C16" s="186"/>
      <c r="D16" s="187"/>
      <c r="E16" s="194"/>
      <c r="F16" s="185" t="s">
        <v>18</v>
      </c>
      <c r="G16" s="185" t="s">
        <v>399</v>
      </c>
      <c r="H16" s="185" t="s">
        <v>387</v>
      </c>
      <c r="I16" s="223" t="s">
        <v>384</v>
      </c>
      <c r="J16" s="185" t="s">
        <v>414</v>
      </c>
      <c r="K16" s="185"/>
      <c r="L16" s="224"/>
      <c r="M16" s="185"/>
      <c r="N16" s="185"/>
      <c r="O16" s="225"/>
      <c r="P16" s="225"/>
      <c r="Q16" s="225"/>
      <c r="R16" s="225"/>
      <c r="S16" s="225"/>
      <c r="T16" s="266">
        <f t="shared" si="0"/>
        <v>0</v>
      </c>
      <c r="U16" s="185"/>
      <c r="V16" s="266">
        <f t="shared" si="3"/>
        <v>0</v>
      </c>
      <c r="W16" s="267" t="str">
        <f t="shared" si="4"/>
        <v>-</v>
      </c>
    </row>
    <row r="17" s="176" customFormat="1" ht="50.1" customHeight="1" spans="2:23">
      <c r="B17" s="195"/>
      <c r="C17" s="195"/>
      <c r="D17" s="196"/>
      <c r="E17" s="197"/>
      <c r="F17" s="198" t="s">
        <v>19</v>
      </c>
      <c r="G17" s="199" t="s">
        <v>401</v>
      </c>
      <c r="H17" s="199" t="s">
        <v>390</v>
      </c>
      <c r="I17" s="236" t="s">
        <v>397</v>
      </c>
      <c r="J17" s="198" t="s">
        <v>415</v>
      </c>
      <c r="K17" s="198"/>
      <c r="L17" s="237"/>
      <c r="M17" s="198"/>
      <c r="N17" s="198"/>
      <c r="O17" s="238"/>
      <c r="P17" s="238"/>
      <c r="Q17" s="238"/>
      <c r="R17" s="238"/>
      <c r="S17" s="238"/>
      <c r="T17" s="268">
        <f t="shared" si="0"/>
        <v>0</v>
      </c>
      <c r="U17" s="269"/>
      <c r="V17" s="268">
        <f t="shared" si="3"/>
        <v>0</v>
      </c>
      <c r="W17" s="270" t="str">
        <f t="shared" si="4"/>
        <v>-</v>
      </c>
    </row>
    <row r="18" s="176" customFormat="1" ht="50.1" customHeight="1" spans="2:23">
      <c r="B18" s="200"/>
      <c r="C18" s="195"/>
      <c r="D18" s="196"/>
      <c r="E18" s="197"/>
      <c r="F18" s="201" t="s">
        <v>20</v>
      </c>
      <c r="G18" s="188" t="s">
        <v>403</v>
      </c>
      <c r="H18" s="188" t="s">
        <v>393</v>
      </c>
      <c r="I18" s="239" t="s">
        <v>397</v>
      </c>
      <c r="J18" s="201" t="s">
        <v>416</v>
      </c>
      <c r="K18" s="201"/>
      <c r="L18" s="227"/>
      <c r="M18" s="201"/>
      <c r="N18" s="201"/>
      <c r="O18" s="228"/>
      <c r="P18" s="228"/>
      <c r="Q18" s="228"/>
      <c r="R18" s="228"/>
      <c r="S18" s="228"/>
      <c r="T18" s="271">
        <f t="shared" ref="T18" si="5">M18+L18+N18</f>
        <v>0</v>
      </c>
      <c r="U18" s="272"/>
      <c r="V18" s="271">
        <f t="shared" ref="V18" si="6">T18+U18</f>
        <v>0</v>
      </c>
      <c r="W18" s="273" t="str">
        <f t="shared" ref="W18" si="7">IF(S18&gt;0,V18/S18*7,"-")</f>
        <v>-</v>
      </c>
    </row>
    <row r="19" s="175" customFormat="1" ht="50.1" customHeight="1" spans="2:23">
      <c r="B19" s="182" t="s">
        <v>417</v>
      </c>
      <c r="C19" s="182" t="s">
        <v>411</v>
      </c>
      <c r="D19" s="183" t="s">
        <v>418</v>
      </c>
      <c r="E19" s="189"/>
      <c r="F19" s="190" t="s">
        <v>17</v>
      </c>
      <c r="G19" s="190" t="s">
        <v>399</v>
      </c>
      <c r="H19" s="190" t="s">
        <v>387</v>
      </c>
      <c r="I19" s="234" t="s">
        <v>384</v>
      </c>
      <c r="J19" s="190" t="s">
        <v>419</v>
      </c>
      <c r="K19" s="190"/>
      <c r="L19" s="230"/>
      <c r="M19" s="190"/>
      <c r="N19" s="190"/>
      <c r="O19" s="231"/>
      <c r="P19" s="231"/>
      <c r="Q19" s="231"/>
      <c r="R19" s="231"/>
      <c r="S19" s="231"/>
      <c r="T19" s="262">
        <f t="shared" si="0"/>
        <v>0</v>
      </c>
      <c r="U19" s="190"/>
      <c r="V19" s="262">
        <f t="shared" si="3"/>
        <v>0</v>
      </c>
      <c r="W19" s="263" t="str">
        <f t="shared" si="4"/>
        <v>-</v>
      </c>
    </row>
    <row r="20" s="175" customFormat="1" ht="50.1" customHeight="1" spans="2:23">
      <c r="B20" s="186"/>
      <c r="C20" s="186"/>
      <c r="D20" s="187"/>
      <c r="E20" s="184"/>
      <c r="F20" s="185" t="s">
        <v>18</v>
      </c>
      <c r="G20" s="185" t="s">
        <v>401</v>
      </c>
      <c r="H20" s="185" t="s">
        <v>390</v>
      </c>
      <c r="I20" s="223" t="s">
        <v>384</v>
      </c>
      <c r="J20" s="185" t="s">
        <v>420</v>
      </c>
      <c r="K20" s="185"/>
      <c r="L20" s="224"/>
      <c r="M20" s="185"/>
      <c r="N20" s="185"/>
      <c r="O20" s="225"/>
      <c r="P20" s="225"/>
      <c r="Q20" s="225"/>
      <c r="R20" s="225"/>
      <c r="S20" s="225"/>
      <c r="T20" s="258">
        <f t="shared" si="0"/>
        <v>0</v>
      </c>
      <c r="U20" s="185"/>
      <c r="V20" s="258">
        <f t="shared" si="3"/>
        <v>0</v>
      </c>
      <c r="W20" s="259" t="str">
        <f t="shared" si="4"/>
        <v>-</v>
      </c>
    </row>
    <row r="21" s="175" customFormat="1" ht="50.1" customHeight="1" spans="2:23">
      <c r="B21" s="191"/>
      <c r="C21" s="191"/>
      <c r="D21" s="192"/>
      <c r="E21" s="193"/>
      <c r="F21" s="188" t="s">
        <v>19</v>
      </c>
      <c r="G21" s="188" t="s">
        <v>403</v>
      </c>
      <c r="H21" s="188" t="s">
        <v>393</v>
      </c>
      <c r="I21" s="233" t="s">
        <v>397</v>
      </c>
      <c r="J21" s="188" t="s">
        <v>421</v>
      </c>
      <c r="K21" s="188"/>
      <c r="L21" s="227"/>
      <c r="M21" s="188"/>
      <c r="N21" s="188"/>
      <c r="O21" s="228"/>
      <c r="P21" s="228"/>
      <c r="Q21" s="228"/>
      <c r="R21" s="228"/>
      <c r="S21" s="228"/>
      <c r="T21" s="260">
        <f t="shared" si="0"/>
        <v>0</v>
      </c>
      <c r="U21" s="188"/>
      <c r="V21" s="260">
        <f t="shared" si="3"/>
        <v>0</v>
      </c>
      <c r="W21" s="261" t="str">
        <f t="shared" si="4"/>
        <v>-</v>
      </c>
    </row>
    <row r="22" s="175" customFormat="1" ht="50.1" customHeight="1" spans="2:23">
      <c r="B22" s="182" t="s">
        <v>422</v>
      </c>
      <c r="C22" s="182" t="s">
        <v>411</v>
      </c>
      <c r="D22" s="183" t="s">
        <v>423</v>
      </c>
      <c r="E22" s="189"/>
      <c r="F22" s="190" t="s">
        <v>17</v>
      </c>
      <c r="G22" s="190" t="s">
        <v>399</v>
      </c>
      <c r="H22" s="190" t="s">
        <v>387</v>
      </c>
      <c r="I22" s="229" t="s">
        <v>397</v>
      </c>
      <c r="J22" s="190" t="s">
        <v>424</v>
      </c>
      <c r="K22" s="190"/>
      <c r="L22" s="230"/>
      <c r="M22" s="190"/>
      <c r="N22" s="190"/>
      <c r="O22" s="231"/>
      <c r="P22" s="231"/>
      <c r="Q22" s="231"/>
      <c r="R22" s="231"/>
      <c r="S22" s="231"/>
      <c r="T22" s="262">
        <f t="shared" si="0"/>
        <v>0</v>
      </c>
      <c r="U22" s="190"/>
      <c r="V22" s="262">
        <f t="shared" si="3"/>
        <v>0</v>
      </c>
      <c r="W22" s="263" t="str">
        <f t="shared" si="4"/>
        <v>-</v>
      </c>
    </row>
    <row r="23" s="175" customFormat="1" ht="50.1" customHeight="1" spans="2:23">
      <c r="B23" s="186"/>
      <c r="C23" s="186"/>
      <c r="D23" s="187"/>
      <c r="E23" s="184"/>
      <c r="F23" s="185" t="s">
        <v>18</v>
      </c>
      <c r="G23" s="185" t="s">
        <v>401</v>
      </c>
      <c r="H23" s="185" t="s">
        <v>390</v>
      </c>
      <c r="I23" s="232" t="s">
        <v>397</v>
      </c>
      <c r="J23" s="185" t="s">
        <v>425</v>
      </c>
      <c r="K23" s="185"/>
      <c r="L23" s="224"/>
      <c r="M23" s="185"/>
      <c r="N23" s="185"/>
      <c r="O23" s="225"/>
      <c r="P23" s="225"/>
      <c r="Q23" s="225"/>
      <c r="R23" s="225"/>
      <c r="S23" s="225"/>
      <c r="T23" s="258">
        <f t="shared" si="0"/>
        <v>0</v>
      </c>
      <c r="U23" s="185"/>
      <c r="V23" s="258">
        <f t="shared" si="3"/>
        <v>0</v>
      </c>
      <c r="W23" s="259" t="str">
        <f t="shared" si="4"/>
        <v>-</v>
      </c>
    </row>
    <row r="24" s="175" customFormat="1" ht="50.1" customHeight="1" spans="2:23">
      <c r="B24" s="191"/>
      <c r="C24" s="191"/>
      <c r="D24" s="192"/>
      <c r="E24" s="193"/>
      <c r="F24" s="188" t="s">
        <v>19</v>
      </c>
      <c r="G24" s="188" t="s">
        <v>403</v>
      </c>
      <c r="H24" s="188" t="s">
        <v>393</v>
      </c>
      <c r="I24" s="233" t="s">
        <v>397</v>
      </c>
      <c r="J24" s="188" t="s">
        <v>426</v>
      </c>
      <c r="K24" s="188"/>
      <c r="L24" s="227"/>
      <c r="M24" s="188"/>
      <c r="N24" s="188"/>
      <c r="O24" s="228"/>
      <c r="P24" s="228"/>
      <c r="Q24" s="228"/>
      <c r="R24" s="228"/>
      <c r="S24" s="228"/>
      <c r="T24" s="260">
        <f t="shared" si="0"/>
        <v>0</v>
      </c>
      <c r="U24" s="188"/>
      <c r="V24" s="260">
        <f t="shared" si="3"/>
        <v>0</v>
      </c>
      <c r="W24" s="261" t="str">
        <f t="shared" si="4"/>
        <v>-</v>
      </c>
    </row>
    <row r="25" s="175" customFormat="1" ht="50.1" customHeight="1" spans="2:23">
      <c r="B25" s="202" t="s">
        <v>427</v>
      </c>
      <c r="C25" s="203" t="s">
        <v>380</v>
      </c>
      <c r="D25" s="204" t="s">
        <v>428</v>
      </c>
      <c r="E25" s="205"/>
      <c r="F25" s="206" t="s">
        <v>17</v>
      </c>
      <c r="G25" s="206" t="s">
        <v>399</v>
      </c>
      <c r="H25" s="206" t="s">
        <v>387</v>
      </c>
      <c r="I25" s="235" t="s">
        <v>384</v>
      </c>
      <c r="J25" s="206" t="s">
        <v>429</v>
      </c>
      <c r="K25" s="206"/>
      <c r="L25" s="206"/>
      <c r="M25" s="206"/>
      <c r="N25" s="206"/>
      <c r="O25" s="240"/>
      <c r="P25" s="240"/>
      <c r="Q25" s="240"/>
      <c r="R25" s="240"/>
      <c r="S25" s="240"/>
      <c r="T25" s="206">
        <f t="shared" si="0"/>
        <v>0</v>
      </c>
      <c r="U25" s="206"/>
      <c r="V25" s="206">
        <f t="shared" si="3"/>
        <v>0</v>
      </c>
      <c r="W25" s="274" t="str">
        <f t="shared" si="4"/>
        <v>-</v>
      </c>
    </row>
    <row r="26" s="175" customFormat="1" ht="50.1" customHeight="1" spans="2:23">
      <c r="B26" s="207"/>
      <c r="C26" s="207"/>
      <c r="D26" s="208"/>
      <c r="E26" s="209"/>
      <c r="F26" s="210" t="s">
        <v>18</v>
      </c>
      <c r="G26" s="210" t="s">
        <v>401</v>
      </c>
      <c r="H26" s="210" t="s">
        <v>390</v>
      </c>
      <c r="I26" s="223" t="s">
        <v>384</v>
      </c>
      <c r="J26" s="210" t="s">
        <v>430</v>
      </c>
      <c r="K26" s="210"/>
      <c r="L26" s="210"/>
      <c r="M26" s="210"/>
      <c r="N26" s="210"/>
      <c r="O26" s="241"/>
      <c r="P26" s="241"/>
      <c r="Q26" s="241"/>
      <c r="R26" s="241"/>
      <c r="S26" s="241"/>
      <c r="T26" s="210">
        <f t="shared" si="0"/>
        <v>0</v>
      </c>
      <c r="U26" s="210"/>
      <c r="V26" s="210">
        <f t="shared" si="3"/>
        <v>0</v>
      </c>
      <c r="W26" s="275" t="str">
        <f t="shared" si="4"/>
        <v>-</v>
      </c>
    </row>
    <row r="27" s="175" customFormat="1" ht="50.1" customHeight="1" spans="2:23">
      <c r="B27" s="207"/>
      <c r="C27" s="207"/>
      <c r="D27" s="208"/>
      <c r="E27" s="211"/>
      <c r="F27" s="212" t="s">
        <v>19</v>
      </c>
      <c r="G27" s="212" t="s">
        <v>403</v>
      </c>
      <c r="H27" s="212" t="s">
        <v>393</v>
      </c>
      <c r="I27" s="242" t="s">
        <v>384</v>
      </c>
      <c r="J27" s="212" t="s">
        <v>431</v>
      </c>
      <c r="K27" s="212"/>
      <c r="L27" s="212"/>
      <c r="M27" s="212"/>
      <c r="N27" s="212"/>
      <c r="O27" s="243"/>
      <c r="P27" s="243"/>
      <c r="Q27" s="243"/>
      <c r="R27" s="243"/>
      <c r="S27" s="243"/>
      <c r="T27" s="212">
        <f t="shared" si="0"/>
        <v>0</v>
      </c>
      <c r="U27" s="212"/>
      <c r="V27" s="212">
        <f t="shared" si="3"/>
        <v>0</v>
      </c>
      <c r="W27" s="276" t="str">
        <f t="shared" si="4"/>
        <v>-</v>
      </c>
    </row>
    <row r="28" s="175" customFormat="1" ht="50.1" customHeight="1" spans="2:23">
      <c r="B28" s="213" t="s">
        <v>432</v>
      </c>
      <c r="C28" s="207" t="s">
        <v>380</v>
      </c>
      <c r="D28" s="208"/>
      <c r="E28" s="205"/>
      <c r="F28" s="206" t="s">
        <v>17</v>
      </c>
      <c r="G28" s="206" t="s">
        <v>399</v>
      </c>
      <c r="H28" s="206" t="s">
        <v>387</v>
      </c>
      <c r="I28" s="244" t="s">
        <v>384</v>
      </c>
      <c r="J28" s="206" t="s">
        <v>433</v>
      </c>
      <c r="K28" s="206"/>
      <c r="L28" s="206"/>
      <c r="M28" s="206"/>
      <c r="N28" s="206"/>
      <c r="O28" s="240"/>
      <c r="P28" s="240"/>
      <c r="Q28" s="240"/>
      <c r="R28" s="240"/>
      <c r="S28" s="240"/>
      <c r="T28" s="206">
        <f t="shared" si="0"/>
        <v>0</v>
      </c>
      <c r="U28" s="206"/>
      <c r="V28" s="206">
        <f t="shared" si="3"/>
        <v>0</v>
      </c>
      <c r="W28" s="274" t="str">
        <f t="shared" si="4"/>
        <v>-</v>
      </c>
    </row>
    <row r="29" s="175" customFormat="1" ht="50.1" customHeight="1" spans="2:23">
      <c r="B29" s="207"/>
      <c r="C29" s="207"/>
      <c r="D29" s="208"/>
      <c r="E29" s="209"/>
      <c r="F29" s="210" t="s">
        <v>18</v>
      </c>
      <c r="G29" s="210" t="s">
        <v>401</v>
      </c>
      <c r="H29" s="210" t="s">
        <v>390</v>
      </c>
      <c r="I29" s="245" t="s">
        <v>384</v>
      </c>
      <c r="J29" s="210" t="s">
        <v>434</v>
      </c>
      <c r="K29" s="210"/>
      <c r="L29" s="210"/>
      <c r="M29" s="210"/>
      <c r="N29" s="210"/>
      <c r="O29" s="241"/>
      <c r="P29" s="241"/>
      <c r="Q29" s="241"/>
      <c r="R29" s="241"/>
      <c r="S29" s="241"/>
      <c r="T29" s="210">
        <f t="shared" si="0"/>
        <v>0</v>
      </c>
      <c r="U29" s="210"/>
      <c r="V29" s="210">
        <f t="shared" si="3"/>
        <v>0</v>
      </c>
      <c r="W29" s="275" t="str">
        <f t="shared" si="4"/>
        <v>-</v>
      </c>
    </row>
    <row r="30" s="175" customFormat="1" ht="50.1" customHeight="1" spans="2:23">
      <c r="B30" s="214"/>
      <c r="C30" s="214"/>
      <c r="D30" s="215"/>
      <c r="E30" s="211"/>
      <c r="F30" s="212" t="s">
        <v>19</v>
      </c>
      <c r="G30" s="212" t="s">
        <v>403</v>
      </c>
      <c r="H30" s="212" t="s">
        <v>393</v>
      </c>
      <c r="I30" s="246" t="s">
        <v>384</v>
      </c>
      <c r="J30" s="212" t="s">
        <v>435</v>
      </c>
      <c r="K30" s="212"/>
      <c r="L30" s="212"/>
      <c r="M30" s="212"/>
      <c r="N30" s="212"/>
      <c r="O30" s="243"/>
      <c r="P30" s="243"/>
      <c r="Q30" s="243"/>
      <c r="R30" s="243"/>
      <c r="S30" s="243"/>
      <c r="T30" s="212">
        <f t="shared" si="0"/>
        <v>0</v>
      </c>
      <c r="U30" s="212"/>
      <c r="V30" s="212">
        <f t="shared" si="3"/>
        <v>0</v>
      </c>
      <c r="W30" s="276" t="str">
        <f t="shared" si="4"/>
        <v>-</v>
      </c>
    </row>
    <row r="31" s="175" customFormat="1" ht="50.1" customHeight="1" spans="2:23">
      <c r="B31" s="182" t="s">
        <v>436</v>
      </c>
      <c r="C31" s="8" t="s">
        <v>411</v>
      </c>
      <c r="D31" s="9" t="s">
        <v>437</v>
      </c>
      <c r="E31" s="189"/>
      <c r="F31" s="190" t="s">
        <v>17</v>
      </c>
      <c r="G31" s="190" t="s">
        <v>399</v>
      </c>
      <c r="H31" s="190" t="s">
        <v>387</v>
      </c>
      <c r="I31" s="247" t="s">
        <v>384</v>
      </c>
      <c r="J31" s="190" t="s">
        <v>438</v>
      </c>
      <c r="K31" s="190"/>
      <c r="L31" s="230"/>
      <c r="M31" s="190"/>
      <c r="N31" s="190"/>
      <c r="O31" s="231"/>
      <c r="P31" s="231"/>
      <c r="Q31" s="231"/>
      <c r="R31" s="231"/>
      <c r="S31" s="231"/>
      <c r="T31" s="264">
        <f t="shared" si="0"/>
        <v>0</v>
      </c>
      <c r="U31" s="190"/>
      <c r="V31" s="264">
        <f t="shared" si="3"/>
        <v>0</v>
      </c>
      <c r="W31" s="265" t="str">
        <f t="shared" si="4"/>
        <v>-</v>
      </c>
    </row>
    <row r="32" s="175" customFormat="1" ht="50.1" customHeight="1" spans="2:23">
      <c r="B32" s="186"/>
      <c r="C32" s="186"/>
      <c r="D32" s="187"/>
      <c r="E32" s="184"/>
      <c r="F32" s="185" t="s">
        <v>18</v>
      </c>
      <c r="G32" s="185" t="s">
        <v>401</v>
      </c>
      <c r="H32" s="185" t="s">
        <v>390</v>
      </c>
      <c r="I32" s="185" t="s">
        <v>384</v>
      </c>
      <c r="J32" s="185" t="s">
        <v>439</v>
      </c>
      <c r="K32" s="185"/>
      <c r="L32" s="224"/>
      <c r="M32" s="185"/>
      <c r="N32" s="185"/>
      <c r="O32" s="225"/>
      <c r="P32" s="225"/>
      <c r="Q32" s="225"/>
      <c r="R32" s="225"/>
      <c r="S32" s="225"/>
      <c r="T32" s="266">
        <f t="shared" si="0"/>
        <v>0</v>
      </c>
      <c r="U32" s="185"/>
      <c r="V32" s="266">
        <f t="shared" si="3"/>
        <v>0</v>
      </c>
      <c r="W32" s="267" t="str">
        <f t="shared" si="4"/>
        <v>-</v>
      </c>
    </row>
    <row r="33" s="175" customFormat="1" ht="50.1" customHeight="1" spans="2:23">
      <c r="B33" s="191"/>
      <c r="C33" s="191"/>
      <c r="D33" s="192"/>
      <c r="E33" s="193"/>
      <c r="F33" s="188" t="s">
        <v>19</v>
      </c>
      <c r="G33" s="188" t="s">
        <v>403</v>
      </c>
      <c r="H33" s="188" t="s">
        <v>393</v>
      </c>
      <c r="I33" s="199" t="s">
        <v>384</v>
      </c>
      <c r="J33" s="188" t="s">
        <v>440</v>
      </c>
      <c r="K33" s="188"/>
      <c r="L33" s="227"/>
      <c r="M33" s="188"/>
      <c r="N33" s="188"/>
      <c r="O33" s="228"/>
      <c r="P33" s="228"/>
      <c r="Q33" s="228"/>
      <c r="R33" s="228"/>
      <c r="S33" s="228"/>
      <c r="T33" s="271">
        <f t="shared" si="0"/>
        <v>0</v>
      </c>
      <c r="U33" s="188"/>
      <c r="V33" s="271">
        <f t="shared" si="3"/>
        <v>0</v>
      </c>
      <c r="W33" s="273" t="str">
        <f t="shared" si="4"/>
        <v>-</v>
      </c>
    </row>
    <row r="34" s="175" customFormat="1" ht="50.1" customHeight="1" spans="2:23">
      <c r="B34" s="203" t="s">
        <v>441</v>
      </c>
      <c r="C34" s="203" t="s">
        <v>380</v>
      </c>
      <c r="D34" s="204" t="s">
        <v>442</v>
      </c>
      <c r="E34" s="205"/>
      <c r="F34" s="206" t="s">
        <v>17</v>
      </c>
      <c r="G34" s="206" t="s">
        <v>399</v>
      </c>
      <c r="H34" s="206" t="s">
        <v>387</v>
      </c>
      <c r="I34" s="234" t="s">
        <v>384</v>
      </c>
      <c r="J34" s="206" t="s">
        <v>443</v>
      </c>
      <c r="K34" s="206"/>
      <c r="L34" s="206"/>
      <c r="M34" s="206"/>
      <c r="N34" s="206"/>
      <c r="O34" s="240"/>
      <c r="P34" s="240"/>
      <c r="Q34" s="240"/>
      <c r="R34" s="240"/>
      <c r="S34" s="240"/>
      <c r="T34" s="206">
        <f t="shared" si="0"/>
        <v>0</v>
      </c>
      <c r="U34" s="206"/>
      <c r="V34" s="206">
        <f t="shared" si="3"/>
        <v>0</v>
      </c>
      <c r="W34" s="274" t="str">
        <f t="shared" si="4"/>
        <v>-</v>
      </c>
    </row>
    <row r="35" s="175" customFormat="1" ht="50.1" customHeight="1" spans="2:23">
      <c r="B35" s="207"/>
      <c r="C35" s="207"/>
      <c r="D35" s="208"/>
      <c r="E35" s="209"/>
      <c r="F35" s="210" t="s">
        <v>18</v>
      </c>
      <c r="G35" s="210" t="s">
        <v>401</v>
      </c>
      <c r="H35" s="210" t="s">
        <v>390</v>
      </c>
      <c r="I35" s="223" t="s">
        <v>384</v>
      </c>
      <c r="J35" s="210" t="s">
        <v>444</v>
      </c>
      <c r="K35" s="210"/>
      <c r="L35" s="210"/>
      <c r="M35" s="210"/>
      <c r="N35" s="210"/>
      <c r="O35" s="241"/>
      <c r="P35" s="241"/>
      <c r="Q35" s="241"/>
      <c r="R35" s="241"/>
      <c r="S35" s="241"/>
      <c r="T35" s="210">
        <f t="shared" si="0"/>
        <v>0</v>
      </c>
      <c r="U35" s="210"/>
      <c r="V35" s="210">
        <f t="shared" si="3"/>
        <v>0</v>
      </c>
      <c r="W35" s="275" t="str">
        <f t="shared" si="4"/>
        <v>-</v>
      </c>
    </row>
    <row r="36" s="175" customFormat="1" ht="50.1" customHeight="1" spans="2:23">
      <c r="B36" s="214"/>
      <c r="C36" s="214"/>
      <c r="D36" s="215"/>
      <c r="E36" s="211"/>
      <c r="F36" s="212" t="s">
        <v>19</v>
      </c>
      <c r="G36" s="212" t="s">
        <v>403</v>
      </c>
      <c r="H36" s="212" t="s">
        <v>393</v>
      </c>
      <c r="I36" s="226" t="s">
        <v>384</v>
      </c>
      <c r="J36" s="212" t="s">
        <v>445</v>
      </c>
      <c r="K36" s="212"/>
      <c r="L36" s="212"/>
      <c r="M36" s="212"/>
      <c r="N36" s="212"/>
      <c r="O36" s="243"/>
      <c r="P36" s="243"/>
      <c r="Q36" s="243"/>
      <c r="R36" s="243"/>
      <c r="S36" s="243"/>
      <c r="T36" s="212">
        <f t="shared" si="0"/>
        <v>0</v>
      </c>
      <c r="U36" s="212"/>
      <c r="V36" s="212">
        <f t="shared" si="3"/>
        <v>0</v>
      </c>
      <c r="W36" s="276" t="str">
        <f t="shared" si="4"/>
        <v>-</v>
      </c>
    </row>
    <row r="37" s="175" customFormat="1" ht="50.1" customHeight="1" spans="2:23">
      <c r="B37" s="203" t="s">
        <v>446</v>
      </c>
      <c r="C37" s="203" t="s">
        <v>380</v>
      </c>
      <c r="D37" s="204" t="s">
        <v>447</v>
      </c>
      <c r="E37" s="205"/>
      <c r="F37" s="206" t="s">
        <v>17</v>
      </c>
      <c r="G37" s="206" t="s">
        <v>399</v>
      </c>
      <c r="H37" s="206" t="s">
        <v>387</v>
      </c>
      <c r="I37" s="235" t="s">
        <v>384</v>
      </c>
      <c r="J37" s="206" t="s">
        <v>448</v>
      </c>
      <c r="K37" s="206"/>
      <c r="L37" s="206"/>
      <c r="M37" s="206"/>
      <c r="N37" s="206"/>
      <c r="O37" s="240"/>
      <c r="P37" s="240"/>
      <c r="Q37" s="240"/>
      <c r="R37" s="240"/>
      <c r="S37" s="240"/>
      <c r="T37" s="206">
        <f t="shared" si="0"/>
        <v>0</v>
      </c>
      <c r="U37" s="206"/>
      <c r="V37" s="206">
        <f t="shared" si="3"/>
        <v>0</v>
      </c>
      <c r="W37" s="274" t="str">
        <f t="shared" si="4"/>
        <v>-</v>
      </c>
    </row>
    <row r="38" s="175" customFormat="1" ht="50.1" customHeight="1" spans="2:23">
      <c r="B38" s="207"/>
      <c r="C38" s="207"/>
      <c r="D38" s="208"/>
      <c r="E38" s="209"/>
      <c r="F38" s="210" t="s">
        <v>18</v>
      </c>
      <c r="G38" s="210" t="s">
        <v>401</v>
      </c>
      <c r="H38" s="210" t="s">
        <v>390</v>
      </c>
      <c r="I38" s="223" t="s">
        <v>384</v>
      </c>
      <c r="J38" s="210" t="s">
        <v>449</v>
      </c>
      <c r="K38" s="210"/>
      <c r="L38" s="210"/>
      <c r="M38" s="210"/>
      <c r="N38" s="210"/>
      <c r="O38" s="241"/>
      <c r="P38" s="241"/>
      <c r="Q38" s="241"/>
      <c r="R38" s="241"/>
      <c r="S38" s="241"/>
      <c r="T38" s="210">
        <f t="shared" si="0"/>
        <v>0</v>
      </c>
      <c r="U38" s="210"/>
      <c r="V38" s="210">
        <f t="shared" si="3"/>
        <v>0</v>
      </c>
      <c r="W38" s="275" t="str">
        <f t="shared" si="4"/>
        <v>-</v>
      </c>
    </row>
    <row r="39" s="175" customFormat="1" ht="50.1" customHeight="1" spans="2:23">
      <c r="B39" s="214"/>
      <c r="C39" s="214"/>
      <c r="D39" s="215"/>
      <c r="E39" s="211"/>
      <c r="F39" s="212" t="s">
        <v>19</v>
      </c>
      <c r="G39" s="212" t="s">
        <v>403</v>
      </c>
      <c r="H39" s="212" t="s">
        <v>393</v>
      </c>
      <c r="I39" s="242" t="s">
        <v>384</v>
      </c>
      <c r="J39" s="212" t="s">
        <v>450</v>
      </c>
      <c r="K39" s="212"/>
      <c r="L39" s="212"/>
      <c r="M39" s="212"/>
      <c r="N39" s="212"/>
      <c r="O39" s="243"/>
      <c r="P39" s="243"/>
      <c r="Q39" s="243"/>
      <c r="R39" s="243"/>
      <c r="S39" s="243"/>
      <c r="T39" s="212">
        <f t="shared" si="0"/>
        <v>0</v>
      </c>
      <c r="U39" s="212"/>
      <c r="V39" s="212">
        <f t="shared" si="3"/>
        <v>0</v>
      </c>
      <c r="W39" s="276" t="str">
        <f t="shared" si="4"/>
        <v>-</v>
      </c>
    </row>
    <row r="40" s="175" customFormat="1" ht="50.1" customHeight="1" spans="2:23">
      <c r="B40" s="203" t="s">
        <v>451</v>
      </c>
      <c r="C40" s="203" t="s">
        <v>380</v>
      </c>
      <c r="D40" s="204" t="s">
        <v>452</v>
      </c>
      <c r="E40" s="205"/>
      <c r="F40" s="206" t="s">
        <v>17</v>
      </c>
      <c r="G40" s="206" t="s">
        <v>399</v>
      </c>
      <c r="H40" s="206" t="s">
        <v>387</v>
      </c>
      <c r="I40" s="234" t="s">
        <v>384</v>
      </c>
      <c r="J40" s="206" t="s">
        <v>453</v>
      </c>
      <c r="K40" s="206"/>
      <c r="L40" s="206"/>
      <c r="M40" s="206"/>
      <c r="N40" s="206"/>
      <c r="O40" s="240"/>
      <c r="P40" s="240"/>
      <c r="Q40" s="240"/>
      <c r="R40" s="240"/>
      <c r="S40" s="240"/>
      <c r="T40" s="206">
        <f t="shared" si="0"/>
        <v>0</v>
      </c>
      <c r="U40" s="206"/>
      <c r="V40" s="206">
        <f t="shared" si="3"/>
        <v>0</v>
      </c>
      <c r="W40" s="274" t="str">
        <f t="shared" si="4"/>
        <v>-</v>
      </c>
    </row>
    <row r="41" s="175" customFormat="1" ht="50.1" customHeight="1" spans="2:23">
      <c r="B41" s="207"/>
      <c r="C41" s="207"/>
      <c r="D41" s="208"/>
      <c r="E41" s="209"/>
      <c r="F41" s="210" t="s">
        <v>18</v>
      </c>
      <c r="G41" s="210" t="s">
        <v>401</v>
      </c>
      <c r="H41" s="210" t="s">
        <v>390</v>
      </c>
      <c r="I41" s="223" t="s">
        <v>384</v>
      </c>
      <c r="J41" s="210" t="s">
        <v>454</v>
      </c>
      <c r="K41" s="210"/>
      <c r="L41" s="210"/>
      <c r="M41" s="210"/>
      <c r="N41" s="210"/>
      <c r="O41" s="241"/>
      <c r="P41" s="241"/>
      <c r="Q41" s="241"/>
      <c r="R41" s="241"/>
      <c r="S41" s="241"/>
      <c r="T41" s="210">
        <f t="shared" si="0"/>
        <v>0</v>
      </c>
      <c r="U41" s="210"/>
      <c r="V41" s="210">
        <f t="shared" si="3"/>
        <v>0</v>
      </c>
      <c r="W41" s="275" t="str">
        <f t="shared" si="4"/>
        <v>-</v>
      </c>
    </row>
    <row r="42" s="175" customFormat="1" ht="50.1" customHeight="1" spans="2:23">
      <c r="B42" s="214"/>
      <c r="C42" s="214"/>
      <c r="D42" s="215"/>
      <c r="E42" s="211"/>
      <c r="F42" s="212" t="s">
        <v>19</v>
      </c>
      <c r="G42" s="212" t="s">
        <v>403</v>
      </c>
      <c r="H42" s="212" t="s">
        <v>393</v>
      </c>
      <c r="I42" s="226" t="s">
        <v>384</v>
      </c>
      <c r="J42" s="212" t="s">
        <v>455</v>
      </c>
      <c r="K42" s="212"/>
      <c r="L42" s="212"/>
      <c r="M42" s="212"/>
      <c r="N42" s="212"/>
      <c r="O42" s="243"/>
      <c r="P42" s="243"/>
      <c r="Q42" s="243"/>
      <c r="R42" s="243"/>
      <c r="S42" s="243"/>
      <c r="T42" s="212">
        <f t="shared" si="0"/>
        <v>0</v>
      </c>
      <c r="U42" s="212"/>
      <c r="V42" s="212">
        <f t="shared" si="3"/>
        <v>0</v>
      </c>
      <c r="W42" s="276" t="str">
        <f t="shared" si="4"/>
        <v>-</v>
      </c>
    </row>
    <row r="43" s="175" customFormat="1" ht="50.1" customHeight="1" spans="2:23">
      <c r="B43" s="182" t="s">
        <v>456</v>
      </c>
      <c r="C43" s="8" t="s">
        <v>411</v>
      </c>
      <c r="D43" s="9">
        <v>19020</v>
      </c>
      <c r="E43" s="189"/>
      <c r="F43" s="190" t="s">
        <v>17</v>
      </c>
      <c r="G43" s="190" t="s">
        <v>382</v>
      </c>
      <c r="H43" s="190" t="s">
        <v>412</v>
      </c>
      <c r="I43" s="247" t="s">
        <v>384</v>
      </c>
      <c r="J43" s="190" t="s">
        <v>457</v>
      </c>
      <c r="K43" s="190"/>
      <c r="L43" s="230"/>
      <c r="M43" s="190"/>
      <c r="N43" s="190"/>
      <c r="O43" s="231"/>
      <c r="P43" s="231"/>
      <c r="Q43" s="231"/>
      <c r="R43" s="231"/>
      <c r="S43" s="231"/>
      <c r="T43" s="264">
        <f t="shared" si="0"/>
        <v>0</v>
      </c>
      <c r="U43" s="190"/>
      <c r="V43" s="264">
        <f t="shared" si="3"/>
        <v>0</v>
      </c>
      <c r="W43" s="265" t="str">
        <f t="shared" si="4"/>
        <v>-</v>
      </c>
    </row>
    <row r="44" s="175" customFormat="1" ht="50.1" customHeight="1" spans="2:23">
      <c r="B44" s="186"/>
      <c r="C44" s="10"/>
      <c r="D44" s="12"/>
      <c r="E44" s="184"/>
      <c r="F44" s="185" t="s">
        <v>18</v>
      </c>
      <c r="G44" s="185" t="s">
        <v>399</v>
      </c>
      <c r="H44" s="185" t="s">
        <v>387</v>
      </c>
      <c r="I44" s="185" t="s">
        <v>384</v>
      </c>
      <c r="J44" s="185" t="s">
        <v>458</v>
      </c>
      <c r="K44" s="185"/>
      <c r="L44" s="224"/>
      <c r="M44" s="185"/>
      <c r="N44" s="185"/>
      <c r="O44" s="225"/>
      <c r="P44" s="225"/>
      <c r="Q44" s="225"/>
      <c r="R44" s="225"/>
      <c r="S44" s="225"/>
      <c r="T44" s="266">
        <f t="shared" si="0"/>
        <v>0</v>
      </c>
      <c r="U44" s="185"/>
      <c r="V44" s="266">
        <f t="shared" si="3"/>
        <v>0</v>
      </c>
      <c r="W44" s="267" t="str">
        <f t="shared" si="4"/>
        <v>-</v>
      </c>
    </row>
    <row r="45" s="175" customFormat="1" ht="50.1" customHeight="1" spans="2:23">
      <c r="B45" s="186"/>
      <c r="C45" s="10"/>
      <c r="D45" s="12"/>
      <c r="E45" s="184"/>
      <c r="F45" s="199" t="s">
        <v>19</v>
      </c>
      <c r="G45" s="199" t="s">
        <v>401</v>
      </c>
      <c r="H45" s="199" t="s">
        <v>390</v>
      </c>
      <c r="I45" s="199" t="s">
        <v>397</v>
      </c>
      <c r="J45" s="199" t="s">
        <v>459</v>
      </c>
      <c r="K45" s="199"/>
      <c r="L45" s="237"/>
      <c r="M45" s="199"/>
      <c r="N45" s="199"/>
      <c r="O45" s="238"/>
      <c r="P45" s="238"/>
      <c r="Q45" s="238"/>
      <c r="R45" s="238"/>
      <c r="S45" s="238"/>
      <c r="T45" s="268">
        <f t="shared" si="0"/>
        <v>0</v>
      </c>
      <c r="U45" s="199"/>
      <c r="V45" s="268">
        <f t="shared" si="3"/>
        <v>0</v>
      </c>
      <c r="W45" s="270" t="str">
        <f t="shared" si="4"/>
        <v>-</v>
      </c>
    </row>
    <row r="46" s="175" customFormat="1" ht="50.1" customHeight="1" spans="2:23">
      <c r="B46" s="191"/>
      <c r="C46" s="15"/>
      <c r="D46" s="16"/>
      <c r="E46" s="193"/>
      <c r="F46" s="188" t="s">
        <v>20</v>
      </c>
      <c r="G46" s="188" t="s">
        <v>403</v>
      </c>
      <c r="H46" s="188" t="s">
        <v>393</v>
      </c>
      <c r="I46" s="188" t="s">
        <v>397</v>
      </c>
      <c r="J46" s="188" t="s">
        <v>460</v>
      </c>
      <c r="K46" s="188"/>
      <c r="L46" s="227"/>
      <c r="M46" s="188"/>
      <c r="N46" s="188"/>
      <c r="O46" s="228"/>
      <c r="P46" s="228"/>
      <c r="Q46" s="228"/>
      <c r="R46" s="228"/>
      <c r="S46" s="228"/>
      <c r="T46" s="271">
        <f t="shared" ref="T46" si="8">M46+L46+N46</f>
        <v>0</v>
      </c>
      <c r="U46" s="188"/>
      <c r="V46" s="271">
        <f t="shared" ref="V46" si="9">T46+U46</f>
        <v>0</v>
      </c>
      <c r="W46" s="273" t="str">
        <f t="shared" ref="W46" si="10">IF(S46&gt;0,V46/S46*7,"-")</f>
        <v>-</v>
      </c>
    </row>
    <row r="47" s="175" customFormat="1" ht="50.1" customHeight="1" spans="2:23">
      <c r="B47" s="182" t="s">
        <v>461</v>
      </c>
      <c r="C47" s="8" t="s">
        <v>411</v>
      </c>
      <c r="D47" s="9" t="s">
        <v>462</v>
      </c>
      <c r="E47" s="189"/>
      <c r="F47" s="190" t="s">
        <v>17</v>
      </c>
      <c r="G47" s="190" t="s">
        <v>382</v>
      </c>
      <c r="H47" s="190" t="s">
        <v>412</v>
      </c>
      <c r="I47" s="190" t="s">
        <v>384</v>
      </c>
      <c r="J47" s="190" t="s">
        <v>463</v>
      </c>
      <c r="K47" s="190"/>
      <c r="L47" s="230"/>
      <c r="M47" s="190"/>
      <c r="N47" s="190"/>
      <c r="O47" s="231"/>
      <c r="P47" s="231"/>
      <c r="Q47" s="231"/>
      <c r="R47" s="231"/>
      <c r="S47" s="231"/>
      <c r="T47" s="264">
        <f t="shared" si="0"/>
        <v>0</v>
      </c>
      <c r="U47" s="190"/>
      <c r="V47" s="264">
        <f t="shared" si="3"/>
        <v>0</v>
      </c>
      <c r="W47" s="265" t="str">
        <f t="shared" si="4"/>
        <v>-</v>
      </c>
    </row>
    <row r="48" s="175" customFormat="1" ht="50.1" customHeight="1" spans="2:23">
      <c r="B48" s="186"/>
      <c r="C48" s="186"/>
      <c r="D48" s="187"/>
      <c r="E48" s="184"/>
      <c r="F48" s="185" t="s">
        <v>18</v>
      </c>
      <c r="G48" s="185" t="s">
        <v>399</v>
      </c>
      <c r="H48" s="185" t="s">
        <v>387</v>
      </c>
      <c r="I48" s="185" t="s">
        <v>384</v>
      </c>
      <c r="J48" s="185" t="s">
        <v>464</v>
      </c>
      <c r="K48" s="185"/>
      <c r="L48" s="224"/>
      <c r="M48" s="185"/>
      <c r="N48" s="185"/>
      <c r="O48" s="225"/>
      <c r="P48" s="225"/>
      <c r="Q48" s="225"/>
      <c r="R48" s="225"/>
      <c r="S48" s="225"/>
      <c r="T48" s="266">
        <f t="shared" si="0"/>
        <v>0</v>
      </c>
      <c r="U48" s="185"/>
      <c r="V48" s="266">
        <f t="shared" si="3"/>
        <v>0</v>
      </c>
      <c r="W48" s="267" t="str">
        <f t="shared" si="4"/>
        <v>-</v>
      </c>
    </row>
    <row r="49" s="175" customFormat="1" ht="50.1" customHeight="1" spans="2:23">
      <c r="B49" s="186"/>
      <c r="C49" s="186"/>
      <c r="D49" s="187"/>
      <c r="E49" s="184"/>
      <c r="F49" s="199" t="s">
        <v>19</v>
      </c>
      <c r="G49" s="199" t="s">
        <v>401</v>
      </c>
      <c r="H49" s="199" t="s">
        <v>390</v>
      </c>
      <c r="I49" s="199" t="s">
        <v>397</v>
      </c>
      <c r="J49" s="199" t="s">
        <v>465</v>
      </c>
      <c r="K49" s="199"/>
      <c r="L49" s="237"/>
      <c r="M49" s="199"/>
      <c r="N49" s="199"/>
      <c r="O49" s="238"/>
      <c r="P49" s="238"/>
      <c r="Q49" s="238"/>
      <c r="R49" s="238"/>
      <c r="S49" s="238"/>
      <c r="T49" s="268">
        <f t="shared" si="0"/>
        <v>0</v>
      </c>
      <c r="U49" s="199"/>
      <c r="V49" s="268">
        <f t="shared" si="3"/>
        <v>0</v>
      </c>
      <c r="W49" s="270" t="str">
        <f t="shared" si="4"/>
        <v>-</v>
      </c>
    </row>
    <row r="50" s="175" customFormat="1" ht="50.1" customHeight="1" spans="2:23">
      <c r="B50" s="191"/>
      <c r="C50" s="191"/>
      <c r="D50" s="192"/>
      <c r="E50" s="193"/>
      <c r="F50" s="188" t="s">
        <v>20</v>
      </c>
      <c r="G50" s="188" t="s">
        <v>403</v>
      </c>
      <c r="H50" s="188" t="s">
        <v>393</v>
      </c>
      <c r="I50" s="188" t="s">
        <v>397</v>
      </c>
      <c r="J50" s="188" t="s">
        <v>466</v>
      </c>
      <c r="K50" s="188"/>
      <c r="L50" s="227"/>
      <c r="M50" s="188"/>
      <c r="N50" s="188"/>
      <c r="O50" s="228"/>
      <c r="P50" s="228"/>
      <c r="Q50" s="228"/>
      <c r="R50" s="228"/>
      <c r="S50" s="228"/>
      <c r="T50" s="271">
        <f t="shared" ref="T50" si="11">M50+L50+N50</f>
        <v>0</v>
      </c>
      <c r="U50" s="188"/>
      <c r="V50" s="271">
        <f t="shared" ref="V50" si="12">T50+U50</f>
        <v>0</v>
      </c>
      <c r="W50" s="273" t="str">
        <f t="shared" ref="W50" si="13">IF(S50&gt;0,V50/S50*7,"-")</f>
        <v>-</v>
      </c>
    </row>
    <row r="51" s="175" customFormat="1" ht="50.1" customHeight="1" spans="2:23">
      <c r="B51" s="182" t="s">
        <v>467</v>
      </c>
      <c r="C51" s="182" t="s">
        <v>380</v>
      </c>
      <c r="D51" s="183" t="s">
        <v>468</v>
      </c>
      <c r="E51" s="189"/>
      <c r="F51" s="216" t="s">
        <v>17</v>
      </c>
      <c r="G51" s="216" t="s">
        <v>399</v>
      </c>
      <c r="H51" s="216" t="s">
        <v>387</v>
      </c>
      <c r="I51" s="248" t="s">
        <v>384</v>
      </c>
      <c r="J51" s="247" t="s">
        <v>469</v>
      </c>
      <c r="K51" s="247"/>
      <c r="L51" s="249"/>
      <c r="M51" s="247"/>
      <c r="N51" s="247"/>
      <c r="O51" s="250"/>
      <c r="P51" s="250"/>
      <c r="Q51" s="250"/>
      <c r="R51" s="250"/>
      <c r="S51" s="250"/>
      <c r="T51" s="277">
        <f t="shared" si="0"/>
        <v>0</v>
      </c>
      <c r="U51" s="247"/>
      <c r="V51" s="277">
        <f t="shared" si="3"/>
        <v>0</v>
      </c>
      <c r="W51" s="278" t="str">
        <f t="shared" si="4"/>
        <v>-</v>
      </c>
    </row>
    <row r="52" s="175" customFormat="1" ht="50.1" customHeight="1" spans="2:23">
      <c r="B52" s="186"/>
      <c r="C52" s="186"/>
      <c r="D52" s="187"/>
      <c r="E52" s="184"/>
      <c r="F52" s="217" t="s">
        <v>18</v>
      </c>
      <c r="G52" s="217" t="s">
        <v>401</v>
      </c>
      <c r="H52" s="217" t="s">
        <v>390</v>
      </c>
      <c r="I52" s="251" t="s">
        <v>384</v>
      </c>
      <c r="J52" s="185" t="s">
        <v>470</v>
      </c>
      <c r="K52" s="185"/>
      <c r="L52" s="224"/>
      <c r="M52" s="185"/>
      <c r="N52" s="185"/>
      <c r="O52" s="225"/>
      <c r="P52" s="225"/>
      <c r="Q52" s="225"/>
      <c r="R52" s="225"/>
      <c r="S52" s="225"/>
      <c r="T52" s="258">
        <f t="shared" si="0"/>
        <v>0</v>
      </c>
      <c r="U52" s="185"/>
      <c r="V52" s="258">
        <f t="shared" si="3"/>
        <v>0</v>
      </c>
      <c r="W52" s="259" t="str">
        <f t="shared" si="4"/>
        <v>-</v>
      </c>
    </row>
    <row r="53" s="175" customFormat="1" ht="50.1" customHeight="1" spans="2:23">
      <c r="B53" s="191"/>
      <c r="C53" s="191"/>
      <c r="D53" s="192"/>
      <c r="E53" s="193"/>
      <c r="F53" s="201" t="s">
        <v>19</v>
      </c>
      <c r="G53" s="201" t="s">
        <v>403</v>
      </c>
      <c r="H53" s="201" t="s">
        <v>393</v>
      </c>
      <c r="I53" s="252" t="s">
        <v>384</v>
      </c>
      <c r="J53" s="188" t="s">
        <v>471</v>
      </c>
      <c r="K53" s="188"/>
      <c r="L53" s="227"/>
      <c r="M53" s="188"/>
      <c r="N53" s="188"/>
      <c r="O53" s="228"/>
      <c r="P53" s="228"/>
      <c r="Q53" s="228"/>
      <c r="R53" s="228"/>
      <c r="S53" s="228"/>
      <c r="T53" s="260">
        <f t="shared" si="0"/>
        <v>0</v>
      </c>
      <c r="U53" s="188"/>
      <c r="V53" s="260">
        <f t="shared" si="3"/>
        <v>0</v>
      </c>
      <c r="W53" s="261" t="str">
        <f t="shared" si="4"/>
        <v>-</v>
      </c>
    </row>
    <row r="54" s="175" customFormat="1" ht="50.1" customHeight="1" spans="2:23">
      <c r="B54" s="182" t="s">
        <v>472</v>
      </c>
      <c r="C54" s="182" t="s">
        <v>380</v>
      </c>
      <c r="D54" s="183" t="s">
        <v>473</v>
      </c>
      <c r="E54" s="189"/>
      <c r="F54" s="218" t="s">
        <v>17</v>
      </c>
      <c r="G54" s="218" t="s">
        <v>399</v>
      </c>
      <c r="H54" s="218" t="s">
        <v>387</v>
      </c>
      <c r="I54" s="253" t="s">
        <v>384</v>
      </c>
      <c r="J54" s="190" t="s">
        <v>474</v>
      </c>
      <c r="K54" s="190"/>
      <c r="L54" s="230"/>
      <c r="M54" s="190"/>
      <c r="N54" s="190"/>
      <c r="O54" s="231"/>
      <c r="P54" s="231"/>
      <c r="Q54" s="231"/>
      <c r="R54" s="231"/>
      <c r="S54" s="231"/>
      <c r="T54" s="262">
        <f t="shared" si="0"/>
        <v>0</v>
      </c>
      <c r="U54" s="190"/>
      <c r="V54" s="262">
        <f t="shared" si="3"/>
        <v>0</v>
      </c>
      <c r="W54" s="263" t="str">
        <f t="shared" si="4"/>
        <v>-</v>
      </c>
    </row>
    <row r="55" s="175" customFormat="1" ht="50.1" customHeight="1" spans="2:23">
      <c r="B55" s="186"/>
      <c r="C55" s="186"/>
      <c r="D55" s="187"/>
      <c r="E55" s="184"/>
      <c r="F55" s="217" t="s">
        <v>18</v>
      </c>
      <c r="G55" s="217" t="s">
        <v>401</v>
      </c>
      <c r="H55" s="217" t="s">
        <v>390</v>
      </c>
      <c r="I55" s="254" t="s">
        <v>384</v>
      </c>
      <c r="J55" s="185" t="s">
        <v>475</v>
      </c>
      <c r="K55" s="185"/>
      <c r="L55" s="224"/>
      <c r="M55" s="185"/>
      <c r="N55" s="185"/>
      <c r="O55" s="225"/>
      <c r="P55" s="225"/>
      <c r="Q55" s="225"/>
      <c r="R55" s="225"/>
      <c r="S55" s="225"/>
      <c r="T55" s="258">
        <f t="shared" si="0"/>
        <v>0</v>
      </c>
      <c r="U55" s="185"/>
      <c r="V55" s="258">
        <f t="shared" si="3"/>
        <v>0</v>
      </c>
      <c r="W55" s="259" t="str">
        <f t="shared" si="4"/>
        <v>-</v>
      </c>
    </row>
    <row r="56" s="175" customFormat="1" ht="50.1" customHeight="1" spans="2:23">
      <c r="B56" s="191"/>
      <c r="C56" s="191"/>
      <c r="D56" s="192"/>
      <c r="E56" s="193"/>
      <c r="F56" s="201" t="s">
        <v>19</v>
      </c>
      <c r="G56" s="201" t="s">
        <v>403</v>
      </c>
      <c r="H56" s="201" t="s">
        <v>393</v>
      </c>
      <c r="I56" s="255" t="s">
        <v>384</v>
      </c>
      <c r="J56" s="188" t="s">
        <v>476</v>
      </c>
      <c r="K56" s="188"/>
      <c r="L56" s="227"/>
      <c r="M56" s="188"/>
      <c r="N56" s="188"/>
      <c r="O56" s="228"/>
      <c r="P56" s="228"/>
      <c r="Q56" s="228"/>
      <c r="R56" s="228"/>
      <c r="S56" s="228"/>
      <c r="T56" s="260">
        <f t="shared" si="0"/>
        <v>0</v>
      </c>
      <c r="U56" s="188"/>
      <c r="V56" s="260">
        <f t="shared" si="3"/>
        <v>0</v>
      </c>
      <c r="W56" s="261" t="str">
        <f t="shared" si="4"/>
        <v>-</v>
      </c>
    </row>
    <row r="57" s="175" customFormat="1" ht="50.1" customHeight="1" spans="2:23">
      <c r="B57" s="182" t="s">
        <v>477</v>
      </c>
      <c r="C57" s="182" t="s">
        <v>380</v>
      </c>
      <c r="D57" s="183" t="s">
        <v>478</v>
      </c>
      <c r="E57" s="189"/>
      <c r="F57" s="218" t="s">
        <v>17</v>
      </c>
      <c r="G57" s="218" t="s">
        <v>399</v>
      </c>
      <c r="H57" s="218" t="s">
        <v>387</v>
      </c>
      <c r="I57" s="248" t="s">
        <v>384</v>
      </c>
      <c r="J57" s="190" t="s">
        <v>479</v>
      </c>
      <c r="K57" s="190"/>
      <c r="L57" s="230"/>
      <c r="M57" s="190"/>
      <c r="N57" s="190"/>
      <c r="O57" s="231"/>
      <c r="P57" s="231"/>
      <c r="Q57" s="231"/>
      <c r="R57" s="231"/>
      <c r="S57" s="231"/>
      <c r="T57" s="262">
        <f t="shared" si="0"/>
        <v>0</v>
      </c>
      <c r="U57" s="190"/>
      <c r="V57" s="262">
        <f t="shared" si="3"/>
        <v>0</v>
      </c>
      <c r="W57" s="263" t="str">
        <f t="shared" si="4"/>
        <v>-</v>
      </c>
    </row>
    <row r="58" s="175" customFormat="1" ht="50.1" customHeight="1" spans="2:23">
      <c r="B58" s="186"/>
      <c r="C58" s="186"/>
      <c r="D58" s="187"/>
      <c r="E58" s="184"/>
      <c r="F58" s="217" t="s">
        <v>18</v>
      </c>
      <c r="G58" s="217" t="s">
        <v>401</v>
      </c>
      <c r="H58" s="217" t="s">
        <v>390</v>
      </c>
      <c r="I58" s="251" t="s">
        <v>384</v>
      </c>
      <c r="J58" s="185" t="s">
        <v>480</v>
      </c>
      <c r="K58" s="185"/>
      <c r="L58" s="224"/>
      <c r="M58" s="185"/>
      <c r="N58" s="185"/>
      <c r="O58" s="225"/>
      <c r="P58" s="225"/>
      <c r="Q58" s="225"/>
      <c r="R58" s="225"/>
      <c r="S58" s="225"/>
      <c r="T58" s="258">
        <f t="shared" si="0"/>
        <v>0</v>
      </c>
      <c r="U58" s="185"/>
      <c r="V58" s="258">
        <f t="shared" si="3"/>
        <v>0</v>
      </c>
      <c r="W58" s="259" t="str">
        <f t="shared" si="4"/>
        <v>-</v>
      </c>
    </row>
    <row r="59" s="175" customFormat="1" ht="50.1" customHeight="1" spans="2:23">
      <c r="B59" s="191"/>
      <c r="C59" s="191"/>
      <c r="D59" s="192"/>
      <c r="E59" s="193"/>
      <c r="F59" s="201" t="s">
        <v>19</v>
      </c>
      <c r="G59" s="201" t="s">
        <v>403</v>
      </c>
      <c r="H59" s="201" t="s">
        <v>393</v>
      </c>
      <c r="I59" s="252" t="s">
        <v>384</v>
      </c>
      <c r="J59" s="188" t="s">
        <v>481</v>
      </c>
      <c r="K59" s="188"/>
      <c r="L59" s="227"/>
      <c r="M59" s="188"/>
      <c r="N59" s="188"/>
      <c r="O59" s="228"/>
      <c r="P59" s="228"/>
      <c r="Q59" s="228"/>
      <c r="R59" s="228"/>
      <c r="S59" s="228"/>
      <c r="T59" s="260">
        <f t="shared" si="0"/>
        <v>0</v>
      </c>
      <c r="U59" s="188"/>
      <c r="V59" s="260">
        <f t="shared" si="3"/>
        <v>0</v>
      </c>
      <c r="W59" s="261" t="str">
        <f t="shared" si="4"/>
        <v>-</v>
      </c>
    </row>
    <row r="60" s="175" customFormat="1" ht="50.1" customHeight="1" spans="2:23">
      <c r="B60" s="182" t="s">
        <v>482</v>
      </c>
      <c r="C60" s="182" t="s">
        <v>380</v>
      </c>
      <c r="D60" s="183" t="s">
        <v>483</v>
      </c>
      <c r="E60" s="189"/>
      <c r="F60" s="218" t="s">
        <v>17</v>
      </c>
      <c r="G60" s="218" t="s">
        <v>484</v>
      </c>
      <c r="H60" s="218" t="s">
        <v>485</v>
      </c>
      <c r="I60" s="253" t="s">
        <v>384</v>
      </c>
      <c r="J60" s="190" t="s">
        <v>486</v>
      </c>
      <c r="K60" s="190"/>
      <c r="L60" s="230"/>
      <c r="M60" s="190"/>
      <c r="N60" s="190"/>
      <c r="O60" s="231"/>
      <c r="P60" s="231"/>
      <c r="Q60" s="231"/>
      <c r="R60" s="231"/>
      <c r="S60" s="231"/>
      <c r="T60" s="262">
        <f t="shared" si="0"/>
        <v>0</v>
      </c>
      <c r="U60" s="190"/>
      <c r="V60" s="262">
        <f t="shared" si="3"/>
        <v>0</v>
      </c>
      <c r="W60" s="263" t="str">
        <f t="shared" si="4"/>
        <v>-</v>
      </c>
    </row>
    <row r="61" s="175" customFormat="1" ht="50.1" customHeight="1" spans="2:23">
      <c r="B61" s="186"/>
      <c r="C61" s="186"/>
      <c r="D61" s="187"/>
      <c r="E61" s="184"/>
      <c r="F61" s="217" t="s">
        <v>18</v>
      </c>
      <c r="G61" s="217" t="s">
        <v>382</v>
      </c>
      <c r="H61" s="217" t="s">
        <v>383</v>
      </c>
      <c r="I61" s="254" t="s">
        <v>384</v>
      </c>
      <c r="J61" s="185" t="s">
        <v>487</v>
      </c>
      <c r="K61" s="185"/>
      <c r="L61" s="224"/>
      <c r="M61" s="185"/>
      <c r="N61" s="185"/>
      <c r="O61" s="225"/>
      <c r="P61" s="225"/>
      <c r="Q61" s="225"/>
      <c r="R61" s="225"/>
      <c r="S61" s="225"/>
      <c r="T61" s="258">
        <f t="shared" si="0"/>
        <v>0</v>
      </c>
      <c r="U61" s="185"/>
      <c r="V61" s="258">
        <f t="shared" si="3"/>
        <v>0</v>
      </c>
      <c r="W61" s="259" t="str">
        <f t="shared" si="4"/>
        <v>-</v>
      </c>
    </row>
    <row r="62" s="175" customFormat="1" ht="50.1" customHeight="1" spans="2:23">
      <c r="B62" s="186"/>
      <c r="C62" s="186"/>
      <c r="D62" s="187"/>
      <c r="E62" s="184"/>
      <c r="F62" s="217" t="s">
        <v>19</v>
      </c>
      <c r="G62" s="217" t="s">
        <v>399</v>
      </c>
      <c r="H62" s="217" t="s">
        <v>387</v>
      </c>
      <c r="I62" s="254" t="s">
        <v>384</v>
      </c>
      <c r="J62" s="185" t="s">
        <v>488</v>
      </c>
      <c r="K62" s="185"/>
      <c r="L62" s="224"/>
      <c r="M62" s="185"/>
      <c r="N62" s="185"/>
      <c r="O62" s="225"/>
      <c r="P62" s="225"/>
      <c r="Q62" s="225"/>
      <c r="R62" s="225"/>
      <c r="S62" s="225"/>
      <c r="T62" s="258">
        <f t="shared" si="0"/>
        <v>0</v>
      </c>
      <c r="U62" s="185"/>
      <c r="V62" s="258">
        <f t="shared" si="3"/>
        <v>0</v>
      </c>
      <c r="W62" s="259" t="str">
        <f t="shared" si="4"/>
        <v>-</v>
      </c>
    </row>
    <row r="63" s="175" customFormat="1" ht="50.1" customHeight="1" spans="2:23">
      <c r="B63" s="186"/>
      <c r="C63" s="186"/>
      <c r="D63" s="187"/>
      <c r="E63" s="184"/>
      <c r="F63" s="217" t="s">
        <v>20</v>
      </c>
      <c r="G63" s="217" t="s">
        <v>401</v>
      </c>
      <c r="H63" s="217" t="s">
        <v>489</v>
      </c>
      <c r="I63" s="256" t="s">
        <v>397</v>
      </c>
      <c r="J63" s="185" t="s">
        <v>490</v>
      </c>
      <c r="K63" s="185"/>
      <c r="L63" s="224"/>
      <c r="M63" s="185"/>
      <c r="N63" s="185"/>
      <c r="O63" s="225"/>
      <c r="P63" s="225"/>
      <c r="Q63" s="225"/>
      <c r="R63" s="225"/>
      <c r="S63" s="225"/>
      <c r="T63" s="258">
        <f t="shared" si="0"/>
        <v>0</v>
      </c>
      <c r="U63" s="185"/>
      <c r="V63" s="258">
        <f t="shared" si="3"/>
        <v>0</v>
      </c>
      <c r="W63" s="259" t="str">
        <f t="shared" si="4"/>
        <v>-</v>
      </c>
    </row>
    <row r="64" s="175" customFormat="1" ht="50.1" customHeight="1" spans="2:23">
      <c r="B64" s="191"/>
      <c r="C64" s="191"/>
      <c r="D64" s="192"/>
      <c r="E64" s="193"/>
      <c r="F64" s="201" t="s">
        <v>21</v>
      </c>
      <c r="G64" s="201" t="s">
        <v>403</v>
      </c>
      <c r="H64" s="201" t="s">
        <v>491</v>
      </c>
      <c r="I64" s="257" t="s">
        <v>397</v>
      </c>
      <c r="J64" s="188" t="s">
        <v>492</v>
      </c>
      <c r="K64" s="188"/>
      <c r="L64" s="227"/>
      <c r="M64" s="188"/>
      <c r="N64" s="188"/>
      <c r="O64" s="228"/>
      <c r="P64" s="228"/>
      <c r="Q64" s="228"/>
      <c r="R64" s="228"/>
      <c r="S64" s="228"/>
      <c r="T64" s="260">
        <f t="shared" si="0"/>
        <v>0</v>
      </c>
      <c r="U64" s="188"/>
      <c r="V64" s="260">
        <f t="shared" si="3"/>
        <v>0</v>
      </c>
      <c r="W64" s="261" t="str">
        <f t="shared" si="4"/>
        <v>-</v>
      </c>
    </row>
    <row r="65" s="177" customFormat="1" ht="50.1" customHeight="1" spans="2:23">
      <c r="B65" s="203" t="s">
        <v>493</v>
      </c>
      <c r="C65" s="203" t="s">
        <v>380</v>
      </c>
      <c r="D65" s="204" t="s">
        <v>494</v>
      </c>
      <c r="E65" s="205"/>
      <c r="F65" s="279" t="s">
        <v>17</v>
      </c>
      <c r="G65" s="279" t="s">
        <v>399</v>
      </c>
      <c r="H65" s="279" t="s">
        <v>387</v>
      </c>
      <c r="I65" s="282" t="s">
        <v>384</v>
      </c>
      <c r="J65" s="206" t="s">
        <v>495</v>
      </c>
      <c r="K65" s="206"/>
      <c r="L65" s="206"/>
      <c r="M65" s="206"/>
      <c r="N65" s="206"/>
      <c r="O65" s="312"/>
      <c r="P65" s="312"/>
      <c r="Q65" s="312"/>
      <c r="R65" s="312"/>
      <c r="S65" s="312"/>
      <c r="T65" s="206">
        <f t="shared" si="0"/>
        <v>0</v>
      </c>
      <c r="U65" s="279"/>
      <c r="V65" s="206">
        <f t="shared" si="3"/>
        <v>0</v>
      </c>
      <c r="W65" s="274" t="str">
        <f t="shared" si="4"/>
        <v>-</v>
      </c>
    </row>
    <row r="66" s="175" customFormat="1" ht="50.1" customHeight="1" spans="2:23">
      <c r="B66" s="207"/>
      <c r="C66" s="207"/>
      <c r="D66" s="208"/>
      <c r="E66" s="209"/>
      <c r="F66" s="280" t="s">
        <v>18</v>
      </c>
      <c r="G66" s="280" t="s">
        <v>401</v>
      </c>
      <c r="H66" s="280" t="s">
        <v>390</v>
      </c>
      <c r="I66" s="280" t="s">
        <v>384</v>
      </c>
      <c r="J66" s="210" t="s">
        <v>496</v>
      </c>
      <c r="K66" s="210"/>
      <c r="L66" s="210"/>
      <c r="M66" s="210"/>
      <c r="N66" s="210"/>
      <c r="O66" s="313"/>
      <c r="P66" s="313"/>
      <c r="Q66" s="313"/>
      <c r="R66" s="313"/>
      <c r="S66" s="313"/>
      <c r="T66" s="210">
        <f t="shared" si="0"/>
        <v>0</v>
      </c>
      <c r="U66" s="210"/>
      <c r="V66" s="210">
        <f t="shared" si="3"/>
        <v>0</v>
      </c>
      <c r="W66" s="275" t="str">
        <f t="shared" si="4"/>
        <v>-</v>
      </c>
    </row>
    <row r="67" s="175" customFormat="1" ht="50.1" customHeight="1" spans="2:23">
      <c r="B67" s="214"/>
      <c r="C67" s="214"/>
      <c r="D67" s="215"/>
      <c r="E67" s="211"/>
      <c r="F67" s="281" t="s">
        <v>19</v>
      </c>
      <c r="G67" s="281" t="s">
        <v>403</v>
      </c>
      <c r="H67" s="281" t="s">
        <v>393</v>
      </c>
      <c r="I67" s="314" t="s">
        <v>384</v>
      </c>
      <c r="J67" s="212" t="s">
        <v>497</v>
      </c>
      <c r="K67" s="212"/>
      <c r="L67" s="212"/>
      <c r="M67" s="212"/>
      <c r="N67" s="212"/>
      <c r="O67" s="315"/>
      <c r="P67" s="315"/>
      <c r="Q67" s="315"/>
      <c r="R67" s="315"/>
      <c r="S67" s="315"/>
      <c r="T67" s="212">
        <f t="shared" si="0"/>
        <v>0</v>
      </c>
      <c r="U67" s="212"/>
      <c r="V67" s="212">
        <f t="shared" si="3"/>
        <v>0</v>
      </c>
      <c r="W67" s="276" t="str">
        <f t="shared" si="4"/>
        <v>-</v>
      </c>
    </row>
    <row r="68" s="175" customFormat="1" ht="50.1" customHeight="1" spans="2:23">
      <c r="B68" s="182" t="s">
        <v>498</v>
      </c>
      <c r="C68" s="8" t="s">
        <v>411</v>
      </c>
      <c r="D68" s="9">
        <v>19021</v>
      </c>
      <c r="E68" s="189"/>
      <c r="F68" s="218" t="s">
        <v>17</v>
      </c>
      <c r="G68" s="218" t="s">
        <v>382</v>
      </c>
      <c r="H68" s="218" t="s">
        <v>412</v>
      </c>
      <c r="I68" s="316" t="s">
        <v>384</v>
      </c>
      <c r="J68" s="190" t="s">
        <v>499</v>
      </c>
      <c r="K68" s="190"/>
      <c r="L68" s="230"/>
      <c r="M68" s="190"/>
      <c r="N68" s="190"/>
      <c r="O68" s="317"/>
      <c r="P68" s="317"/>
      <c r="Q68" s="317"/>
      <c r="R68" s="317"/>
      <c r="S68" s="317"/>
      <c r="T68" s="264">
        <f t="shared" si="0"/>
        <v>0</v>
      </c>
      <c r="U68" s="190"/>
      <c r="V68" s="264">
        <f t="shared" si="3"/>
        <v>0</v>
      </c>
      <c r="W68" s="265" t="str">
        <f t="shared" si="4"/>
        <v>-</v>
      </c>
    </row>
    <row r="69" s="175" customFormat="1" ht="50.1" customHeight="1" spans="2:23">
      <c r="B69" s="186"/>
      <c r="C69" s="186"/>
      <c r="D69" s="187"/>
      <c r="E69" s="184"/>
      <c r="F69" s="217" t="s">
        <v>18</v>
      </c>
      <c r="G69" s="217" t="s">
        <v>399</v>
      </c>
      <c r="H69" s="217" t="s">
        <v>387</v>
      </c>
      <c r="I69" s="251" t="s">
        <v>384</v>
      </c>
      <c r="J69" s="185" t="s">
        <v>500</v>
      </c>
      <c r="K69" s="185"/>
      <c r="L69" s="224"/>
      <c r="M69" s="185"/>
      <c r="N69" s="185"/>
      <c r="O69" s="318"/>
      <c r="P69" s="318"/>
      <c r="Q69" s="318"/>
      <c r="R69" s="318"/>
      <c r="S69" s="318"/>
      <c r="T69" s="266">
        <f t="shared" ref="T69:T133" si="14">M69+L69+N69</f>
        <v>0</v>
      </c>
      <c r="U69" s="185"/>
      <c r="V69" s="266">
        <f t="shared" si="3"/>
        <v>0</v>
      </c>
      <c r="W69" s="267" t="str">
        <f t="shared" si="4"/>
        <v>-</v>
      </c>
    </row>
    <row r="70" s="175" customFormat="1" ht="50.1" customHeight="1" spans="2:23">
      <c r="B70" s="186"/>
      <c r="C70" s="186"/>
      <c r="D70" s="187"/>
      <c r="E70" s="184"/>
      <c r="F70" s="198" t="s">
        <v>19</v>
      </c>
      <c r="G70" s="198" t="s">
        <v>401</v>
      </c>
      <c r="H70" s="198" t="s">
        <v>390</v>
      </c>
      <c r="I70" s="319" t="s">
        <v>397</v>
      </c>
      <c r="J70" s="320" t="s">
        <v>501</v>
      </c>
      <c r="K70" s="320"/>
      <c r="L70" s="237"/>
      <c r="M70" s="320"/>
      <c r="N70" s="320"/>
      <c r="O70" s="321"/>
      <c r="P70" s="321"/>
      <c r="Q70" s="321"/>
      <c r="R70" s="321"/>
      <c r="S70" s="321"/>
      <c r="T70" s="268">
        <f t="shared" si="14"/>
        <v>0</v>
      </c>
      <c r="U70" s="199"/>
      <c r="V70" s="268">
        <f t="shared" si="3"/>
        <v>0</v>
      </c>
      <c r="W70" s="270" t="str">
        <f t="shared" si="4"/>
        <v>-</v>
      </c>
    </row>
    <row r="71" s="175" customFormat="1" ht="50.1" customHeight="1" spans="2:23">
      <c r="B71" s="191"/>
      <c r="C71" s="191"/>
      <c r="D71" s="192"/>
      <c r="E71" s="193"/>
      <c r="F71" s="201" t="s">
        <v>20</v>
      </c>
      <c r="G71" s="201" t="s">
        <v>403</v>
      </c>
      <c r="H71" s="201" t="s">
        <v>393</v>
      </c>
      <c r="I71" s="322" t="s">
        <v>397</v>
      </c>
      <c r="J71" s="323" t="s">
        <v>502</v>
      </c>
      <c r="K71" s="323"/>
      <c r="L71" s="227"/>
      <c r="M71" s="323"/>
      <c r="N71" s="323"/>
      <c r="O71" s="324"/>
      <c r="P71" s="324"/>
      <c r="Q71" s="324"/>
      <c r="R71" s="324"/>
      <c r="S71" s="324"/>
      <c r="T71" s="271"/>
      <c r="U71" s="188"/>
      <c r="V71" s="271"/>
      <c r="W71" s="273" t="str">
        <f t="shared" si="4"/>
        <v>-</v>
      </c>
    </row>
    <row r="72" s="175" customFormat="1" ht="50.1" customHeight="1" spans="2:23">
      <c r="B72" s="203" t="s">
        <v>503</v>
      </c>
      <c r="C72" s="203" t="s">
        <v>380</v>
      </c>
      <c r="D72" s="204" t="s">
        <v>504</v>
      </c>
      <c r="E72" s="205"/>
      <c r="F72" s="282" t="s">
        <v>17</v>
      </c>
      <c r="G72" s="282" t="s">
        <v>399</v>
      </c>
      <c r="H72" s="282" t="s">
        <v>387</v>
      </c>
      <c r="I72" s="282" t="s">
        <v>384</v>
      </c>
      <c r="J72" s="325" t="s">
        <v>505</v>
      </c>
      <c r="K72" s="325"/>
      <c r="L72" s="325"/>
      <c r="M72" s="325"/>
      <c r="N72" s="325"/>
      <c r="O72" s="326"/>
      <c r="P72" s="326"/>
      <c r="Q72" s="326"/>
      <c r="R72" s="326"/>
      <c r="S72" s="326"/>
      <c r="T72" s="325">
        <f t="shared" si="14"/>
        <v>0</v>
      </c>
      <c r="U72" s="325"/>
      <c r="V72" s="325">
        <f t="shared" si="3"/>
        <v>0</v>
      </c>
      <c r="W72" s="340" t="str">
        <f t="shared" si="4"/>
        <v>-</v>
      </c>
    </row>
    <row r="73" s="175" customFormat="1" ht="50.1" customHeight="1" spans="2:23">
      <c r="B73" s="207"/>
      <c r="C73" s="207"/>
      <c r="D73" s="208"/>
      <c r="E73" s="209"/>
      <c r="F73" s="280" t="s">
        <v>18</v>
      </c>
      <c r="G73" s="280" t="s">
        <v>401</v>
      </c>
      <c r="H73" s="280" t="s">
        <v>390</v>
      </c>
      <c r="I73" s="280" t="s">
        <v>384</v>
      </c>
      <c r="J73" s="327" t="s">
        <v>506</v>
      </c>
      <c r="K73" s="327"/>
      <c r="L73" s="210"/>
      <c r="M73" s="327"/>
      <c r="N73" s="327"/>
      <c r="O73" s="313"/>
      <c r="P73" s="313"/>
      <c r="Q73" s="313"/>
      <c r="R73" s="313"/>
      <c r="S73" s="313"/>
      <c r="T73" s="210">
        <f t="shared" si="14"/>
        <v>0</v>
      </c>
      <c r="U73" s="210"/>
      <c r="V73" s="210">
        <f t="shared" si="3"/>
        <v>0</v>
      </c>
      <c r="W73" s="275" t="str">
        <f t="shared" si="4"/>
        <v>-</v>
      </c>
    </row>
    <row r="74" s="175" customFormat="1" ht="50.1" customHeight="1" spans="2:23">
      <c r="B74" s="214"/>
      <c r="C74" s="214"/>
      <c r="D74" s="215"/>
      <c r="E74" s="211"/>
      <c r="F74" s="281" t="s">
        <v>19</v>
      </c>
      <c r="G74" s="281" t="s">
        <v>403</v>
      </c>
      <c r="H74" s="281" t="s">
        <v>393</v>
      </c>
      <c r="I74" s="314" t="s">
        <v>384</v>
      </c>
      <c r="J74" s="212" t="s">
        <v>507</v>
      </c>
      <c r="K74" s="212"/>
      <c r="L74" s="212"/>
      <c r="M74" s="212"/>
      <c r="N74" s="212"/>
      <c r="O74" s="315"/>
      <c r="P74" s="315"/>
      <c r="Q74" s="315"/>
      <c r="R74" s="315"/>
      <c r="S74" s="315"/>
      <c r="T74" s="212">
        <f t="shared" si="14"/>
        <v>0</v>
      </c>
      <c r="U74" s="212"/>
      <c r="V74" s="212">
        <f t="shared" ref="V74:V121" si="15">T74+U74</f>
        <v>0</v>
      </c>
      <c r="W74" s="276" t="str">
        <f t="shared" ref="W74:W121" si="16">IF(S74&gt;0,V74/S74*7,"-")</f>
        <v>-</v>
      </c>
    </row>
    <row r="75" s="175" customFormat="1" ht="50.1" customHeight="1" spans="2:23">
      <c r="B75" s="182" t="s">
        <v>508</v>
      </c>
      <c r="C75" s="182" t="s">
        <v>411</v>
      </c>
      <c r="D75" s="183" t="s">
        <v>509</v>
      </c>
      <c r="E75" s="189"/>
      <c r="F75" s="218" t="s">
        <v>17</v>
      </c>
      <c r="G75" s="218" t="s">
        <v>399</v>
      </c>
      <c r="H75" s="218" t="s">
        <v>387</v>
      </c>
      <c r="I75" s="328" t="s">
        <v>397</v>
      </c>
      <c r="J75" s="190" t="s">
        <v>510</v>
      </c>
      <c r="K75" s="190"/>
      <c r="L75" s="230"/>
      <c r="M75" s="190"/>
      <c r="N75" s="190"/>
      <c r="O75" s="317"/>
      <c r="P75" s="317"/>
      <c r="Q75" s="317"/>
      <c r="R75" s="317"/>
      <c r="S75" s="317"/>
      <c r="T75" s="262">
        <f t="shared" si="14"/>
        <v>0</v>
      </c>
      <c r="U75" s="190"/>
      <c r="V75" s="262">
        <f t="shared" si="15"/>
        <v>0</v>
      </c>
      <c r="W75" s="263" t="str">
        <f t="shared" si="16"/>
        <v>-</v>
      </c>
    </row>
    <row r="76" s="175" customFormat="1" ht="50.1" customHeight="1" spans="2:23">
      <c r="B76" s="186"/>
      <c r="C76" s="186"/>
      <c r="D76" s="187"/>
      <c r="E76" s="184"/>
      <c r="F76" s="217" t="s">
        <v>18</v>
      </c>
      <c r="G76" s="217" t="s">
        <v>401</v>
      </c>
      <c r="H76" s="217" t="s">
        <v>390</v>
      </c>
      <c r="I76" s="256" t="s">
        <v>397</v>
      </c>
      <c r="J76" s="185" t="s">
        <v>511</v>
      </c>
      <c r="K76" s="185"/>
      <c r="L76" s="224"/>
      <c r="M76" s="185"/>
      <c r="N76" s="185"/>
      <c r="O76" s="318"/>
      <c r="P76" s="318"/>
      <c r="Q76" s="318"/>
      <c r="R76" s="318"/>
      <c r="S76" s="318"/>
      <c r="T76" s="258">
        <f t="shared" si="14"/>
        <v>0</v>
      </c>
      <c r="U76" s="185"/>
      <c r="V76" s="258">
        <f t="shared" si="15"/>
        <v>0</v>
      </c>
      <c r="W76" s="259" t="str">
        <f t="shared" si="16"/>
        <v>-</v>
      </c>
    </row>
    <row r="77" s="175" customFormat="1" ht="50.1" customHeight="1" spans="2:23">
      <c r="B77" s="191"/>
      <c r="C77" s="191"/>
      <c r="D77" s="192"/>
      <c r="E77" s="193"/>
      <c r="F77" s="201" t="s">
        <v>19</v>
      </c>
      <c r="G77" s="201" t="s">
        <v>403</v>
      </c>
      <c r="H77" s="201" t="s">
        <v>393</v>
      </c>
      <c r="I77" s="257" t="s">
        <v>397</v>
      </c>
      <c r="J77" s="188" t="s">
        <v>512</v>
      </c>
      <c r="K77" s="188"/>
      <c r="L77" s="227"/>
      <c r="M77" s="188"/>
      <c r="N77" s="188"/>
      <c r="O77" s="324"/>
      <c r="P77" s="324"/>
      <c r="Q77" s="324"/>
      <c r="R77" s="324"/>
      <c r="S77" s="324"/>
      <c r="T77" s="260">
        <f t="shared" si="14"/>
        <v>0</v>
      </c>
      <c r="U77" s="188"/>
      <c r="V77" s="260">
        <f t="shared" si="15"/>
        <v>0</v>
      </c>
      <c r="W77" s="261" t="str">
        <f t="shared" si="16"/>
        <v>-</v>
      </c>
    </row>
    <row r="78" s="175" customFormat="1" ht="50.1" customHeight="1" spans="2:23">
      <c r="B78" s="182" t="s">
        <v>513</v>
      </c>
      <c r="C78" s="182" t="s">
        <v>411</v>
      </c>
      <c r="D78" s="183" t="s">
        <v>514</v>
      </c>
      <c r="E78" s="189"/>
      <c r="F78" s="218" t="s">
        <v>17</v>
      </c>
      <c r="G78" s="218" t="s">
        <v>399</v>
      </c>
      <c r="H78" s="218" t="s">
        <v>387</v>
      </c>
      <c r="I78" s="329" t="s">
        <v>397</v>
      </c>
      <c r="J78" s="190" t="s">
        <v>515</v>
      </c>
      <c r="K78" s="190"/>
      <c r="L78" s="230"/>
      <c r="M78" s="190"/>
      <c r="N78" s="190"/>
      <c r="O78" s="317"/>
      <c r="P78" s="317"/>
      <c r="Q78" s="317"/>
      <c r="R78" s="317"/>
      <c r="S78" s="317"/>
      <c r="T78" s="262">
        <f t="shared" si="14"/>
        <v>0</v>
      </c>
      <c r="U78" s="190"/>
      <c r="V78" s="262">
        <f t="shared" si="15"/>
        <v>0</v>
      </c>
      <c r="W78" s="263" t="str">
        <f t="shared" si="16"/>
        <v>-</v>
      </c>
    </row>
    <row r="79" s="175" customFormat="1" ht="50.1" customHeight="1" spans="2:23">
      <c r="B79" s="186"/>
      <c r="C79" s="186"/>
      <c r="D79" s="187"/>
      <c r="E79" s="184"/>
      <c r="F79" s="217" t="s">
        <v>18</v>
      </c>
      <c r="G79" s="217" t="s">
        <v>401</v>
      </c>
      <c r="H79" s="217" t="s">
        <v>390</v>
      </c>
      <c r="I79" s="256" t="s">
        <v>397</v>
      </c>
      <c r="J79" s="185" t="s">
        <v>516</v>
      </c>
      <c r="K79" s="185"/>
      <c r="L79" s="224"/>
      <c r="M79" s="185"/>
      <c r="N79" s="185"/>
      <c r="O79" s="318"/>
      <c r="P79" s="318"/>
      <c r="Q79" s="318"/>
      <c r="R79" s="318"/>
      <c r="S79" s="318"/>
      <c r="T79" s="258">
        <f t="shared" si="14"/>
        <v>0</v>
      </c>
      <c r="U79" s="185"/>
      <c r="V79" s="258">
        <f t="shared" si="15"/>
        <v>0</v>
      </c>
      <c r="W79" s="259" t="str">
        <f t="shared" si="16"/>
        <v>-</v>
      </c>
    </row>
    <row r="80" s="175" customFormat="1" ht="50.1" customHeight="1" spans="2:23">
      <c r="B80" s="191"/>
      <c r="C80" s="191"/>
      <c r="D80" s="192"/>
      <c r="E80" s="193"/>
      <c r="F80" s="201" t="s">
        <v>19</v>
      </c>
      <c r="G80" s="201" t="s">
        <v>403</v>
      </c>
      <c r="H80" s="201" t="s">
        <v>393</v>
      </c>
      <c r="I80" s="330" t="s">
        <v>397</v>
      </c>
      <c r="J80" s="188" t="s">
        <v>517</v>
      </c>
      <c r="K80" s="188"/>
      <c r="L80" s="227"/>
      <c r="M80" s="188"/>
      <c r="N80" s="188"/>
      <c r="O80" s="324"/>
      <c r="P80" s="324"/>
      <c r="Q80" s="324"/>
      <c r="R80" s="324"/>
      <c r="S80" s="324"/>
      <c r="T80" s="260">
        <f t="shared" si="14"/>
        <v>0</v>
      </c>
      <c r="U80" s="188"/>
      <c r="V80" s="260">
        <f t="shared" si="15"/>
        <v>0</v>
      </c>
      <c r="W80" s="261" t="str">
        <f t="shared" si="16"/>
        <v>-</v>
      </c>
    </row>
    <row r="81" s="177" customFormat="1" ht="50.1" customHeight="1" spans="2:23">
      <c r="B81" s="182" t="s">
        <v>518</v>
      </c>
      <c r="C81" s="182" t="s">
        <v>411</v>
      </c>
      <c r="D81" s="283" t="s">
        <v>519</v>
      </c>
      <c r="E81" s="284"/>
      <c r="F81" s="218" t="s">
        <v>17</v>
      </c>
      <c r="G81" s="218" t="s">
        <v>399</v>
      </c>
      <c r="H81" s="218" t="s">
        <v>387</v>
      </c>
      <c r="I81" s="328" t="s">
        <v>397</v>
      </c>
      <c r="J81" s="190" t="s">
        <v>520</v>
      </c>
      <c r="K81" s="190"/>
      <c r="L81" s="230"/>
      <c r="M81" s="190"/>
      <c r="N81" s="190"/>
      <c r="O81" s="231"/>
      <c r="P81" s="231"/>
      <c r="Q81" s="231"/>
      <c r="R81" s="231"/>
      <c r="S81" s="231"/>
      <c r="T81" s="262">
        <f t="shared" si="14"/>
        <v>0</v>
      </c>
      <c r="U81" s="341"/>
      <c r="V81" s="262">
        <f t="shared" si="15"/>
        <v>0</v>
      </c>
      <c r="W81" s="263" t="str">
        <f t="shared" si="16"/>
        <v>-</v>
      </c>
    </row>
    <row r="82" s="175" customFormat="1" ht="50.1" customHeight="1" spans="2:23">
      <c r="B82" s="186"/>
      <c r="C82" s="186"/>
      <c r="D82" s="285"/>
      <c r="E82" s="184"/>
      <c r="F82" s="217" t="s">
        <v>18</v>
      </c>
      <c r="G82" s="217" t="s">
        <v>401</v>
      </c>
      <c r="H82" s="217" t="s">
        <v>390</v>
      </c>
      <c r="I82" s="256" t="s">
        <v>397</v>
      </c>
      <c r="J82" s="185" t="s">
        <v>521</v>
      </c>
      <c r="K82" s="185"/>
      <c r="L82" s="224"/>
      <c r="M82" s="185"/>
      <c r="N82" s="185"/>
      <c r="O82" s="225"/>
      <c r="P82" s="225"/>
      <c r="Q82" s="225"/>
      <c r="R82" s="225"/>
      <c r="S82" s="225"/>
      <c r="T82" s="258">
        <f t="shared" si="14"/>
        <v>0</v>
      </c>
      <c r="U82" s="185"/>
      <c r="V82" s="258">
        <f t="shared" si="15"/>
        <v>0</v>
      </c>
      <c r="W82" s="259" t="str">
        <f t="shared" si="16"/>
        <v>-</v>
      </c>
    </row>
    <row r="83" s="175" customFormat="1" ht="50.1" customHeight="1" spans="2:23">
      <c r="B83" s="191"/>
      <c r="C83" s="186"/>
      <c r="D83" s="286"/>
      <c r="E83" s="184"/>
      <c r="F83" s="201" t="s">
        <v>19</v>
      </c>
      <c r="G83" s="201" t="s">
        <v>403</v>
      </c>
      <c r="H83" s="201" t="s">
        <v>393</v>
      </c>
      <c r="I83" s="257" t="s">
        <v>397</v>
      </c>
      <c r="J83" s="188" t="s">
        <v>522</v>
      </c>
      <c r="K83" s="188"/>
      <c r="L83" s="227"/>
      <c r="M83" s="188"/>
      <c r="N83" s="188"/>
      <c r="O83" s="228"/>
      <c r="P83" s="228"/>
      <c r="Q83" s="228"/>
      <c r="R83" s="228"/>
      <c r="S83" s="228"/>
      <c r="T83" s="260">
        <f t="shared" si="14"/>
        <v>0</v>
      </c>
      <c r="U83" s="188"/>
      <c r="V83" s="260">
        <f t="shared" si="15"/>
        <v>0</v>
      </c>
      <c r="W83" s="261" t="str">
        <f t="shared" si="16"/>
        <v>-</v>
      </c>
    </row>
    <row r="84" s="175" customFormat="1" ht="50.1" customHeight="1" spans="2:23">
      <c r="B84" s="182" t="s">
        <v>523</v>
      </c>
      <c r="C84" s="182" t="s">
        <v>411</v>
      </c>
      <c r="D84" s="287" t="s">
        <v>524</v>
      </c>
      <c r="E84" s="189"/>
      <c r="F84" s="218" t="s">
        <v>17</v>
      </c>
      <c r="G84" s="218" t="s">
        <v>399</v>
      </c>
      <c r="H84" s="218" t="s">
        <v>387</v>
      </c>
      <c r="I84" s="329" t="s">
        <v>397</v>
      </c>
      <c r="J84" s="190" t="s">
        <v>525</v>
      </c>
      <c r="K84" s="190"/>
      <c r="L84" s="230"/>
      <c r="M84" s="190"/>
      <c r="N84" s="190"/>
      <c r="O84" s="231"/>
      <c r="P84" s="231"/>
      <c r="Q84" s="231"/>
      <c r="R84" s="231"/>
      <c r="S84" s="231"/>
      <c r="T84" s="262">
        <f t="shared" si="14"/>
        <v>0</v>
      </c>
      <c r="U84" s="190"/>
      <c r="V84" s="262">
        <f t="shared" si="15"/>
        <v>0</v>
      </c>
      <c r="W84" s="263" t="str">
        <f t="shared" si="16"/>
        <v>-</v>
      </c>
    </row>
    <row r="85" s="175" customFormat="1" ht="50.1" customHeight="1" spans="2:23">
      <c r="B85" s="186"/>
      <c r="C85" s="186"/>
      <c r="D85" s="287"/>
      <c r="E85" s="288"/>
      <c r="F85" s="217" t="s">
        <v>18</v>
      </c>
      <c r="G85" s="217" t="s">
        <v>401</v>
      </c>
      <c r="H85" s="217" t="s">
        <v>390</v>
      </c>
      <c r="I85" s="256" t="s">
        <v>397</v>
      </c>
      <c r="J85" s="185" t="s">
        <v>526</v>
      </c>
      <c r="K85" s="185"/>
      <c r="L85" s="224"/>
      <c r="M85" s="185"/>
      <c r="N85" s="185"/>
      <c r="O85" s="225"/>
      <c r="P85" s="225"/>
      <c r="Q85" s="225"/>
      <c r="R85" s="225"/>
      <c r="S85" s="225"/>
      <c r="T85" s="258">
        <f t="shared" si="14"/>
        <v>0</v>
      </c>
      <c r="U85" s="185"/>
      <c r="V85" s="258">
        <f t="shared" si="15"/>
        <v>0</v>
      </c>
      <c r="W85" s="259" t="str">
        <f t="shared" si="16"/>
        <v>-</v>
      </c>
    </row>
    <row r="86" s="175" customFormat="1" ht="50.1" customHeight="1" spans="2:23">
      <c r="B86" s="191"/>
      <c r="C86" s="289"/>
      <c r="D86" s="287"/>
      <c r="E86" s="288"/>
      <c r="F86" s="201" t="s">
        <v>19</v>
      </c>
      <c r="G86" s="201" t="s">
        <v>403</v>
      </c>
      <c r="H86" s="201" t="s">
        <v>393</v>
      </c>
      <c r="I86" s="330" t="s">
        <v>397</v>
      </c>
      <c r="J86" s="188" t="s">
        <v>527</v>
      </c>
      <c r="K86" s="188"/>
      <c r="L86" s="227"/>
      <c r="M86" s="188"/>
      <c r="N86" s="188"/>
      <c r="O86" s="228"/>
      <c r="P86" s="228"/>
      <c r="Q86" s="228"/>
      <c r="R86" s="228"/>
      <c r="S86" s="228"/>
      <c r="T86" s="260">
        <f t="shared" si="14"/>
        <v>0</v>
      </c>
      <c r="U86" s="188"/>
      <c r="V86" s="260">
        <f t="shared" si="15"/>
        <v>0</v>
      </c>
      <c r="W86" s="261" t="str">
        <f t="shared" si="16"/>
        <v>-</v>
      </c>
    </row>
    <row r="87" s="175" customFormat="1" ht="50.1" customHeight="1" spans="2:23">
      <c r="B87" s="182" t="s">
        <v>528</v>
      </c>
      <c r="C87" s="290" t="s">
        <v>411</v>
      </c>
      <c r="D87" s="291" t="s">
        <v>529</v>
      </c>
      <c r="E87" s="189"/>
      <c r="F87" s="218" t="s">
        <v>17</v>
      </c>
      <c r="G87" s="218" t="s">
        <v>399</v>
      </c>
      <c r="H87" s="218" t="s">
        <v>387</v>
      </c>
      <c r="I87" s="328" t="s">
        <v>397</v>
      </c>
      <c r="J87" s="190" t="s">
        <v>530</v>
      </c>
      <c r="K87" s="190"/>
      <c r="L87" s="230"/>
      <c r="M87" s="190"/>
      <c r="N87" s="190"/>
      <c r="O87" s="231"/>
      <c r="P87" s="231"/>
      <c r="Q87" s="231"/>
      <c r="R87" s="231"/>
      <c r="S87" s="231"/>
      <c r="T87" s="262">
        <f t="shared" si="14"/>
        <v>0</v>
      </c>
      <c r="U87" s="190"/>
      <c r="V87" s="262">
        <f t="shared" si="15"/>
        <v>0</v>
      </c>
      <c r="W87" s="263" t="str">
        <f t="shared" si="16"/>
        <v>-</v>
      </c>
    </row>
    <row r="88" s="175" customFormat="1" ht="50.1" customHeight="1" spans="2:23">
      <c r="B88" s="186"/>
      <c r="C88" s="186"/>
      <c r="D88" s="287"/>
      <c r="E88" s="184"/>
      <c r="F88" s="217" t="s">
        <v>18</v>
      </c>
      <c r="G88" s="217" t="s">
        <v>401</v>
      </c>
      <c r="H88" s="217" t="s">
        <v>390</v>
      </c>
      <c r="I88" s="256" t="s">
        <v>397</v>
      </c>
      <c r="J88" s="185" t="s">
        <v>531</v>
      </c>
      <c r="K88" s="185"/>
      <c r="L88" s="224"/>
      <c r="M88" s="185"/>
      <c r="N88" s="185"/>
      <c r="O88" s="225"/>
      <c r="P88" s="225"/>
      <c r="Q88" s="225"/>
      <c r="R88" s="225"/>
      <c r="S88" s="225"/>
      <c r="T88" s="258">
        <f t="shared" si="14"/>
        <v>0</v>
      </c>
      <c r="U88" s="185"/>
      <c r="V88" s="258">
        <f t="shared" si="15"/>
        <v>0</v>
      </c>
      <c r="W88" s="259" t="str">
        <f t="shared" si="16"/>
        <v>-</v>
      </c>
    </row>
    <row r="89" s="175" customFormat="1" ht="50.1" customHeight="1" spans="2:23">
      <c r="B89" s="191"/>
      <c r="C89" s="289"/>
      <c r="D89" s="287"/>
      <c r="E89" s="184"/>
      <c r="F89" s="201" t="s">
        <v>19</v>
      </c>
      <c r="G89" s="201" t="s">
        <v>403</v>
      </c>
      <c r="H89" s="201" t="s">
        <v>393</v>
      </c>
      <c r="I89" s="257" t="s">
        <v>397</v>
      </c>
      <c r="J89" s="331" t="s">
        <v>532</v>
      </c>
      <c r="K89" s="331"/>
      <c r="L89" s="227"/>
      <c r="M89" s="331"/>
      <c r="N89" s="331"/>
      <c r="O89" s="228"/>
      <c r="P89" s="228"/>
      <c r="Q89" s="228"/>
      <c r="R89" s="228"/>
      <c r="S89" s="228"/>
      <c r="T89" s="260">
        <f t="shared" si="14"/>
        <v>0</v>
      </c>
      <c r="U89" s="188"/>
      <c r="V89" s="260">
        <f t="shared" si="15"/>
        <v>0</v>
      </c>
      <c r="W89" s="261" t="str">
        <f t="shared" si="16"/>
        <v>-</v>
      </c>
    </row>
    <row r="90" s="175" customFormat="1" ht="50.1" customHeight="1" spans="2:23">
      <c r="B90" s="182" t="s">
        <v>533</v>
      </c>
      <c r="C90" s="290" t="s">
        <v>411</v>
      </c>
      <c r="D90" s="291" t="s">
        <v>534</v>
      </c>
      <c r="E90" s="189"/>
      <c r="F90" s="218" t="s">
        <v>17</v>
      </c>
      <c r="G90" s="218" t="s">
        <v>535</v>
      </c>
      <c r="H90" s="218" t="s">
        <v>383</v>
      </c>
      <c r="I90" s="332" t="s">
        <v>384</v>
      </c>
      <c r="J90" s="190" t="s">
        <v>536</v>
      </c>
      <c r="K90" s="190"/>
      <c r="L90" s="230"/>
      <c r="M90" s="190"/>
      <c r="N90" s="190"/>
      <c r="O90" s="231"/>
      <c r="P90" s="231"/>
      <c r="Q90" s="231"/>
      <c r="R90" s="231"/>
      <c r="S90" s="231"/>
      <c r="T90" s="262">
        <f t="shared" si="14"/>
        <v>0</v>
      </c>
      <c r="U90" s="190"/>
      <c r="V90" s="262">
        <f t="shared" si="15"/>
        <v>0</v>
      </c>
      <c r="W90" s="263" t="str">
        <f t="shared" si="16"/>
        <v>-</v>
      </c>
    </row>
    <row r="91" s="175" customFormat="1" ht="50.1" customHeight="1" spans="2:23">
      <c r="B91" s="186"/>
      <c r="C91" s="186"/>
      <c r="D91" s="287"/>
      <c r="E91" s="184"/>
      <c r="F91" s="217" t="s">
        <v>18</v>
      </c>
      <c r="G91" s="217" t="s">
        <v>537</v>
      </c>
      <c r="H91" s="217" t="s">
        <v>387</v>
      </c>
      <c r="I91" s="254" t="s">
        <v>384</v>
      </c>
      <c r="J91" s="185" t="s">
        <v>538</v>
      </c>
      <c r="K91" s="185"/>
      <c r="L91" s="224"/>
      <c r="M91" s="185"/>
      <c r="N91" s="185"/>
      <c r="O91" s="225"/>
      <c r="P91" s="225"/>
      <c r="Q91" s="225"/>
      <c r="R91" s="225"/>
      <c r="S91" s="225"/>
      <c r="T91" s="258">
        <f t="shared" si="14"/>
        <v>0</v>
      </c>
      <c r="U91" s="185"/>
      <c r="V91" s="258">
        <f t="shared" si="15"/>
        <v>0</v>
      </c>
      <c r="W91" s="259" t="str">
        <f t="shared" si="16"/>
        <v>-</v>
      </c>
    </row>
    <row r="92" s="175" customFormat="1" ht="50.1" customHeight="1" spans="2:23">
      <c r="B92" s="191"/>
      <c r="C92" s="289"/>
      <c r="D92" s="287"/>
      <c r="E92" s="184"/>
      <c r="F92" s="201" t="s">
        <v>19</v>
      </c>
      <c r="G92" s="201" t="s">
        <v>539</v>
      </c>
      <c r="H92" s="201" t="s">
        <v>390</v>
      </c>
      <c r="I92" s="333" t="s">
        <v>384</v>
      </c>
      <c r="J92" s="331" t="s">
        <v>540</v>
      </c>
      <c r="K92" s="331"/>
      <c r="L92" s="227"/>
      <c r="M92" s="331"/>
      <c r="N92" s="331"/>
      <c r="O92" s="228"/>
      <c r="P92" s="228"/>
      <c r="Q92" s="228"/>
      <c r="R92" s="228"/>
      <c r="S92" s="228"/>
      <c r="T92" s="260">
        <f t="shared" si="14"/>
        <v>0</v>
      </c>
      <c r="U92" s="188"/>
      <c r="V92" s="260">
        <f t="shared" si="15"/>
        <v>0</v>
      </c>
      <c r="W92" s="261" t="str">
        <f t="shared" si="16"/>
        <v>-</v>
      </c>
    </row>
    <row r="93" s="175" customFormat="1" ht="50.1" customHeight="1" spans="2:23">
      <c r="B93" s="182" t="s">
        <v>541</v>
      </c>
      <c r="C93" s="290" t="s">
        <v>411</v>
      </c>
      <c r="D93" s="291" t="s">
        <v>542</v>
      </c>
      <c r="E93" s="189"/>
      <c r="F93" s="218" t="s">
        <v>17</v>
      </c>
      <c r="G93" s="218" t="s">
        <v>484</v>
      </c>
      <c r="H93" s="218" t="s">
        <v>485</v>
      </c>
      <c r="I93" s="253" t="s">
        <v>384</v>
      </c>
      <c r="J93" s="190" t="s">
        <v>543</v>
      </c>
      <c r="K93" s="190"/>
      <c r="L93" s="230"/>
      <c r="M93" s="190"/>
      <c r="N93" s="190"/>
      <c r="O93" s="231"/>
      <c r="P93" s="231"/>
      <c r="Q93" s="231"/>
      <c r="R93" s="231"/>
      <c r="S93" s="231"/>
      <c r="T93" s="262">
        <f t="shared" si="14"/>
        <v>0</v>
      </c>
      <c r="U93" s="190"/>
      <c r="V93" s="262">
        <f t="shared" si="15"/>
        <v>0</v>
      </c>
      <c r="W93" s="263" t="str">
        <f t="shared" si="16"/>
        <v>-</v>
      </c>
    </row>
    <row r="94" s="175" customFormat="1" ht="50.1" customHeight="1" spans="2:23">
      <c r="B94" s="186"/>
      <c r="C94" s="186"/>
      <c r="D94" s="287"/>
      <c r="E94" s="184"/>
      <c r="F94" s="217" t="s">
        <v>18</v>
      </c>
      <c r="G94" s="217" t="s">
        <v>535</v>
      </c>
      <c r="H94" s="217" t="s">
        <v>383</v>
      </c>
      <c r="I94" s="254" t="s">
        <v>384</v>
      </c>
      <c r="J94" s="185" t="s">
        <v>544</v>
      </c>
      <c r="K94" s="185"/>
      <c r="L94" s="224"/>
      <c r="M94" s="185"/>
      <c r="N94" s="185"/>
      <c r="O94" s="225"/>
      <c r="P94" s="225"/>
      <c r="Q94" s="225"/>
      <c r="R94" s="225"/>
      <c r="S94" s="225"/>
      <c r="T94" s="258">
        <f t="shared" si="14"/>
        <v>0</v>
      </c>
      <c r="U94" s="185"/>
      <c r="V94" s="258">
        <f t="shared" si="15"/>
        <v>0</v>
      </c>
      <c r="W94" s="259" t="str">
        <f t="shared" si="16"/>
        <v>-</v>
      </c>
    </row>
    <row r="95" s="175" customFormat="1" ht="50.1" customHeight="1" spans="2:23">
      <c r="B95" s="191"/>
      <c r="C95" s="292"/>
      <c r="D95" s="293"/>
      <c r="E95" s="193"/>
      <c r="F95" s="201" t="s">
        <v>19</v>
      </c>
      <c r="G95" s="201" t="s">
        <v>545</v>
      </c>
      <c r="H95" s="201" t="s">
        <v>387</v>
      </c>
      <c r="I95" s="255" t="s">
        <v>384</v>
      </c>
      <c r="J95" s="323" t="s">
        <v>546</v>
      </c>
      <c r="K95" s="323"/>
      <c r="L95" s="227"/>
      <c r="M95" s="323"/>
      <c r="N95" s="323"/>
      <c r="O95" s="228"/>
      <c r="P95" s="228"/>
      <c r="Q95" s="228"/>
      <c r="R95" s="228"/>
      <c r="S95" s="228"/>
      <c r="T95" s="260">
        <f t="shared" si="14"/>
        <v>0</v>
      </c>
      <c r="U95" s="188"/>
      <c r="V95" s="260">
        <f t="shared" si="15"/>
        <v>0</v>
      </c>
      <c r="W95" s="261" t="str">
        <f t="shared" si="16"/>
        <v>-</v>
      </c>
    </row>
    <row r="96" s="175" customFormat="1" ht="50.1" customHeight="1" spans="2:23">
      <c r="B96" s="182" t="s">
        <v>547</v>
      </c>
      <c r="C96" s="294" t="s">
        <v>411</v>
      </c>
      <c r="D96" s="283" t="s">
        <v>548</v>
      </c>
      <c r="E96" s="295"/>
      <c r="F96" s="218" t="s">
        <v>17</v>
      </c>
      <c r="G96" s="218" t="s">
        <v>399</v>
      </c>
      <c r="H96" s="218" t="s">
        <v>387</v>
      </c>
      <c r="I96" s="329" t="s">
        <v>397</v>
      </c>
      <c r="J96" s="190" t="s">
        <v>549</v>
      </c>
      <c r="K96" s="190"/>
      <c r="L96" s="230"/>
      <c r="M96" s="190"/>
      <c r="N96" s="190"/>
      <c r="O96" s="231"/>
      <c r="P96" s="231"/>
      <c r="Q96" s="231"/>
      <c r="R96" s="231"/>
      <c r="S96" s="231"/>
      <c r="T96" s="262">
        <f t="shared" si="14"/>
        <v>0</v>
      </c>
      <c r="U96" s="190"/>
      <c r="V96" s="262">
        <f t="shared" si="15"/>
        <v>0</v>
      </c>
      <c r="W96" s="263" t="str">
        <f t="shared" si="16"/>
        <v>-</v>
      </c>
    </row>
    <row r="97" s="175" customFormat="1" ht="50.1" customHeight="1" spans="2:23">
      <c r="B97" s="186"/>
      <c r="C97" s="294"/>
      <c r="D97" s="285"/>
      <c r="E97" s="288"/>
      <c r="F97" s="217" t="s">
        <v>18</v>
      </c>
      <c r="G97" s="217" t="s">
        <v>401</v>
      </c>
      <c r="H97" s="217" t="s">
        <v>390</v>
      </c>
      <c r="I97" s="256" t="s">
        <v>397</v>
      </c>
      <c r="J97" s="185" t="s">
        <v>550</v>
      </c>
      <c r="K97" s="185"/>
      <c r="L97" s="224"/>
      <c r="M97" s="185"/>
      <c r="N97" s="185"/>
      <c r="O97" s="225"/>
      <c r="P97" s="225"/>
      <c r="Q97" s="225"/>
      <c r="R97" s="225"/>
      <c r="S97" s="225"/>
      <c r="T97" s="258">
        <f t="shared" si="14"/>
        <v>0</v>
      </c>
      <c r="U97" s="185"/>
      <c r="V97" s="258">
        <f t="shared" si="15"/>
        <v>0</v>
      </c>
      <c r="W97" s="259" t="str">
        <f t="shared" si="16"/>
        <v>-</v>
      </c>
    </row>
    <row r="98" s="175" customFormat="1" ht="50.1" customHeight="1" spans="2:23">
      <c r="B98" s="186"/>
      <c r="C98" s="294"/>
      <c r="D98" s="286"/>
      <c r="E98" s="288"/>
      <c r="F98" s="201" t="s">
        <v>19</v>
      </c>
      <c r="G98" s="201" t="s">
        <v>403</v>
      </c>
      <c r="H98" s="201" t="s">
        <v>393</v>
      </c>
      <c r="I98" s="330" t="s">
        <v>397</v>
      </c>
      <c r="J98" s="188" t="s">
        <v>551</v>
      </c>
      <c r="K98" s="188"/>
      <c r="L98" s="227"/>
      <c r="M98" s="188"/>
      <c r="N98" s="188"/>
      <c r="O98" s="228"/>
      <c r="P98" s="228"/>
      <c r="Q98" s="228"/>
      <c r="R98" s="228"/>
      <c r="S98" s="228"/>
      <c r="T98" s="260">
        <f t="shared" si="14"/>
        <v>0</v>
      </c>
      <c r="U98" s="188"/>
      <c r="V98" s="260">
        <f t="shared" si="15"/>
        <v>0</v>
      </c>
      <c r="W98" s="261" t="str">
        <f t="shared" si="16"/>
        <v>-</v>
      </c>
    </row>
    <row r="99" s="175" customFormat="1" ht="50.1" customHeight="1" spans="2:23">
      <c r="B99" s="186"/>
      <c r="C99" s="182" t="s">
        <v>411</v>
      </c>
      <c r="D99" s="283" t="s">
        <v>552</v>
      </c>
      <c r="E99" s="296"/>
      <c r="F99" s="218" t="s">
        <v>17</v>
      </c>
      <c r="G99" s="218" t="s">
        <v>399</v>
      </c>
      <c r="H99" s="218" t="s">
        <v>387</v>
      </c>
      <c r="I99" s="328" t="s">
        <v>397</v>
      </c>
      <c r="J99" s="190" t="s">
        <v>553</v>
      </c>
      <c r="K99" s="190"/>
      <c r="L99" s="230"/>
      <c r="M99" s="190"/>
      <c r="N99" s="190"/>
      <c r="O99" s="231"/>
      <c r="P99" s="231"/>
      <c r="Q99" s="231"/>
      <c r="R99" s="231"/>
      <c r="S99" s="231"/>
      <c r="T99" s="262">
        <f t="shared" si="14"/>
        <v>0</v>
      </c>
      <c r="U99" s="190"/>
      <c r="V99" s="262">
        <f t="shared" si="15"/>
        <v>0</v>
      </c>
      <c r="W99" s="263" t="str">
        <f t="shared" si="16"/>
        <v>-</v>
      </c>
    </row>
    <row r="100" s="175" customFormat="1" ht="50.1" customHeight="1" spans="2:23">
      <c r="B100" s="186"/>
      <c r="C100" s="186"/>
      <c r="D100" s="285"/>
      <c r="E100" s="194"/>
      <c r="F100" s="217" t="s">
        <v>18</v>
      </c>
      <c r="G100" s="217" t="s">
        <v>401</v>
      </c>
      <c r="H100" s="217" t="s">
        <v>390</v>
      </c>
      <c r="I100" s="256" t="s">
        <v>397</v>
      </c>
      <c r="J100" s="185" t="s">
        <v>554</v>
      </c>
      <c r="K100" s="185"/>
      <c r="L100" s="224"/>
      <c r="M100" s="185"/>
      <c r="N100" s="185"/>
      <c r="O100" s="225"/>
      <c r="P100" s="225"/>
      <c r="Q100" s="225"/>
      <c r="R100" s="225"/>
      <c r="S100" s="225"/>
      <c r="T100" s="258">
        <f t="shared" si="14"/>
        <v>0</v>
      </c>
      <c r="U100" s="185"/>
      <c r="V100" s="258">
        <f t="shared" si="15"/>
        <v>0</v>
      </c>
      <c r="W100" s="259" t="str">
        <f t="shared" si="16"/>
        <v>-</v>
      </c>
    </row>
    <row r="101" s="175" customFormat="1" ht="50.1" customHeight="1" spans="2:23">
      <c r="B101" s="191"/>
      <c r="C101" s="191"/>
      <c r="D101" s="286"/>
      <c r="E101" s="297"/>
      <c r="F101" s="201" t="s">
        <v>19</v>
      </c>
      <c r="G101" s="201" t="s">
        <v>403</v>
      </c>
      <c r="H101" s="201" t="s">
        <v>393</v>
      </c>
      <c r="I101" s="257" t="s">
        <v>397</v>
      </c>
      <c r="J101" s="188" t="s">
        <v>555</v>
      </c>
      <c r="K101" s="188"/>
      <c r="L101" s="227"/>
      <c r="M101" s="188"/>
      <c r="N101" s="188"/>
      <c r="O101" s="228"/>
      <c r="P101" s="228"/>
      <c r="Q101" s="228"/>
      <c r="R101" s="228"/>
      <c r="S101" s="228"/>
      <c r="T101" s="260">
        <f t="shared" si="14"/>
        <v>0</v>
      </c>
      <c r="U101" s="188"/>
      <c r="V101" s="260">
        <f t="shared" si="15"/>
        <v>0</v>
      </c>
      <c r="W101" s="261" t="str">
        <f t="shared" si="16"/>
        <v>-</v>
      </c>
    </row>
    <row r="102" s="175" customFormat="1" ht="50.1" customHeight="1" spans="2:23">
      <c r="B102" s="182" t="s">
        <v>556</v>
      </c>
      <c r="C102" s="294" t="s">
        <v>411</v>
      </c>
      <c r="D102" s="283" t="s">
        <v>557</v>
      </c>
      <c r="E102" s="288"/>
      <c r="F102" s="218" t="s">
        <v>17</v>
      </c>
      <c r="G102" s="190" t="s">
        <v>558</v>
      </c>
      <c r="H102" s="190" t="s">
        <v>559</v>
      </c>
      <c r="I102" s="253" t="s">
        <v>384</v>
      </c>
      <c r="J102" s="190" t="s">
        <v>560</v>
      </c>
      <c r="K102" s="190"/>
      <c r="L102" s="230"/>
      <c r="M102" s="190"/>
      <c r="N102" s="190"/>
      <c r="O102" s="231"/>
      <c r="P102" s="231"/>
      <c r="Q102" s="231"/>
      <c r="R102" s="231"/>
      <c r="S102" s="231"/>
      <c r="T102" s="262">
        <f t="shared" si="14"/>
        <v>0</v>
      </c>
      <c r="U102" s="190"/>
      <c r="V102" s="262">
        <f t="shared" si="15"/>
        <v>0</v>
      </c>
      <c r="W102" s="263" t="str">
        <f t="shared" si="16"/>
        <v>-</v>
      </c>
    </row>
    <row r="103" s="175" customFormat="1" ht="50.1" customHeight="1" spans="2:23">
      <c r="B103" s="186"/>
      <c r="C103" s="294"/>
      <c r="D103" s="285"/>
      <c r="E103" s="288"/>
      <c r="F103" s="217" t="s">
        <v>18</v>
      </c>
      <c r="G103" s="185" t="s">
        <v>561</v>
      </c>
      <c r="H103" s="185" t="s">
        <v>387</v>
      </c>
      <c r="I103" s="254" t="s">
        <v>384</v>
      </c>
      <c r="J103" s="185" t="s">
        <v>562</v>
      </c>
      <c r="K103" s="185"/>
      <c r="L103" s="224"/>
      <c r="M103" s="185"/>
      <c r="N103" s="185"/>
      <c r="O103" s="225"/>
      <c r="P103" s="225"/>
      <c r="Q103" s="225"/>
      <c r="R103" s="225"/>
      <c r="S103" s="225"/>
      <c r="T103" s="258">
        <f t="shared" si="14"/>
        <v>0</v>
      </c>
      <c r="U103" s="185"/>
      <c r="V103" s="258">
        <f t="shared" si="15"/>
        <v>0</v>
      </c>
      <c r="W103" s="259" t="str">
        <f t="shared" si="16"/>
        <v>-</v>
      </c>
    </row>
    <row r="104" s="175" customFormat="1" ht="50.1" customHeight="1" spans="2:23">
      <c r="B104" s="186"/>
      <c r="C104" s="294"/>
      <c r="D104" s="286"/>
      <c r="E104" s="193"/>
      <c r="F104" s="201" t="s">
        <v>19</v>
      </c>
      <c r="G104" s="188" t="s">
        <v>563</v>
      </c>
      <c r="H104" s="188" t="s">
        <v>564</v>
      </c>
      <c r="I104" s="330" t="s">
        <v>397</v>
      </c>
      <c r="J104" s="188" t="s">
        <v>565</v>
      </c>
      <c r="K104" s="188"/>
      <c r="L104" s="227"/>
      <c r="M104" s="188"/>
      <c r="N104" s="188"/>
      <c r="O104" s="228"/>
      <c r="P104" s="228"/>
      <c r="Q104" s="228"/>
      <c r="R104" s="228"/>
      <c r="S104" s="228"/>
      <c r="T104" s="260">
        <f t="shared" si="14"/>
        <v>0</v>
      </c>
      <c r="U104" s="188"/>
      <c r="V104" s="260">
        <f t="shared" si="15"/>
        <v>0</v>
      </c>
      <c r="W104" s="261" t="str">
        <f t="shared" si="16"/>
        <v>-</v>
      </c>
    </row>
    <row r="105" s="175" customFormat="1" ht="50.1" customHeight="1" spans="2:23">
      <c r="B105" s="186"/>
      <c r="C105" s="182" t="s">
        <v>411</v>
      </c>
      <c r="D105" s="283" t="s">
        <v>566</v>
      </c>
      <c r="E105" s="288"/>
      <c r="F105" s="218" t="s">
        <v>17</v>
      </c>
      <c r="G105" s="190" t="s">
        <v>567</v>
      </c>
      <c r="H105" s="190" t="s">
        <v>559</v>
      </c>
      <c r="I105" s="316" t="s">
        <v>384</v>
      </c>
      <c r="J105" s="190" t="s">
        <v>568</v>
      </c>
      <c r="K105" s="190"/>
      <c r="L105" s="230"/>
      <c r="M105" s="190"/>
      <c r="N105" s="190"/>
      <c r="O105" s="231"/>
      <c r="P105" s="231"/>
      <c r="Q105" s="231"/>
      <c r="R105" s="231"/>
      <c r="S105" s="231"/>
      <c r="T105" s="262">
        <f t="shared" si="14"/>
        <v>0</v>
      </c>
      <c r="U105" s="190"/>
      <c r="V105" s="262">
        <f t="shared" si="15"/>
        <v>0</v>
      </c>
      <c r="W105" s="263" t="str">
        <f t="shared" si="16"/>
        <v>-</v>
      </c>
    </row>
    <row r="106" s="175" customFormat="1" ht="50.1" customHeight="1" spans="2:23">
      <c r="B106" s="186"/>
      <c r="C106" s="186"/>
      <c r="D106" s="285"/>
      <c r="E106" s="288"/>
      <c r="F106" s="217" t="s">
        <v>18</v>
      </c>
      <c r="G106" s="185" t="s">
        <v>561</v>
      </c>
      <c r="H106" s="185" t="s">
        <v>387</v>
      </c>
      <c r="I106" s="251" t="s">
        <v>384</v>
      </c>
      <c r="J106" s="185" t="s">
        <v>569</v>
      </c>
      <c r="K106" s="185"/>
      <c r="L106" s="224"/>
      <c r="M106" s="185"/>
      <c r="N106" s="185"/>
      <c r="O106" s="225"/>
      <c r="P106" s="225"/>
      <c r="Q106" s="225"/>
      <c r="R106" s="225"/>
      <c r="S106" s="225"/>
      <c r="T106" s="258">
        <f t="shared" si="14"/>
        <v>0</v>
      </c>
      <c r="U106" s="185"/>
      <c r="V106" s="258">
        <f t="shared" si="15"/>
        <v>0</v>
      </c>
      <c r="W106" s="259" t="str">
        <f t="shared" si="16"/>
        <v>-</v>
      </c>
    </row>
    <row r="107" s="175" customFormat="1" ht="50.1" customHeight="1" spans="2:23">
      <c r="B107" s="191"/>
      <c r="C107" s="191"/>
      <c r="D107" s="286"/>
      <c r="E107" s="193"/>
      <c r="F107" s="201" t="s">
        <v>19</v>
      </c>
      <c r="G107" s="188" t="s">
        <v>563</v>
      </c>
      <c r="H107" s="188" t="s">
        <v>390</v>
      </c>
      <c r="I107" s="257" t="s">
        <v>397</v>
      </c>
      <c r="J107" s="188" t="s">
        <v>570</v>
      </c>
      <c r="K107" s="188"/>
      <c r="L107" s="227"/>
      <c r="M107" s="188"/>
      <c r="N107" s="188"/>
      <c r="O107" s="228"/>
      <c r="P107" s="228"/>
      <c r="Q107" s="228"/>
      <c r="R107" s="228"/>
      <c r="S107" s="228"/>
      <c r="T107" s="260">
        <f t="shared" si="14"/>
        <v>0</v>
      </c>
      <c r="U107" s="188"/>
      <c r="V107" s="260">
        <f t="shared" si="15"/>
        <v>0</v>
      </c>
      <c r="W107" s="261" t="str">
        <f t="shared" si="16"/>
        <v>-</v>
      </c>
    </row>
    <row r="108" s="175" customFormat="1" ht="50.1" customHeight="1" spans="2:23">
      <c r="B108" s="203" t="s">
        <v>571</v>
      </c>
      <c r="C108" s="203" t="s">
        <v>411</v>
      </c>
      <c r="D108" s="204" t="s">
        <v>572</v>
      </c>
      <c r="E108" s="298"/>
      <c r="F108" s="279" t="s">
        <v>17</v>
      </c>
      <c r="G108" s="206" t="s">
        <v>573</v>
      </c>
      <c r="H108" s="206" t="s">
        <v>383</v>
      </c>
      <c r="I108" s="282" t="s">
        <v>384</v>
      </c>
      <c r="J108" s="206" t="s">
        <v>574</v>
      </c>
      <c r="K108" s="206"/>
      <c r="L108" s="206"/>
      <c r="M108" s="206"/>
      <c r="N108" s="206"/>
      <c r="O108" s="240"/>
      <c r="P108" s="240"/>
      <c r="Q108" s="240"/>
      <c r="R108" s="240"/>
      <c r="S108" s="240"/>
      <c r="T108" s="206">
        <f t="shared" si="14"/>
        <v>0</v>
      </c>
      <c r="U108" s="206"/>
      <c r="V108" s="206">
        <f t="shared" si="15"/>
        <v>0</v>
      </c>
      <c r="W108" s="274" t="str">
        <f t="shared" si="16"/>
        <v>-</v>
      </c>
    </row>
    <row r="109" s="175" customFormat="1" ht="50.1" customHeight="1" spans="2:23">
      <c r="B109" s="207"/>
      <c r="C109" s="207"/>
      <c r="D109" s="208"/>
      <c r="E109" s="298"/>
      <c r="F109" s="280" t="s">
        <v>18</v>
      </c>
      <c r="G109" s="210" t="s">
        <v>575</v>
      </c>
      <c r="H109" s="210" t="s">
        <v>387</v>
      </c>
      <c r="I109" s="280" t="s">
        <v>397</v>
      </c>
      <c r="J109" s="210" t="s">
        <v>576</v>
      </c>
      <c r="K109" s="210"/>
      <c r="L109" s="210"/>
      <c r="M109" s="210"/>
      <c r="N109" s="210"/>
      <c r="O109" s="241"/>
      <c r="P109" s="241"/>
      <c r="Q109" s="241"/>
      <c r="R109" s="241"/>
      <c r="S109" s="241"/>
      <c r="T109" s="210">
        <f t="shared" si="14"/>
        <v>0</v>
      </c>
      <c r="U109" s="210"/>
      <c r="V109" s="210">
        <f t="shared" si="15"/>
        <v>0</v>
      </c>
      <c r="W109" s="275" t="str">
        <f t="shared" si="16"/>
        <v>-</v>
      </c>
    </row>
    <row r="110" s="175" customFormat="1" ht="50.1" customHeight="1" spans="2:23">
      <c r="B110" s="207"/>
      <c r="C110" s="207"/>
      <c r="D110" s="208"/>
      <c r="E110" s="298"/>
      <c r="F110" s="280" t="s">
        <v>19</v>
      </c>
      <c r="G110" s="210" t="s">
        <v>577</v>
      </c>
      <c r="H110" s="210" t="s">
        <v>390</v>
      </c>
      <c r="I110" s="280" t="s">
        <v>397</v>
      </c>
      <c r="J110" s="210" t="s">
        <v>578</v>
      </c>
      <c r="K110" s="210"/>
      <c r="L110" s="210"/>
      <c r="M110" s="210"/>
      <c r="N110" s="210"/>
      <c r="O110" s="241"/>
      <c r="P110" s="241"/>
      <c r="Q110" s="241"/>
      <c r="R110" s="241"/>
      <c r="S110" s="241"/>
      <c r="T110" s="210">
        <f t="shared" si="14"/>
        <v>0</v>
      </c>
      <c r="U110" s="210"/>
      <c r="V110" s="210">
        <f t="shared" si="15"/>
        <v>0</v>
      </c>
      <c r="W110" s="275" t="str">
        <f t="shared" si="16"/>
        <v>-</v>
      </c>
    </row>
    <row r="111" s="175" customFormat="1" ht="50.1" customHeight="1" spans="2:23">
      <c r="B111" s="207"/>
      <c r="C111" s="214"/>
      <c r="D111" s="215"/>
      <c r="E111" s="298"/>
      <c r="F111" s="281" t="s">
        <v>20</v>
      </c>
      <c r="G111" s="212" t="s">
        <v>579</v>
      </c>
      <c r="H111" s="212" t="s">
        <v>393</v>
      </c>
      <c r="I111" s="314" t="s">
        <v>397</v>
      </c>
      <c r="J111" s="212" t="s">
        <v>580</v>
      </c>
      <c r="K111" s="212"/>
      <c r="L111" s="212"/>
      <c r="M111" s="212"/>
      <c r="N111" s="212"/>
      <c r="O111" s="243"/>
      <c r="P111" s="243"/>
      <c r="Q111" s="243"/>
      <c r="R111" s="243"/>
      <c r="S111" s="243"/>
      <c r="T111" s="212">
        <f t="shared" si="14"/>
        <v>0</v>
      </c>
      <c r="U111" s="212"/>
      <c r="V111" s="212">
        <f t="shared" si="15"/>
        <v>0</v>
      </c>
      <c r="W111" s="276" t="str">
        <f t="shared" si="16"/>
        <v>-</v>
      </c>
    </row>
    <row r="112" s="175" customFormat="1" ht="50.1" customHeight="1" spans="2:23">
      <c r="B112" s="207"/>
      <c r="C112" s="203" t="s">
        <v>411</v>
      </c>
      <c r="D112" s="204" t="s">
        <v>581</v>
      </c>
      <c r="E112" s="205"/>
      <c r="F112" s="279" t="s">
        <v>17</v>
      </c>
      <c r="G112" s="206" t="s">
        <v>573</v>
      </c>
      <c r="H112" s="206" t="s">
        <v>383</v>
      </c>
      <c r="I112" s="279" t="s">
        <v>384</v>
      </c>
      <c r="J112" s="206" t="s">
        <v>582</v>
      </c>
      <c r="K112" s="206"/>
      <c r="L112" s="206"/>
      <c r="M112" s="206"/>
      <c r="N112" s="206"/>
      <c r="O112" s="240"/>
      <c r="P112" s="240"/>
      <c r="Q112" s="240"/>
      <c r="R112" s="240"/>
      <c r="S112" s="240"/>
      <c r="T112" s="206">
        <f t="shared" si="14"/>
        <v>0</v>
      </c>
      <c r="U112" s="206"/>
      <c r="V112" s="206">
        <f t="shared" si="15"/>
        <v>0</v>
      </c>
      <c r="W112" s="274" t="str">
        <f t="shared" si="16"/>
        <v>-</v>
      </c>
    </row>
    <row r="113" s="175" customFormat="1" ht="50.1" customHeight="1" spans="2:23">
      <c r="B113" s="207"/>
      <c r="C113" s="207"/>
      <c r="D113" s="208"/>
      <c r="E113" s="209"/>
      <c r="F113" s="280" t="s">
        <v>18</v>
      </c>
      <c r="G113" s="210" t="s">
        <v>575</v>
      </c>
      <c r="H113" s="210" t="s">
        <v>387</v>
      </c>
      <c r="I113" s="280" t="s">
        <v>397</v>
      </c>
      <c r="J113" s="210" t="s">
        <v>583</v>
      </c>
      <c r="K113" s="210"/>
      <c r="L113" s="210"/>
      <c r="M113" s="210"/>
      <c r="N113" s="210"/>
      <c r="O113" s="241"/>
      <c r="P113" s="241"/>
      <c r="Q113" s="241"/>
      <c r="R113" s="241"/>
      <c r="S113" s="241"/>
      <c r="T113" s="210">
        <f t="shared" si="14"/>
        <v>0</v>
      </c>
      <c r="U113" s="210"/>
      <c r="V113" s="210">
        <f t="shared" si="15"/>
        <v>0</v>
      </c>
      <c r="W113" s="275" t="str">
        <f t="shared" si="16"/>
        <v>-</v>
      </c>
    </row>
    <row r="114" s="175" customFormat="1" ht="50.1" customHeight="1" spans="2:23">
      <c r="B114" s="207"/>
      <c r="C114" s="207"/>
      <c r="D114" s="208"/>
      <c r="E114" s="209"/>
      <c r="F114" s="280" t="s">
        <v>19</v>
      </c>
      <c r="G114" s="210" t="s">
        <v>577</v>
      </c>
      <c r="H114" s="210" t="s">
        <v>390</v>
      </c>
      <c r="I114" s="280" t="s">
        <v>397</v>
      </c>
      <c r="J114" s="210" t="s">
        <v>584</v>
      </c>
      <c r="K114" s="210"/>
      <c r="L114" s="210"/>
      <c r="M114" s="210"/>
      <c r="N114" s="210"/>
      <c r="O114" s="241"/>
      <c r="P114" s="241"/>
      <c r="Q114" s="241"/>
      <c r="R114" s="241"/>
      <c r="S114" s="241"/>
      <c r="T114" s="210">
        <f t="shared" si="14"/>
        <v>0</v>
      </c>
      <c r="U114" s="210"/>
      <c r="V114" s="210">
        <f t="shared" si="15"/>
        <v>0</v>
      </c>
      <c r="W114" s="275" t="str">
        <f t="shared" si="16"/>
        <v>-</v>
      </c>
    </row>
    <row r="115" s="175" customFormat="1" ht="50.1" customHeight="1" spans="2:23">
      <c r="B115" s="207"/>
      <c r="C115" s="207"/>
      <c r="D115" s="208"/>
      <c r="E115" s="209"/>
      <c r="F115" s="281" t="s">
        <v>20</v>
      </c>
      <c r="G115" s="212" t="s">
        <v>579</v>
      </c>
      <c r="H115" s="212" t="s">
        <v>393</v>
      </c>
      <c r="I115" s="281" t="s">
        <v>397</v>
      </c>
      <c r="J115" s="212" t="s">
        <v>585</v>
      </c>
      <c r="K115" s="212"/>
      <c r="L115" s="212"/>
      <c r="M115" s="212"/>
      <c r="N115" s="212"/>
      <c r="O115" s="243"/>
      <c r="P115" s="243"/>
      <c r="Q115" s="243"/>
      <c r="R115" s="243"/>
      <c r="S115" s="243"/>
      <c r="T115" s="212">
        <f t="shared" si="14"/>
        <v>0</v>
      </c>
      <c r="U115" s="212"/>
      <c r="V115" s="212">
        <f t="shared" si="15"/>
        <v>0</v>
      </c>
      <c r="W115" s="276" t="str">
        <f t="shared" si="16"/>
        <v>-</v>
      </c>
    </row>
    <row r="116" s="175" customFormat="1" ht="50.1" customHeight="1" spans="2:23">
      <c r="B116" s="182" t="s">
        <v>586</v>
      </c>
      <c r="C116" s="182" t="s">
        <v>411</v>
      </c>
      <c r="D116" s="183" t="s">
        <v>587</v>
      </c>
      <c r="E116" s="189"/>
      <c r="F116" s="218" t="s">
        <v>17</v>
      </c>
      <c r="G116" s="190" t="s">
        <v>575</v>
      </c>
      <c r="H116" s="190" t="s">
        <v>387</v>
      </c>
      <c r="I116" s="328" t="s">
        <v>397</v>
      </c>
      <c r="J116" s="190" t="s">
        <v>588</v>
      </c>
      <c r="K116" s="190"/>
      <c r="L116" s="230"/>
      <c r="M116" s="190"/>
      <c r="N116" s="190"/>
      <c r="O116" s="231"/>
      <c r="P116" s="231"/>
      <c r="Q116" s="231"/>
      <c r="R116" s="231"/>
      <c r="S116" s="231"/>
      <c r="T116" s="262">
        <f t="shared" si="14"/>
        <v>0</v>
      </c>
      <c r="U116" s="190"/>
      <c r="V116" s="262">
        <f t="shared" si="15"/>
        <v>0</v>
      </c>
      <c r="W116" s="263" t="str">
        <f t="shared" si="16"/>
        <v>-</v>
      </c>
    </row>
    <row r="117" s="175" customFormat="1" ht="50.1" customHeight="1" spans="2:23">
      <c r="B117" s="186"/>
      <c r="C117" s="186"/>
      <c r="D117" s="299"/>
      <c r="E117" s="184"/>
      <c r="F117" s="217" t="s">
        <v>18</v>
      </c>
      <c r="G117" s="185" t="s">
        <v>589</v>
      </c>
      <c r="H117" s="185" t="s">
        <v>489</v>
      </c>
      <c r="I117" s="256" t="s">
        <v>397</v>
      </c>
      <c r="J117" s="185" t="s">
        <v>590</v>
      </c>
      <c r="K117" s="185"/>
      <c r="L117" s="224"/>
      <c r="M117" s="185"/>
      <c r="N117" s="185"/>
      <c r="O117" s="225"/>
      <c r="P117" s="225"/>
      <c r="Q117" s="225"/>
      <c r="R117" s="225"/>
      <c r="S117" s="225"/>
      <c r="T117" s="258">
        <f t="shared" si="14"/>
        <v>0</v>
      </c>
      <c r="U117" s="185"/>
      <c r="V117" s="258">
        <f t="shared" si="15"/>
        <v>0</v>
      </c>
      <c r="W117" s="259" t="str">
        <f t="shared" si="16"/>
        <v>-</v>
      </c>
    </row>
    <row r="118" s="175" customFormat="1" ht="50.1" customHeight="1" spans="2:23">
      <c r="B118" s="186"/>
      <c r="C118" s="186"/>
      <c r="D118" s="299"/>
      <c r="E118" s="184"/>
      <c r="F118" s="201" t="s">
        <v>19</v>
      </c>
      <c r="G118" s="188" t="s">
        <v>591</v>
      </c>
      <c r="H118" s="188" t="s">
        <v>491</v>
      </c>
      <c r="I118" s="330" t="s">
        <v>397</v>
      </c>
      <c r="J118" s="188" t="s">
        <v>592</v>
      </c>
      <c r="K118" s="188"/>
      <c r="L118" s="227"/>
      <c r="M118" s="188"/>
      <c r="N118" s="188"/>
      <c r="O118" s="228"/>
      <c r="P118" s="228"/>
      <c r="Q118" s="228"/>
      <c r="R118" s="228"/>
      <c r="S118" s="228"/>
      <c r="T118" s="260">
        <f t="shared" si="14"/>
        <v>0</v>
      </c>
      <c r="U118" s="188"/>
      <c r="V118" s="260">
        <f t="shared" si="15"/>
        <v>0</v>
      </c>
      <c r="W118" s="261" t="str">
        <f t="shared" si="16"/>
        <v>-</v>
      </c>
    </row>
    <row r="119" s="175" customFormat="1" ht="50.1" customHeight="1" spans="2:23">
      <c r="B119" s="186"/>
      <c r="C119" s="182" t="s">
        <v>411</v>
      </c>
      <c r="D119" s="300" t="s">
        <v>593</v>
      </c>
      <c r="E119" s="189"/>
      <c r="F119" s="218" t="s">
        <v>17</v>
      </c>
      <c r="G119" s="190" t="s">
        <v>575</v>
      </c>
      <c r="H119" s="190" t="s">
        <v>387</v>
      </c>
      <c r="I119" s="328" t="s">
        <v>397</v>
      </c>
      <c r="J119" s="190" t="s">
        <v>594</v>
      </c>
      <c r="K119" s="190"/>
      <c r="L119" s="230"/>
      <c r="M119" s="190"/>
      <c r="N119" s="190"/>
      <c r="O119" s="231"/>
      <c r="P119" s="231"/>
      <c r="Q119" s="231"/>
      <c r="R119" s="231"/>
      <c r="S119" s="231"/>
      <c r="T119" s="262">
        <f t="shared" si="14"/>
        <v>0</v>
      </c>
      <c r="U119" s="190"/>
      <c r="V119" s="262">
        <f t="shared" si="15"/>
        <v>0</v>
      </c>
      <c r="W119" s="263" t="str">
        <f t="shared" si="16"/>
        <v>-</v>
      </c>
    </row>
    <row r="120" s="175" customFormat="1" ht="50.1" customHeight="1" spans="2:23">
      <c r="B120" s="186"/>
      <c r="C120" s="186"/>
      <c r="D120" s="299"/>
      <c r="E120" s="184"/>
      <c r="F120" s="217" t="s">
        <v>18</v>
      </c>
      <c r="G120" s="185" t="s">
        <v>589</v>
      </c>
      <c r="H120" s="185" t="s">
        <v>489</v>
      </c>
      <c r="I120" s="256" t="s">
        <v>397</v>
      </c>
      <c r="J120" s="185" t="s">
        <v>595</v>
      </c>
      <c r="K120" s="185"/>
      <c r="L120" s="224"/>
      <c r="M120" s="185"/>
      <c r="N120" s="185"/>
      <c r="O120" s="225"/>
      <c r="P120" s="225"/>
      <c r="Q120" s="225"/>
      <c r="R120" s="225"/>
      <c r="S120" s="225"/>
      <c r="T120" s="258">
        <f t="shared" si="14"/>
        <v>0</v>
      </c>
      <c r="U120" s="185"/>
      <c r="V120" s="258">
        <f t="shared" si="15"/>
        <v>0</v>
      </c>
      <c r="W120" s="259" t="str">
        <f t="shared" si="16"/>
        <v>-</v>
      </c>
    </row>
    <row r="121" s="175" customFormat="1" ht="50.1" customHeight="1" spans="2:23">
      <c r="B121" s="191"/>
      <c r="C121" s="191"/>
      <c r="D121" s="301"/>
      <c r="E121" s="193"/>
      <c r="F121" s="201" t="s">
        <v>19</v>
      </c>
      <c r="G121" s="188" t="s">
        <v>591</v>
      </c>
      <c r="H121" s="188" t="s">
        <v>491</v>
      </c>
      <c r="I121" s="257" t="s">
        <v>397</v>
      </c>
      <c r="J121" s="188" t="s">
        <v>596</v>
      </c>
      <c r="K121" s="188"/>
      <c r="L121" s="227"/>
      <c r="M121" s="188"/>
      <c r="N121" s="188"/>
      <c r="O121" s="228"/>
      <c r="P121" s="228"/>
      <c r="Q121" s="228"/>
      <c r="R121" s="228"/>
      <c r="S121" s="228"/>
      <c r="T121" s="260">
        <f t="shared" si="14"/>
        <v>0</v>
      </c>
      <c r="U121" s="188"/>
      <c r="V121" s="260">
        <f t="shared" si="15"/>
        <v>0</v>
      </c>
      <c r="W121" s="261" t="str">
        <f t="shared" si="16"/>
        <v>-</v>
      </c>
    </row>
    <row r="122" s="5" customFormat="1" ht="50.1" customHeight="1" spans="2:23">
      <c r="B122" s="182" t="s">
        <v>597</v>
      </c>
      <c r="C122" s="182" t="s">
        <v>380</v>
      </c>
      <c r="D122" s="183" t="s">
        <v>598</v>
      </c>
      <c r="E122" s="302"/>
      <c r="F122" s="190" t="s">
        <v>17</v>
      </c>
      <c r="G122" s="190" t="s">
        <v>575</v>
      </c>
      <c r="H122" s="303" t="s">
        <v>387</v>
      </c>
      <c r="I122" s="334" t="s">
        <v>384</v>
      </c>
      <c r="J122" s="190" t="s">
        <v>599</v>
      </c>
      <c r="K122" s="190"/>
      <c r="L122" s="230"/>
      <c r="M122" s="190"/>
      <c r="N122" s="190"/>
      <c r="O122" s="231"/>
      <c r="P122" s="231"/>
      <c r="Q122" s="231"/>
      <c r="R122" s="231"/>
      <c r="S122" s="231"/>
      <c r="T122" s="262">
        <f t="shared" si="14"/>
        <v>0</v>
      </c>
      <c r="U122" s="190"/>
      <c r="V122" s="262">
        <f t="shared" ref="V122:V141" si="17">T122+U122</f>
        <v>0</v>
      </c>
      <c r="W122" s="263" t="str">
        <f t="shared" ref="W122:W141" si="18">IF(S122&gt;0,V122/S122*7,"-")</f>
        <v>-</v>
      </c>
    </row>
    <row r="123" s="5" customFormat="1" ht="50.1" customHeight="1" spans="2:23">
      <c r="B123" s="186"/>
      <c r="C123" s="186"/>
      <c r="D123" s="187"/>
      <c r="E123" s="304"/>
      <c r="F123" s="185" t="s">
        <v>18</v>
      </c>
      <c r="G123" s="185" t="s">
        <v>600</v>
      </c>
      <c r="H123" s="305" t="s">
        <v>390</v>
      </c>
      <c r="I123" s="335" t="s">
        <v>384</v>
      </c>
      <c r="J123" s="185" t="s">
        <v>601</v>
      </c>
      <c r="K123" s="185"/>
      <c r="L123" s="224"/>
      <c r="M123" s="185"/>
      <c r="N123" s="185"/>
      <c r="O123" s="225"/>
      <c r="P123" s="225"/>
      <c r="Q123" s="225"/>
      <c r="R123" s="225"/>
      <c r="S123" s="225"/>
      <c r="T123" s="258">
        <f t="shared" si="14"/>
        <v>0</v>
      </c>
      <c r="U123" s="185"/>
      <c r="V123" s="258">
        <f t="shared" si="17"/>
        <v>0</v>
      </c>
      <c r="W123" s="259" t="str">
        <f t="shared" si="18"/>
        <v>-</v>
      </c>
    </row>
    <row r="124" s="5" customFormat="1" ht="50.1" customHeight="1" spans="2:23">
      <c r="B124" s="186"/>
      <c r="C124" s="186"/>
      <c r="D124" s="192"/>
      <c r="E124" s="306"/>
      <c r="F124" s="188" t="s">
        <v>19</v>
      </c>
      <c r="G124" s="188" t="s">
        <v>579</v>
      </c>
      <c r="H124" s="307" t="s">
        <v>393</v>
      </c>
      <c r="I124" s="336" t="s">
        <v>384</v>
      </c>
      <c r="J124" s="188" t="s">
        <v>602</v>
      </c>
      <c r="K124" s="188"/>
      <c r="L124" s="227"/>
      <c r="M124" s="188"/>
      <c r="N124" s="188"/>
      <c r="O124" s="228"/>
      <c r="P124" s="228"/>
      <c r="Q124" s="228"/>
      <c r="R124" s="228"/>
      <c r="S124" s="228"/>
      <c r="T124" s="260">
        <f t="shared" si="14"/>
        <v>0</v>
      </c>
      <c r="U124" s="188"/>
      <c r="V124" s="260">
        <f t="shared" si="17"/>
        <v>0</v>
      </c>
      <c r="W124" s="261" t="str">
        <f t="shared" si="18"/>
        <v>-</v>
      </c>
    </row>
    <row r="125" s="5" customFormat="1" ht="50.1" customHeight="1" spans="2:23">
      <c r="B125" s="186"/>
      <c r="C125" s="186"/>
      <c r="D125" s="183" t="s">
        <v>603</v>
      </c>
      <c r="E125" s="308"/>
      <c r="F125" s="247" t="s">
        <v>17</v>
      </c>
      <c r="G125" s="247" t="s">
        <v>575</v>
      </c>
      <c r="H125" s="309" t="s">
        <v>387</v>
      </c>
      <c r="I125" s="337" t="s">
        <v>384</v>
      </c>
      <c r="J125" s="190" t="s">
        <v>604</v>
      </c>
      <c r="K125" s="190"/>
      <c r="L125" s="230"/>
      <c r="M125" s="190"/>
      <c r="N125" s="190"/>
      <c r="O125" s="231"/>
      <c r="P125" s="231"/>
      <c r="Q125" s="231"/>
      <c r="R125" s="231"/>
      <c r="S125" s="231"/>
      <c r="T125" s="262">
        <f t="shared" si="14"/>
        <v>0</v>
      </c>
      <c r="U125" s="190"/>
      <c r="V125" s="262">
        <f t="shared" si="17"/>
        <v>0</v>
      </c>
      <c r="W125" s="263" t="str">
        <f t="shared" si="18"/>
        <v>-</v>
      </c>
    </row>
    <row r="126" s="5" customFormat="1" ht="50.1" customHeight="1" spans="2:23">
      <c r="B126" s="186"/>
      <c r="C126" s="186"/>
      <c r="D126" s="187"/>
      <c r="E126" s="304"/>
      <c r="F126" s="185" t="s">
        <v>18</v>
      </c>
      <c r="G126" s="185" t="s">
        <v>600</v>
      </c>
      <c r="H126" s="305" t="s">
        <v>390</v>
      </c>
      <c r="I126" s="338" t="s">
        <v>384</v>
      </c>
      <c r="J126" s="185" t="s">
        <v>605</v>
      </c>
      <c r="K126" s="185"/>
      <c r="L126" s="224"/>
      <c r="M126" s="185"/>
      <c r="N126" s="185"/>
      <c r="O126" s="225"/>
      <c r="P126" s="225"/>
      <c r="Q126" s="225"/>
      <c r="R126" s="225"/>
      <c r="S126" s="225"/>
      <c r="T126" s="258">
        <f t="shared" si="14"/>
        <v>0</v>
      </c>
      <c r="U126" s="185"/>
      <c r="V126" s="258">
        <f t="shared" si="17"/>
        <v>0</v>
      </c>
      <c r="W126" s="259" t="str">
        <f t="shared" si="18"/>
        <v>-</v>
      </c>
    </row>
    <row r="127" s="5" customFormat="1" ht="50.1" customHeight="1" spans="2:23">
      <c r="B127" s="186"/>
      <c r="C127" s="186"/>
      <c r="D127" s="192"/>
      <c r="E127" s="310"/>
      <c r="F127" s="199" t="s">
        <v>19</v>
      </c>
      <c r="G127" s="199" t="s">
        <v>579</v>
      </c>
      <c r="H127" s="311" t="s">
        <v>393</v>
      </c>
      <c r="I127" s="339" t="s">
        <v>384</v>
      </c>
      <c r="J127" s="188" t="s">
        <v>606</v>
      </c>
      <c r="K127" s="188"/>
      <c r="L127" s="227"/>
      <c r="M127" s="188"/>
      <c r="N127" s="188"/>
      <c r="O127" s="228"/>
      <c r="P127" s="228"/>
      <c r="Q127" s="228"/>
      <c r="R127" s="228"/>
      <c r="S127" s="228"/>
      <c r="T127" s="260">
        <f t="shared" si="14"/>
        <v>0</v>
      </c>
      <c r="U127" s="188"/>
      <c r="V127" s="260">
        <f t="shared" si="17"/>
        <v>0</v>
      </c>
      <c r="W127" s="261" t="str">
        <f t="shared" si="18"/>
        <v>-</v>
      </c>
    </row>
    <row r="128" s="5" customFormat="1" ht="50.1" customHeight="1" spans="2:23">
      <c r="B128" s="186"/>
      <c r="C128" s="186"/>
      <c r="D128" s="183" t="s">
        <v>607</v>
      </c>
      <c r="E128" s="302"/>
      <c r="F128" s="190" t="s">
        <v>17</v>
      </c>
      <c r="G128" s="190" t="s">
        <v>575</v>
      </c>
      <c r="H128" s="303" t="s">
        <v>387</v>
      </c>
      <c r="I128" s="334" t="s">
        <v>384</v>
      </c>
      <c r="J128" s="190" t="s">
        <v>608</v>
      </c>
      <c r="K128" s="190"/>
      <c r="L128" s="230"/>
      <c r="M128" s="190"/>
      <c r="N128" s="190"/>
      <c r="O128" s="231"/>
      <c r="P128" s="231"/>
      <c r="Q128" s="231"/>
      <c r="R128" s="231"/>
      <c r="S128" s="231"/>
      <c r="T128" s="262">
        <f t="shared" si="14"/>
        <v>0</v>
      </c>
      <c r="U128" s="190"/>
      <c r="V128" s="262">
        <f t="shared" si="17"/>
        <v>0</v>
      </c>
      <c r="W128" s="263" t="str">
        <f t="shared" si="18"/>
        <v>-</v>
      </c>
    </row>
    <row r="129" s="5" customFormat="1" ht="50.1" customHeight="1" spans="2:23">
      <c r="B129" s="186"/>
      <c r="C129" s="186"/>
      <c r="D129" s="187"/>
      <c r="E129" s="304"/>
      <c r="F129" s="185" t="s">
        <v>18</v>
      </c>
      <c r="G129" s="185" t="s">
        <v>600</v>
      </c>
      <c r="H129" s="305" t="s">
        <v>390</v>
      </c>
      <c r="I129" s="335" t="s">
        <v>384</v>
      </c>
      <c r="J129" s="185" t="s">
        <v>609</v>
      </c>
      <c r="K129" s="185"/>
      <c r="L129" s="224"/>
      <c r="M129" s="185"/>
      <c r="N129" s="185"/>
      <c r="O129" s="225"/>
      <c r="P129" s="225"/>
      <c r="Q129" s="225"/>
      <c r="R129" s="225"/>
      <c r="S129" s="225"/>
      <c r="T129" s="258">
        <f t="shared" si="14"/>
        <v>0</v>
      </c>
      <c r="U129" s="185"/>
      <c r="V129" s="258">
        <f t="shared" si="17"/>
        <v>0</v>
      </c>
      <c r="W129" s="259" t="str">
        <f t="shared" si="18"/>
        <v>-</v>
      </c>
    </row>
    <row r="130" s="5" customFormat="1" ht="50.1" customHeight="1" spans="2:23">
      <c r="B130" s="186"/>
      <c r="C130" s="186"/>
      <c r="D130" s="192"/>
      <c r="E130" s="306"/>
      <c r="F130" s="188" t="s">
        <v>19</v>
      </c>
      <c r="G130" s="188" t="s">
        <v>579</v>
      </c>
      <c r="H130" s="307" t="s">
        <v>393</v>
      </c>
      <c r="I130" s="336" t="s">
        <v>384</v>
      </c>
      <c r="J130" s="188" t="s">
        <v>610</v>
      </c>
      <c r="K130" s="188"/>
      <c r="L130" s="227"/>
      <c r="M130" s="188"/>
      <c r="N130" s="188"/>
      <c r="O130" s="228"/>
      <c r="P130" s="228"/>
      <c r="Q130" s="228"/>
      <c r="R130" s="228"/>
      <c r="S130" s="228"/>
      <c r="T130" s="260">
        <f t="shared" si="14"/>
        <v>0</v>
      </c>
      <c r="U130" s="188"/>
      <c r="V130" s="260">
        <f t="shared" si="17"/>
        <v>0</v>
      </c>
      <c r="W130" s="261" t="str">
        <f t="shared" si="18"/>
        <v>-</v>
      </c>
    </row>
    <row r="131" s="5" customFormat="1" ht="50.1" customHeight="1" spans="2:23">
      <c r="B131" s="186"/>
      <c r="C131" s="186"/>
      <c r="D131" s="183" t="s">
        <v>611</v>
      </c>
      <c r="E131" s="302"/>
      <c r="F131" s="190" t="s">
        <v>17</v>
      </c>
      <c r="G131" s="190" t="s">
        <v>575</v>
      </c>
      <c r="H131" s="303" t="s">
        <v>387</v>
      </c>
      <c r="I131" s="363" t="s">
        <v>384</v>
      </c>
      <c r="J131" s="190" t="s">
        <v>612</v>
      </c>
      <c r="K131" s="190"/>
      <c r="L131" s="230"/>
      <c r="M131" s="190"/>
      <c r="N131" s="190"/>
      <c r="O131" s="231"/>
      <c r="P131" s="231"/>
      <c r="Q131" s="231"/>
      <c r="R131" s="231"/>
      <c r="S131" s="231"/>
      <c r="T131" s="262">
        <f t="shared" si="14"/>
        <v>0</v>
      </c>
      <c r="U131" s="190"/>
      <c r="V131" s="262">
        <f t="shared" si="17"/>
        <v>0</v>
      </c>
      <c r="W131" s="263" t="str">
        <f t="shared" si="18"/>
        <v>-</v>
      </c>
    </row>
    <row r="132" s="5" customFormat="1" ht="50.1" customHeight="1" spans="2:23">
      <c r="B132" s="186"/>
      <c r="C132" s="186"/>
      <c r="D132" s="187"/>
      <c r="E132" s="304"/>
      <c r="F132" s="185" t="s">
        <v>18</v>
      </c>
      <c r="G132" s="185" t="s">
        <v>600</v>
      </c>
      <c r="H132" s="305" t="s">
        <v>390</v>
      </c>
      <c r="I132" s="338" t="s">
        <v>384</v>
      </c>
      <c r="J132" s="185" t="s">
        <v>613</v>
      </c>
      <c r="K132" s="185"/>
      <c r="L132" s="224"/>
      <c r="M132" s="185"/>
      <c r="N132" s="185"/>
      <c r="O132" s="225"/>
      <c r="P132" s="225"/>
      <c r="Q132" s="225"/>
      <c r="R132" s="225"/>
      <c r="S132" s="225"/>
      <c r="T132" s="258">
        <f t="shared" si="14"/>
        <v>0</v>
      </c>
      <c r="U132" s="185"/>
      <c r="V132" s="258">
        <f t="shared" si="17"/>
        <v>0</v>
      </c>
      <c r="W132" s="259" t="str">
        <f t="shared" si="18"/>
        <v>-</v>
      </c>
    </row>
    <row r="133" s="5" customFormat="1" ht="50.1" customHeight="1" spans="2:23">
      <c r="B133" s="186"/>
      <c r="C133" s="186"/>
      <c r="D133" s="192"/>
      <c r="E133" s="310"/>
      <c r="F133" s="199" t="s">
        <v>19</v>
      </c>
      <c r="G133" s="199" t="s">
        <v>579</v>
      </c>
      <c r="H133" s="311" t="s">
        <v>393</v>
      </c>
      <c r="I133" s="339" t="s">
        <v>384</v>
      </c>
      <c r="J133" s="188" t="s">
        <v>614</v>
      </c>
      <c r="K133" s="188"/>
      <c r="L133" s="227"/>
      <c r="M133" s="188"/>
      <c r="N133" s="188"/>
      <c r="O133" s="228"/>
      <c r="P133" s="228"/>
      <c r="Q133" s="228"/>
      <c r="R133" s="228"/>
      <c r="S133" s="228"/>
      <c r="T133" s="260">
        <f t="shared" si="14"/>
        <v>0</v>
      </c>
      <c r="U133" s="188"/>
      <c r="V133" s="260">
        <f t="shared" si="17"/>
        <v>0</v>
      </c>
      <c r="W133" s="261" t="str">
        <f t="shared" si="18"/>
        <v>-</v>
      </c>
    </row>
    <row r="134" s="5" customFormat="1" ht="50.1" customHeight="1" spans="2:23">
      <c r="B134" s="182" t="s">
        <v>615</v>
      </c>
      <c r="C134" s="182" t="s">
        <v>380</v>
      </c>
      <c r="D134" s="283" t="s">
        <v>616</v>
      </c>
      <c r="E134" s="342"/>
      <c r="F134" s="190" t="s">
        <v>17</v>
      </c>
      <c r="G134" s="190" t="s">
        <v>573</v>
      </c>
      <c r="H134" s="303" t="s">
        <v>383</v>
      </c>
      <c r="I134" s="363" t="s">
        <v>384</v>
      </c>
      <c r="J134" s="190" t="s">
        <v>617</v>
      </c>
      <c r="K134" s="190"/>
      <c r="L134" s="230"/>
      <c r="M134" s="190"/>
      <c r="N134" s="190"/>
      <c r="O134" s="231"/>
      <c r="P134" s="231"/>
      <c r="Q134" s="231"/>
      <c r="R134" s="231"/>
      <c r="S134" s="231"/>
      <c r="T134" s="262">
        <f t="shared" ref="T134:T191" si="19">M134+L134+N134</f>
        <v>0</v>
      </c>
      <c r="U134" s="190"/>
      <c r="V134" s="262">
        <f t="shared" si="17"/>
        <v>0</v>
      </c>
      <c r="W134" s="263" t="str">
        <f t="shared" si="18"/>
        <v>-</v>
      </c>
    </row>
    <row r="135" s="5" customFormat="1" ht="50.1" customHeight="1" spans="2:23">
      <c r="B135" s="186"/>
      <c r="C135" s="186"/>
      <c r="D135" s="285"/>
      <c r="E135" s="343"/>
      <c r="F135" s="185" t="s">
        <v>18</v>
      </c>
      <c r="G135" s="185" t="s">
        <v>575</v>
      </c>
      <c r="H135" s="305" t="s">
        <v>387</v>
      </c>
      <c r="I135" s="338" t="s">
        <v>384</v>
      </c>
      <c r="J135" s="185" t="s">
        <v>618</v>
      </c>
      <c r="K135" s="185"/>
      <c r="L135" s="224"/>
      <c r="M135" s="185"/>
      <c r="N135" s="185"/>
      <c r="O135" s="225"/>
      <c r="P135" s="225"/>
      <c r="Q135" s="225"/>
      <c r="R135" s="225"/>
      <c r="S135" s="225"/>
      <c r="T135" s="258">
        <f t="shared" si="19"/>
        <v>0</v>
      </c>
      <c r="U135" s="185"/>
      <c r="V135" s="258">
        <f t="shared" si="17"/>
        <v>0</v>
      </c>
      <c r="W135" s="259" t="str">
        <f t="shared" si="18"/>
        <v>-</v>
      </c>
    </row>
    <row r="136" s="5" customFormat="1" ht="50.1" customHeight="1" spans="2:23">
      <c r="B136" s="186"/>
      <c r="C136" s="344"/>
      <c r="D136" s="285"/>
      <c r="E136" s="343"/>
      <c r="F136" s="185" t="s">
        <v>19</v>
      </c>
      <c r="G136" s="185" t="s">
        <v>600</v>
      </c>
      <c r="H136" s="305" t="s">
        <v>390</v>
      </c>
      <c r="I136" s="338" t="s">
        <v>384</v>
      </c>
      <c r="J136" s="185" t="s">
        <v>619</v>
      </c>
      <c r="K136" s="185"/>
      <c r="L136" s="224"/>
      <c r="M136" s="185"/>
      <c r="N136" s="185"/>
      <c r="O136" s="225"/>
      <c r="P136" s="225"/>
      <c r="Q136" s="225"/>
      <c r="R136" s="225"/>
      <c r="S136" s="225"/>
      <c r="T136" s="258">
        <f t="shared" si="19"/>
        <v>0</v>
      </c>
      <c r="U136" s="185"/>
      <c r="V136" s="258">
        <f t="shared" si="17"/>
        <v>0</v>
      </c>
      <c r="W136" s="259" t="str">
        <f t="shared" si="18"/>
        <v>-</v>
      </c>
    </row>
    <row r="137" s="5" customFormat="1" ht="50.1" customHeight="1" spans="2:23">
      <c r="B137" s="186"/>
      <c r="C137" s="186"/>
      <c r="D137" s="286"/>
      <c r="E137" s="345"/>
      <c r="F137" s="188" t="s">
        <v>20</v>
      </c>
      <c r="G137" s="188" t="s">
        <v>579</v>
      </c>
      <c r="H137" s="307" t="s">
        <v>393</v>
      </c>
      <c r="I137" s="364" t="s">
        <v>384</v>
      </c>
      <c r="J137" s="188" t="s">
        <v>620</v>
      </c>
      <c r="K137" s="188"/>
      <c r="L137" s="227"/>
      <c r="M137" s="188"/>
      <c r="N137" s="188"/>
      <c r="O137" s="228"/>
      <c r="P137" s="228"/>
      <c r="Q137" s="228"/>
      <c r="R137" s="228"/>
      <c r="S137" s="228"/>
      <c r="T137" s="260">
        <f t="shared" si="19"/>
        <v>0</v>
      </c>
      <c r="U137" s="188"/>
      <c r="V137" s="260">
        <f t="shared" si="17"/>
        <v>0</v>
      </c>
      <c r="W137" s="261" t="str">
        <f t="shared" si="18"/>
        <v>-</v>
      </c>
    </row>
    <row r="138" s="5" customFormat="1" ht="50.1" customHeight="1" spans="2:23">
      <c r="B138" s="344"/>
      <c r="C138" s="344"/>
      <c r="D138" s="183" t="s">
        <v>621</v>
      </c>
      <c r="E138" s="308"/>
      <c r="F138" s="247" t="s">
        <v>17</v>
      </c>
      <c r="G138" s="247" t="s">
        <v>573</v>
      </c>
      <c r="H138" s="309" t="s">
        <v>383</v>
      </c>
      <c r="I138" s="337" t="s">
        <v>384</v>
      </c>
      <c r="J138" s="190" t="s">
        <v>622</v>
      </c>
      <c r="K138" s="190"/>
      <c r="L138" s="230"/>
      <c r="M138" s="190"/>
      <c r="N138" s="190"/>
      <c r="O138" s="231"/>
      <c r="P138" s="231"/>
      <c r="Q138" s="231"/>
      <c r="R138" s="231"/>
      <c r="S138" s="231"/>
      <c r="T138" s="262">
        <f t="shared" si="19"/>
        <v>0</v>
      </c>
      <c r="U138" s="190"/>
      <c r="V138" s="262">
        <f t="shared" si="17"/>
        <v>0</v>
      </c>
      <c r="W138" s="263" t="str">
        <f t="shared" si="18"/>
        <v>-</v>
      </c>
    </row>
    <row r="139" s="5" customFormat="1" ht="50.1" customHeight="1" spans="2:23">
      <c r="B139" s="344"/>
      <c r="C139" s="344"/>
      <c r="D139" s="187"/>
      <c r="E139" s="304"/>
      <c r="F139" s="185" t="s">
        <v>18</v>
      </c>
      <c r="G139" s="185" t="s">
        <v>575</v>
      </c>
      <c r="H139" s="305" t="s">
        <v>387</v>
      </c>
      <c r="I139" s="338" t="s">
        <v>384</v>
      </c>
      <c r="J139" s="185" t="s">
        <v>623</v>
      </c>
      <c r="K139" s="185"/>
      <c r="L139" s="224"/>
      <c r="M139" s="185"/>
      <c r="N139" s="185"/>
      <c r="O139" s="225"/>
      <c r="P139" s="225"/>
      <c r="Q139" s="225"/>
      <c r="R139" s="225"/>
      <c r="S139" s="225"/>
      <c r="T139" s="258">
        <f t="shared" si="19"/>
        <v>0</v>
      </c>
      <c r="U139" s="185"/>
      <c r="V139" s="258">
        <f t="shared" si="17"/>
        <v>0</v>
      </c>
      <c r="W139" s="259" t="str">
        <f t="shared" si="18"/>
        <v>-</v>
      </c>
    </row>
    <row r="140" s="5" customFormat="1" ht="50.1" customHeight="1" spans="2:23">
      <c r="B140" s="344"/>
      <c r="C140" s="344"/>
      <c r="D140" s="187"/>
      <c r="E140" s="304"/>
      <c r="F140" s="185" t="s">
        <v>19</v>
      </c>
      <c r="G140" s="185" t="s">
        <v>600</v>
      </c>
      <c r="H140" s="305" t="s">
        <v>390</v>
      </c>
      <c r="I140" s="338" t="s">
        <v>384</v>
      </c>
      <c r="J140" s="185" t="s">
        <v>624</v>
      </c>
      <c r="K140" s="185"/>
      <c r="L140" s="224"/>
      <c r="M140" s="185"/>
      <c r="N140" s="185"/>
      <c r="O140" s="225"/>
      <c r="P140" s="225"/>
      <c r="Q140" s="225"/>
      <c r="R140" s="225"/>
      <c r="S140" s="225"/>
      <c r="T140" s="258">
        <f t="shared" si="19"/>
        <v>0</v>
      </c>
      <c r="U140" s="185"/>
      <c r="V140" s="258">
        <f t="shared" si="17"/>
        <v>0</v>
      </c>
      <c r="W140" s="259" t="str">
        <f t="shared" si="18"/>
        <v>-</v>
      </c>
    </row>
    <row r="141" s="5" customFormat="1" ht="50.1" customHeight="1" spans="2:23">
      <c r="B141" s="346"/>
      <c r="C141" s="346"/>
      <c r="D141" s="192"/>
      <c r="E141" s="306"/>
      <c r="F141" s="188" t="s">
        <v>20</v>
      </c>
      <c r="G141" s="188" t="s">
        <v>579</v>
      </c>
      <c r="H141" s="307" t="s">
        <v>393</v>
      </c>
      <c r="I141" s="364" t="s">
        <v>384</v>
      </c>
      <c r="J141" s="188" t="s">
        <v>625</v>
      </c>
      <c r="K141" s="188"/>
      <c r="L141" s="227"/>
      <c r="M141" s="188"/>
      <c r="N141" s="188"/>
      <c r="O141" s="228"/>
      <c r="P141" s="228"/>
      <c r="Q141" s="228"/>
      <c r="R141" s="228"/>
      <c r="S141" s="228"/>
      <c r="T141" s="260">
        <f t="shared" si="19"/>
        <v>0</v>
      </c>
      <c r="U141" s="188"/>
      <c r="V141" s="260">
        <f t="shared" si="17"/>
        <v>0</v>
      </c>
      <c r="W141" s="261" t="str">
        <f t="shared" si="18"/>
        <v>-</v>
      </c>
    </row>
    <row r="142" s="5" customFormat="1" ht="50.1" customHeight="1" spans="2:23">
      <c r="B142" s="182" t="s">
        <v>626</v>
      </c>
      <c r="C142" s="182" t="s">
        <v>380</v>
      </c>
      <c r="D142" s="183" t="s">
        <v>627</v>
      </c>
      <c r="E142" s="347"/>
      <c r="F142" s="190" t="s">
        <v>17</v>
      </c>
      <c r="G142" s="190" t="s">
        <v>573</v>
      </c>
      <c r="H142" s="303" t="s">
        <v>383</v>
      </c>
      <c r="I142" s="363" t="s">
        <v>384</v>
      </c>
      <c r="J142" s="190" t="s">
        <v>628</v>
      </c>
      <c r="K142" s="190"/>
      <c r="L142" s="230"/>
      <c r="M142" s="190"/>
      <c r="N142" s="190"/>
      <c r="O142" s="231"/>
      <c r="P142" s="231"/>
      <c r="Q142" s="231"/>
      <c r="R142" s="231"/>
      <c r="S142" s="231"/>
      <c r="T142" s="262">
        <f t="shared" si="19"/>
        <v>0</v>
      </c>
      <c r="U142" s="190"/>
      <c r="V142" s="262">
        <f t="shared" ref="V142:V191" si="20">T142+U142</f>
        <v>0</v>
      </c>
      <c r="W142" s="263" t="str">
        <f t="shared" ref="W142:W191" si="21">IF(S142&gt;0,V142/S142*7,"-")</f>
        <v>-</v>
      </c>
    </row>
    <row r="143" s="5" customFormat="1" ht="50.1" customHeight="1" spans="2:23">
      <c r="B143" s="186"/>
      <c r="C143" s="186"/>
      <c r="D143" s="187" t="s">
        <v>629</v>
      </c>
      <c r="E143" s="348"/>
      <c r="F143" s="185" t="s">
        <v>18</v>
      </c>
      <c r="G143" s="185" t="s">
        <v>575</v>
      </c>
      <c r="H143" s="305" t="s">
        <v>387</v>
      </c>
      <c r="I143" s="338" t="s">
        <v>384</v>
      </c>
      <c r="J143" s="185" t="s">
        <v>630</v>
      </c>
      <c r="K143" s="185"/>
      <c r="L143" s="224"/>
      <c r="M143" s="185"/>
      <c r="N143" s="185"/>
      <c r="O143" s="225"/>
      <c r="P143" s="225"/>
      <c r="Q143" s="225"/>
      <c r="R143" s="225"/>
      <c r="S143" s="225"/>
      <c r="T143" s="258">
        <f t="shared" si="19"/>
        <v>0</v>
      </c>
      <c r="U143" s="185"/>
      <c r="V143" s="258">
        <f t="shared" si="20"/>
        <v>0</v>
      </c>
      <c r="W143" s="259" t="str">
        <f t="shared" si="21"/>
        <v>-</v>
      </c>
    </row>
    <row r="144" s="5" customFormat="1" ht="50.1" customHeight="1" spans="2:23">
      <c r="B144" s="186"/>
      <c r="C144" s="186"/>
      <c r="D144" s="187"/>
      <c r="E144" s="348"/>
      <c r="F144" s="185" t="s">
        <v>19</v>
      </c>
      <c r="G144" s="185" t="s">
        <v>600</v>
      </c>
      <c r="H144" s="305" t="s">
        <v>390</v>
      </c>
      <c r="I144" s="338" t="s">
        <v>384</v>
      </c>
      <c r="J144" s="185" t="s">
        <v>631</v>
      </c>
      <c r="K144" s="185"/>
      <c r="L144" s="224"/>
      <c r="M144" s="185"/>
      <c r="N144" s="185"/>
      <c r="O144" s="225"/>
      <c r="P144" s="225"/>
      <c r="Q144" s="225"/>
      <c r="R144" s="225"/>
      <c r="S144" s="225"/>
      <c r="T144" s="258">
        <f t="shared" si="19"/>
        <v>0</v>
      </c>
      <c r="U144" s="185"/>
      <c r="V144" s="258">
        <f t="shared" si="20"/>
        <v>0</v>
      </c>
      <c r="W144" s="259" t="str">
        <f t="shared" si="21"/>
        <v>-</v>
      </c>
    </row>
    <row r="145" s="5" customFormat="1" ht="50.1" customHeight="1" spans="2:23">
      <c r="B145" s="186"/>
      <c r="C145" s="186"/>
      <c r="D145" s="192"/>
      <c r="E145" s="349"/>
      <c r="F145" s="199" t="s">
        <v>20</v>
      </c>
      <c r="G145" s="199" t="s">
        <v>579</v>
      </c>
      <c r="H145" s="311" t="s">
        <v>393</v>
      </c>
      <c r="I145" s="339" t="s">
        <v>384</v>
      </c>
      <c r="J145" s="188" t="s">
        <v>632</v>
      </c>
      <c r="K145" s="188"/>
      <c r="L145" s="227"/>
      <c r="M145" s="188"/>
      <c r="N145" s="188"/>
      <c r="O145" s="228"/>
      <c r="P145" s="228"/>
      <c r="Q145" s="228"/>
      <c r="R145" s="228"/>
      <c r="S145" s="228"/>
      <c r="T145" s="260">
        <f t="shared" si="19"/>
        <v>0</v>
      </c>
      <c r="U145" s="188"/>
      <c r="V145" s="260">
        <f t="shared" si="20"/>
        <v>0</v>
      </c>
      <c r="W145" s="261" t="str">
        <f t="shared" si="21"/>
        <v>-</v>
      </c>
    </row>
    <row r="146" s="5" customFormat="1" ht="50.1" customHeight="1" spans="2:23">
      <c r="B146" s="186"/>
      <c r="C146" s="186"/>
      <c r="D146" s="183" t="s">
        <v>633</v>
      </c>
      <c r="E146" s="350"/>
      <c r="F146" s="190" t="s">
        <v>17</v>
      </c>
      <c r="G146" s="190" t="s">
        <v>573</v>
      </c>
      <c r="H146" s="303" t="s">
        <v>383</v>
      </c>
      <c r="I146" s="363" t="s">
        <v>384</v>
      </c>
      <c r="J146" s="190" t="s">
        <v>634</v>
      </c>
      <c r="K146" s="190"/>
      <c r="L146" s="230"/>
      <c r="M146" s="190"/>
      <c r="N146" s="190"/>
      <c r="O146" s="231"/>
      <c r="P146" s="231"/>
      <c r="Q146" s="231"/>
      <c r="R146" s="231"/>
      <c r="S146" s="231"/>
      <c r="T146" s="262">
        <f t="shared" si="19"/>
        <v>0</v>
      </c>
      <c r="U146" s="190"/>
      <c r="V146" s="262">
        <f t="shared" si="20"/>
        <v>0</v>
      </c>
      <c r="W146" s="263" t="str">
        <f t="shared" si="21"/>
        <v>-</v>
      </c>
    </row>
    <row r="147" s="5" customFormat="1" ht="50.1" customHeight="1" spans="2:23">
      <c r="B147" s="186"/>
      <c r="C147" s="186"/>
      <c r="D147" s="187"/>
      <c r="E147" s="351"/>
      <c r="F147" s="185" t="s">
        <v>18</v>
      </c>
      <c r="G147" s="185" t="s">
        <v>575</v>
      </c>
      <c r="H147" s="305" t="s">
        <v>387</v>
      </c>
      <c r="I147" s="338" t="s">
        <v>384</v>
      </c>
      <c r="J147" s="185" t="s">
        <v>635</v>
      </c>
      <c r="K147" s="185"/>
      <c r="L147" s="224"/>
      <c r="M147" s="185"/>
      <c r="N147" s="185"/>
      <c r="O147" s="225"/>
      <c r="P147" s="225"/>
      <c r="Q147" s="225"/>
      <c r="R147" s="225"/>
      <c r="S147" s="225"/>
      <c r="T147" s="258">
        <f t="shared" si="19"/>
        <v>0</v>
      </c>
      <c r="U147" s="185"/>
      <c r="V147" s="258">
        <f t="shared" si="20"/>
        <v>0</v>
      </c>
      <c r="W147" s="259" t="str">
        <f t="shared" si="21"/>
        <v>-</v>
      </c>
    </row>
    <row r="148" s="5" customFormat="1" ht="50.1" customHeight="1" spans="2:23">
      <c r="B148" s="186"/>
      <c r="C148" s="186"/>
      <c r="D148" s="187"/>
      <c r="E148" s="351"/>
      <c r="F148" s="185" t="s">
        <v>19</v>
      </c>
      <c r="G148" s="185" t="s">
        <v>600</v>
      </c>
      <c r="H148" s="305" t="s">
        <v>390</v>
      </c>
      <c r="I148" s="338" t="s">
        <v>384</v>
      </c>
      <c r="J148" s="185" t="s">
        <v>636</v>
      </c>
      <c r="K148" s="185"/>
      <c r="L148" s="224"/>
      <c r="M148" s="185"/>
      <c r="N148" s="185"/>
      <c r="O148" s="225"/>
      <c r="P148" s="225"/>
      <c r="Q148" s="225"/>
      <c r="R148" s="225"/>
      <c r="S148" s="225"/>
      <c r="T148" s="258">
        <f t="shared" si="19"/>
        <v>0</v>
      </c>
      <c r="U148" s="185"/>
      <c r="V148" s="258">
        <f t="shared" si="20"/>
        <v>0</v>
      </c>
      <c r="W148" s="259" t="str">
        <f t="shared" si="21"/>
        <v>-</v>
      </c>
    </row>
    <row r="149" s="5" customFormat="1" ht="50.1" customHeight="1" spans="2:23">
      <c r="B149" s="195"/>
      <c r="C149" s="195"/>
      <c r="D149" s="352"/>
      <c r="E149" s="353"/>
      <c r="F149" s="201" t="s">
        <v>20</v>
      </c>
      <c r="G149" s="188" t="s">
        <v>579</v>
      </c>
      <c r="H149" s="307" t="s">
        <v>393</v>
      </c>
      <c r="I149" s="364" t="s">
        <v>384</v>
      </c>
      <c r="J149" s="188" t="s">
        <v>637</v>
      </c>
      <c r="K149" s="188"/>
      <c r="L149" s="227"/>
      <c r="M149" s="188"/>
      <c r="N149" s="188"/>
      <c r="O149" s="228"/>
      <c r="P149" s="228"/>
      <c r="Q149" s="228"/>
      <c r="R149" s="228"/>
      <c r="S149" s="228"/>
      <c r="T149" s="260">
        <f t="shared" si="19"/>
        <v>0</v>
      </c>
      <c r="U149" s="188"/>
      <c r="V149" s="260">
        <f t="shared" si="20"/>
        <v>0</v>
      </c>
      <c r="W149" s="261" t="str">
        <f t="shared" si="21"/>
        <v>-</v>
      </c>
    </row>
    <row r="150" s="5" customFormat="1" ht="50.1" customHeight="1" spans="2:23">
      <c r="B150" s="354"/>
      <c r="C150" s="354"/>
      <c r="D150" s="183">
        <v>20003</v>
      </c>
      <c r="E150" s="347"/>
      <c r="F150" s="247" t="s">
        <v>17</v>
      </c>
      <c r="G150" s="247" t="s">
        <v>573</v>
      </c>
      <c r="H150" s="309" t="s">
        <v>383</v>
      </c>
      <c r="I150" s="337" t="s">
        <v>384</v>
      </c>
      <c r="J150" s="190" t="s">
        <v>638</v>
      </c>
      <c r="K150" s="190"/>
      <c r="L150" s="230"/>
      <c r="M150" s="190"/>
      <c r="N150" s="190"/>
      <c r="O150" s="231"/>
      <c r="P150" s="231"/>
      <c r="Q150" s="231"/>
      <c r="R150" s="231"/>
      <c r="S150" s="231"/>
      <c r="T150" s="262">
        <f t="shared" si="19"/>
        <v>0</v>
      </c>
      <c r="U150" s="190"/>
      <c r="V150" s="262">
        <f t="shared" si="20"/>
        <v>0</v>
      </c>
      <c r="W150" s="263" t="str">
        <f t="shared" si="21"/>
        <v>-</v>
      </c>
    </row>
    <row r="151" s="5" customFormat="1" ht="50.1" customHeight="1" spans="2:23">
      <c r="B151" s="354"/>
      <c r="C151" s="354"/>
      <c r="D151" s="187"/>
      <c r="E151" s="348"/>
      <c r="F151" s="185" t="s">
        <v>18</v>
      </c>
      <c r="G151" s="185" t="s">
        <v>575</v>
      </c>
      <c r="H151" s="305" t="s">
        <v>387</v>
      </c>
      <c r="I151" s="338" t="s">
        <v>384</v>
      </c>
      <c r="J151" s="185" t="s">
        <v>639</v>
      </c>
      <c r="K151" s="185"/>
      <c r="L151" s="224"/>
      <c r="M151" s="185"/>
      <c r="N151" s="185"/>
      <c r="O151" s="225"/>
      <c r="P151" s="225"/>
      <c r="Q151" s="225"/>
      <c r="R151" s="225"/>
      <c r="S151" s="225"/>
      <c r="T151" s="258">
        <f t="shared" si="19"/>
        <v>0</v>
      </c>
      <c r="U151" s="185"/>
      <c r="V151" s="258">
        <f t="shared" si="20"/>
        <v>0</v>
      </c>
      <c r="W151" s="259" t="str">
        <f t="shared" si="21"/>
        <v>-</v>
      </c>
    </row>
    <row r="152" s="5" customFormat="1" ht="50.1" customHeight="1" spans="2:23">
      <c r="B152" s="354"/>
      <c r="C152" s="354"/>
      <c r="D152" s="187"/>
      <c r="E152" s="348"/>
      <c r="F152" s="185" t="s">
        <v>19</v>
      </c>
      <c r="G152" s="185" t="s">
        <v>600</v>
      </c>
      <c r="H152" s="305" t="s">
        <v>390</v>
      </c>
      <c r="I152" s="338" t="s">
        <v>384</v>
      </c>
      <c r="J152" s="185" t="s">
        <v>640</v>
      </c>
      <c r="K152" s="185"/>
      <c r="L152" s="224"/>
      <c r="M152" s="185"/>
      <c r="N152" s="185"/>
      <c r="O152" s="225"/>
      <c r="P152" s="225"/>
      <c r="Q152" s="225"/>
      <c r="R152" s="225"/>
      <c r="S152" s="225"/>
      <c r="T152" s="258">
        <f t="shared" si="19"/>
        <v>0</v>
      </c>
      <c r="U152" s="185"/>
      <c r="V152" s="258">
        <f t="shared" si="20"/>
        <v>0</v>
      </c>
      <c r="W152" s="259" t="str">
        <f t="shared" si="21"/>
        <v>-</v>
      </c>
    </row>
    <row r="153" s="5" customFormat="1" ht="50.1" customHeight="1" spans="2:23">
      <c r="B153" s="354"/>
      <c r="C153" s="354"/>
      <c r="D153" s="192"/>
      <c r="E153" s="349"/>
      <c r="F153" s="199" t="s">
        <v>20</v>
      </c>
      <c r="G153" s="199" t="s">
        <v>579</v>
      </c>
      <c r="H153" s="311" t="s">
        <v>393</v>
      </c>
      <c r="I153" s="339" t="s">
        <v>384</v>
      </c>
      <c r="J153" s="188" t="s">
        <v>641</v>
      </c>
      <c r="K153" s="188"/>
      <c r="L153" s="227"/>
      <c r="M153" s="188"/>
      <c r="N153" s="188"/>
      <c r="O153" s="228"/>
      <c r="P153" s="228"/>
      <c r="Q153" s="228"/>
      <c r="R153" s="228"/>
      <c r="S153" s="228"/>
      <c r="T153" s="260">
        <f t="shared" si="19"/>
        <v>0</v>
      </c>
      <c r="U153" s="188"/>
      <c r="V153" s="260">
        <f t="shared" si="20"/>
        <v>0</v>
      </c>
      <c r="W153" s="261" t="str">
        <f t="shared" si="21"/>
        <v>-</v>
      </c>
    </row>
    <row r="154" s="5" customFormat="1" ht="50.1" customHeight="1" spans="2:23">
      <c r="B154" s="354"/>
      <c r="C154" s="354"/>
      <c r="D154" s="183" t="s">
        <v>642</v>
      </c>
      <c r="E154" s="347"/>
      <c r="F154" s="190" t="s">
        <v>17</v>
      </c>
      <c r="G154" s="190" t="s">
        <v>573</v>
      </c>
      <c r="H154" s="303" t="s">
        <v>383</v>
      </c>
      <c r="I154" s="334" t="s">
        <v>384</v>
      </c>
      <c r="J154" s="190" t="s">
        <v>643</v>
      </c>
      <c r="K154" s="190"/>
      <c r="L154" s="230"/>
      <c r="M154" s="190"/>
      <c r="N154" s="190"/>
      <c r="O154" s="231"/>
      <c r="P154" s="231"/>
      <c r="Q154" s="231"/>
      <c r="R154" s="231"/>
      <c r="S154" s="231"/>
      <c r="T154" s="262">
        <f t="shared" si="19"/>
        <v>0</v>
      </c>
      <c r="U154" s="190"/>
      <c r="V154" s="262">
        <f t="shared" si="20"/>
        <v>0</v>
      </c>
      <c r="W154" s="263" t="str">
        <f t="shared" si="21"/>
        <v>-</v>
      </c>
    </row>
    <row r="155" s="5" customFormat="1" ht="50.1" customHeight="1" spans="2:23">
      <c r="B155" s="354"/>
      <c r="C155" s="354"/>
      <c r="D155" s="187"/>
      <c r="E155" s="348"/>
      <c r="F155" s="185" t="s">
        <v>18</v>
      </c>
      <c r="G155" s="185" t="s">
        <v>575</v>
      </c>
      <c r="H155" s="305" t="s">
        <v>387</v>
      </c>
      <c r="I155" s="335" t="s">
        <v>384</v>
      </c>
      <c r="J155" s="185" t="s">
        <v>630</v>
      </c>
      <c r="K155" s="185"/>
      <c r="L155" s="224"/>
      <c r="M155" s="185"/>
      <c r="N155" s="185"/>
      <c r="O155" s="225"/>
      <c r="P155" s="225"/>
      <c r="Q155" s="225"/>
      <c r="R155" s="225"/>
      <c r="S155" s="225"/>
      <c r="T155" s="258">
        <f t="shared" si="19"/>
        <v>0</v>
      </c>
      <c r="U155" s="185"/>
      <c r="V155" s="258">
        <f t="shared" si="20"/>
        <v>0</v>
      </c>
      <c r="W155" s="259" t="str">
        <f t="shared" si="21"/>
        <v>-</v>
      </c>
    </row>
    <row r="156" s="5" customFormat="1" ht="50.1" customHeight="1" spans="2:23">
      <c r="B156" s="354"/>
      <c r="C156" s="354"/>
      <c r="D156" s="187"/>
      <c r="E156" s="348"/>
      <c r="F156" s="185" t="s">
        <v>19</v>
      </c>
      <c r="G156" s="185" t="s">
        <v>600</v>
      </c>
      <c r="H156" s="305" t="s">
        <v>390</v>
      </c>
      <c r="I156" s="335" t="s">
        <v>384</v>
      </c>
      <c r="J156" s="185" t="s">
        <v>644</v>
      </c>
      <c r="K156" s="185"/>
      <c r="L156" s="224"/>
      <c r="M156" s="185"/>
      <c r="N156" s="185"/>
      <c r="O156" s="225"/>
      <c r="P156" s="225"/>
      <c r="Q156" s="225"/>
      <c r="R156" s="225"/>
      <c r="S156" s="225"/>
      <c r="T156" s="258">
        <f t="shared" si="19"/>
        <v>0</v>
      </c>
      <c r="U156" s="185"/>
      <c r="V156" s="258">
        <f t="shared" si="20"/>
        <v>0</v>
      </c>
      <c r="W156" s="259" t="str">
        <f t="shared" si="21"/>
        <v>-</v>
      </c>
    </row>
    <row r="157" s="5" customFormat="1" ht="50.1" customHeight="1" spans="2:23">
      <c r="B157" s="354"/>
      <c r="C157" s="354"/>
      <c r="D157" s="192"/>
      <c r="E157" s="349"/>
      <c r="F157" s="188" t="s">
        <v>20</v>
      </c>
      <c r="G157" s="188" t="s">
        <v>579</v>
      </c>
      <c r="H157" s="307" t="s">
        <v>393</v>
      </c>
      <c r="I157" s="336" t="s">
        <v>384</v>
      </c>
      <c r="J157" s="188" t="s">
        <v>645</v>
      </c>
      <c r="K157" s="188"/>
      <c r="L157" s="227"/>
      <c r="M157" s="188"/>
      <c r="N157" s="188"/>
      <c r="O157" s="228"/>
      <c r="P157" s="228"/>
      <c r="Q157" s="228"/>
      <c r="R157" s="228"/>
      <c r="S157" s="228"/>
      <c r="T157" s="260">
        <f t="shared" si="19"/>
        <v>0</v>
      </c>
      <c r="U157" s="188"/>
      <c r="V157" s="260">
        <f t="shared" si="20"/>
        <v>0</v>
      </c>
      <c r="W157" s="261" t="str">
        <f t="shared" si="21"/>
        <v>-</v>
      </c>
    </row>
    <row r="158" s="5" customFormat="1" ht="50.1" customHeight="1" spans="2:23">
      <c r="B158" s="354"/>
      <c r="C158" s="354"/>
      <c r="D158" s="187" t="s">
        <v>646</v>
      </c>
      <c r="E158" s="348"/>
      <c r="F158" s="190" t="s">
        <v>17</v>
      </c>
      <c r="G158" s="190" t="s">
        <v>573</v>
      </c>
      <c r="H158" s="303" t="s">
        <v>383</v>
      </c>
      <c r="I158" s="337" t="s">
        <v>384</v>
      </c>
      <c r="J158" s="190" t="s">
        <v>647</v>
      </c>
      <c r="K158" s="190"/>
      <c r="L158" s="230"/>
      <c r="M158" s="190"/>
      <c r="N158" s="190"/>
      <c r="O158" s="231"/>
      <c r="P158" s="231"/>
      <c r="Q158" s="231"/>
      <c r="R158" s="231"/>
      <c r="S158" s="231"/>
      <c r="T158" s="262">
        <f t="shared" si="19"/>
        <v>0</v>
      </c>
      <c r="U158" s="190"/>
      <c r="V158" s="262">
        <f t="shared" si="20"/>
        <v>0</v>
      </c>
      <c r="W158" s="263" t="str">
        <f t="shared" si="21"/>
        <v>-</v>
      </c>
    </row>
    <row r="159" s="5" customFormat="1" ht="50.1" customHeight="1" spans="2:23">
      <c r="B159" s="354"/>
      <c r="C159" s="354"/>
      <c r="D159" s="187"/>
      <c r="E159" s="348"/>
      <c r="F159" s="185" t="s">
        <v>18</v>
      </c>
      <c r="G159" s="185" t="s">
        <v>575</v>
      </c>
      <c r="H159" s="305" t="s">
        <v>387</v>
      </c>
      <c r="I159" s="338" t="s">
        <v>384</v>
      </c>
      <c r="J159" s="185" t="s">
        <v>648</v>
      </c>
      <c r="K159" s="185"/>
      <c r="L159" s="224"/>
      <c r="M159" s="185"/>
      <c r="N159" s="185"/>
      <c r="O159" s="225"/>
      <c r="P159" s="225"/>
      <c r="Q159" s="225"/>
      <c r="R159" s="225"/>
      <c r="S159" s="225"/>
      <c r="T159" s="258">
        <f t="shared" si="19"/>
        <v>0</v>
      </c>
      <c r="U159" s="185"/>
      <c r="V159" s="258">
        <f t="shared" si="20"/>
        <v>0</v>
      </c>
      <c r="W159" s="259" t="str">
        <f t="shared" si="21"/>
        <v>-</v>
      </c>
    </row>
    <row r="160" s="5" customFormat="1" ht="50.1" customHeight="1" spans="2:23">
      <c r="B160" s="354"/>
      <c r="C160" s="354"/>
      <c r="D160" s="187"/>
      <c r="E160" s="348"/>
      <c r="F160" s="185" t="s">
        <v>19</v>
      </c>
      <c r="G160" s="185" t="s">
        <v>600</v>
      </c>
      <c r="H160" s="305" t="s">
        <v>390</v>
      </c>
      <c r="I160" s="338" t="s">
        <v>384</v>
      </c>
      <c r="J160" s="185" t="s">
        <v>649</v>
      </c>
      <c r="K160" s="185"/>
      <c r="L160" s="224"/>
      <c r="M160" s="185"/>
      <c r="N160" s="185"/>
      <c r="O160" s="225"/>
      <c r="P160" s="225"/>
      <c r="Q160" s="225"/>
      <c r="R160" s="225"/>
      <c r="S160" s="225"/>
      <c r="T160" s="258">
        <f t="shared" si="19"/>
        <v>0</v>
      </c>
      <c r="U160" s="185"/>
      <c r="V160" s="258">
        <f t="shared" si="20"/>
        <v>0</v>
      </c>
      <c r="W160" s="259" t="str">
        <f t="shared" si="21"/>
        <v>-</v>
      </c>
    </row>
    <row r="161" s="5" customFormat="1" ht="50.1" customHeight="1" spans="2:23">
      <c r="B161" s="354"/>
      <c r="C161" s="354"/>
      <c r="D161" s="187"/>
      <c r="E161" s="348"/>
      <c r="F161" s="199" t="s">
        <v>20</v>
      </c>
      <c r="G161" s="199" t="s">
        <v>579</v>
      </c>
      <c r="H161" s="311" t="s">
        <v>393</v>
      </c>
      <c r="I161" s="339" t="s">
        <v>384</v>
      </c>
      <c r="J161" s="188" t="s">
        <v>650</v>
      </c>
      <c r="K161" s="188"/>
      <c r="L161" s="227"/>
      <c r="M161" s="188"/>
      <c r="N161" s="188"/>
      <c r="O161" s="228"/>
      <c r="P161" s="228"/>
      <c r="Q161" s="228"/>
      <c r="R161" s="228"/>
      <c r="S161" s="228"/>
      <c r="T161" s="260">
        <f t="shared" si="19"/>
        <v>0</v>
      </c>
      <c r="U161" s="188"/>
      <c r="V161" s="260">
        <f t="shared" si="20"/>
        <v>0</v>
      </c>
      <c r="W161" s="261" t="str">
        <f t="shared" si="21"/>
        <v>-</v>
      </c>
    </row>
    <row r="162" s="5" customFormat="1" ht="50.1" customHeight="1" spans="2:23">
      <c r="B162" s="354"/>
      <c r="C162" s="354"/>
      <c r="D162" s="183" t="s">
        <v>651</v>
      </c>
      <c r="E162" s="347"/>
      <c r="F162" s="190" t="s">
        <v>17</v>
      </c>
      <c r="G162" s="190" t="s">
        <v>573</v>
      </c>
      <c r="H162" s="303" t="s">
        <v>383</v>
      </c>
      <c r="I162" s="334" t="s">
        <v>384</v>
      </c>
      <c r="J162" s="190" t="s">
        <v>652</v>
      </c>
      <c r="K162" s="190"/>
      <c r="L162" s="230"/>
      <c r="M162" s="190"/>
      <c r="N162" s="190"/>
      <c r="O162" s="231"/>
      <c r="P162" s="231"/>
      <c r="Q162" s="231"/>
      <c r="R162" s="231"/>
      <c r="S162" s="231"/>
      <c r="T162" s="262">
        <f t="shared" si="19"/>
        <v>0</v>
      </c>
      <c r="U162" s="190"/>
      <c r="V162" s="262">
        <f t="shared" si="20"/>
        <v>0</v>
      </c>
      <c r="W162" s="263" t="str">
        <f t="shared" si="21"/>
        <v>-</v>
      </c>
    </row>
    <row r="163" s="5" customFormat="1" ht="50.1" customHeight="1" spans="2:23">
      <c r="B163" s="354"/>
      <c r="C163" s="354"/>
      <c r="D163" s="187"/>
      <c r="E163" s="348"/>
      <c r="F163" s="185" t="s">
        <v>18</v>
      </c>
      <c r="G163" s="185" t="s">
        <v>575</v>
      </c>
      <c r="H163" s="305" t="s">
        <v>387</v>
      </c>
      <c r="I163" s="335" t="s">
        <v>384</v>
      </c>
      <c r="J163" s="185" t="s">
        <v>653</v>
      </c>
      <c r="K163" s="185"/>
      <c r="L163" s="224"/>
      <c r="M163" s="185"/>
      <c r="N163" s="185"/>
      <c r="O163" s="225"/>
      <c r="P163" s="225"/>
      <c r="Q163" s="225"/>
      <c r="R163" s="225"/>
      <c r="S163" s="225"/>
      <c r="T163" s="258">
        <f t="shared" si="19"/>
        <v>0</v>
      </c>
      <c r="U163" s="185"/>
      <c r="V163" s="258">
        <f t="shared" si="20"/>
        <v>0</v>
      </c>
      <c r="W163" s="259" t="str">
        <f t="shared" si="21"/>
        <v>-</v>
      </c>
    </row>
    <row r="164" s="5" customFormat="1" ht="50.1" customHeight="1" spans="2:23">
      <c r="B164" s="354"/>
      <c r="C164" s="354"/>
      <c r="D164" s="187"/>
      <c r="E164" s="348"/>
      <c r="F164" s="185" t="s">
        <v>19</v>
      </c>
      <c r="G164" s="185" t="s">
        <v>600</v>
      </c>
      <c r="H164" s="305" t="s">
        <v>390</v>
      </c>
      <c r="I164" s="335" t="s">
        <v>384</v>
      </c>
      <c r="J164" s="185" t="s">
        <v>654</v>
      </c>
      <c r="K164" s="185"/>
      <c r="L164" s="224"/>
      <c r="M164" s="185"/>
      <c r="N164" s="185"/>
      <c r="O164" s="225"/>
      <c r="P164" s="225"/>
      <c r="Q164" s="225"/>
      <c r="R164" s="225"/>
      <c r="S164" s="225"/>
      <c r="T164" s="258">
        <f t="shared" si="19"/>
        <v>0</v>
      </c>
      <c r="U164" s="185"/>
      <c r="V164" s="258">
        <f t="shared" si="20"/>
        <v>0</v>
      </c>
      <c r="W164" s="259" t="str">
        <f t="shared" si="21"/>
        <v>-</v>
      </c>
    </row>
    <row r="165" s="5" customFormat="1" ht="50.1" customHeight="1" spans="2:23">
      <c r="B165" s="354"/>
      <c r="C165" s="354"/>
      <c r="D165" s="192"/>
      <c r="E165" s="349"/>
      <c r="F165" s="188" t="s">
        <v>20</v>
      </c>
      <c r="G165" s="188" t="s">
        <v>579</v>
      </c>
      <c r="H165" s="307" t="s">
        <v>393</v>
      </c>
      <c r="I165" s="336" t="s">
        <v>384</v>
      </c>
      <c r="J165" s="188" t="s">
        <v>655</v>
      </c>
      <c r="K165" s="188"/>
      <c r="L165" s="227"/>
      <c r="M165" s="188"/>
      <c r="N165" s="188"/>
      <c r="O165" s="228"/>
      <c r="P165" s="228"/>
      <c r="Q165" s="228"/>
      <c r="R165" s="228"/>
      <c r="S165" s="228"/>
      <c r="T165" s="260">
        <f t="shared" si="19"/>
        <v>0</v>
      </c>
      <c r="U165" s="188"/>
      <c r="V165" s="260">
        <f t="shared" si="20"/>
        <v>0</v>
      </c>
      <c r="W165" s="261" t="str">
        <f t="shared" si="21"/>
        <v>-</v>
      </c>
    </row>
    <row r="166" s="5" customFormat="1" ht="50.1" customHeight="1" spans="2:23">
      <c r="B166" s="354"/>
      <c r="C166" s="354"/>
      <c r="D166" s="187" t="s">
        <v>656</v>
      </c>
      <c r="E166" s="348"/>
      <c r="F166" s="247" t="s">
        <v>17</v>
      </c>
      <c r="G166" s="247" t="s">
        <v>573</v>
      </c>
      <c r="H166" s="309" t="s">
        <v>383</v>
      </c>
      <c r="I166" s="337" t="s">
        <v>384</v>
      </c>
      <c r="J166" s="190" t="s">
        <v>657</v>
      </c>
      <c r="K166" s="190"/>
      <c r="L166" s="230"/>
      <c r="M166" s="190"/>
      <c r="N166" s="190"/>
      <c r="O166" s="231"/>
      <c r="P166" s="231"/>
      <c r="Q166" s="231"/>
      <c r="R166" s="231"/>
      <c r="S166" s="231"/>
      <c r="T166" s="262">
        <f t="shared" si="19"/>
        <v>0</v>
      </c>
      <c r="U166" s="190"/>
      <c r="V166" s="262">
        <f t="shared" si="20"/>
        <v>0</v>
      </c>
      <c r="W166" s="263" t="str">
        <f t="shared" si="21"/>
        <v>-</v>
      </c>
    </row>
    <row r="167" s="5" customFormat="1" ht="50.1" customHeight="1" spans="2:23">
      <c r="B167" s="354"/>
      <c r="C167" s="354"/>
      <c r="D167" s="187"/>
      <c r="E167" s="348"/>
      <c r="F167" s="185" t="s">
        <v>18</v>
      </c>
      <c r="G167" s="185" t="s">
        <v>575</v>
      </c>
      <c r="H167" s="305" t="s">
        <v>387</v>
      </c>
      <c r="I167" s="338" t="s">
        <v>384</v>
      </c>
      <c r="J167" s="185" t="s">
        <v>658</v>
      </c>
      <c r="K167" s="185"/>
      <c r="L167" s="224"/>
      <c r="M167" s="185"/>
      <c r="N167" s="185"/>
      <c r="O167" s="225"/>
      <c r="P167" s="225"/>
      <c r="Q167" s="225"/>
      <c r="R167" s="225"/>
      <c r="S167" s="225"/>
      <c r="T167" s="258">
        <f t="shared" si="19"/>
        <v>0</v>
      </c>
      <c r="U167" s="185"/>
      <c r="V167" s="258">
        <f t="shared" si="20"/>
        <v>0</v>
      </c>
      <c r="W167" s="259" t="str">
        <f t="shared" si="21"/>
        <v>-</v>
      </c>
    </row>
    <row r="168" s="5" customFormat="1" ht="50.1" customHeight="1" spans="2:23">
      <c r="B168" s="354"/>
      <c r="C168" s="354"/>
      <c r="D168" s="187"/>
      <c r="E168" s="348"/>
      <c r="F168" s="185" t="s">
        <v>19</v>
      </c>
      <c r="G168" s="185" t="s">
        <v>600</v>
      </c>
      <c r="H168" s="305" t="s">
        <v>390</v>
      </c>
      <c r="I168" s="338" t="s">
        <v>384</v>
      </c>
      <c r="J168" s="185" t="s">
        <v>659</v>
      </c>
      <c r="K168" s="185"/>
      <c r="L168" s="224"/>
      <c r="M168" s="185"/>
      <c r="N168" s="185"/>
      <c r="O168" s="225"/>
      <c r="P168" s="225"/>
      <c r="Q168" s="225"/>
      <c r="R168" s="225"/>
      <c r="S168" s="225"/>
      <c r="T168" s="258">
        <f t="shared" si="19"/>
        <v>0</v>
      </c>
      <c r="U168" s="185"/>
      <c r="V168" s="258">
        <f t="shared" si="20"/>
        <v>0</v>
      </c>
      <c r="W168" s="259" t="str">
        <f t="shared" si="21"/>
        <v>-</v>
      </c>
    </row>
    <row r="169" s="5" customFormat="1" ht="50.1" customHeight="1" spans="2:23">
      <c r="B169" s="354"/>
      <c r="C169" s="354"/>
      <c r="D169" s="187"/>
      <c r="E169" s="348"/>
      <c r="F169" s="188" t="s">
        <v>20</v>
      </c>
      <c r="G169" s="188" t="s">
        <v>579</v>
      </c>
      <c r="H169" s="307" t="s">
        <v>393</v>
      </c>
      <c r="I169" s="339" t="s">
        <v>384</v>
      </c>
      <c r="J169" s="188" t="s">
        <v>660</v>
      </c>
      <c r="K169" s="188"/>
      <c r="L169" s="227"/>
      <c r="M169" s="188"/>
      <c r="N169" s="188"/>
      <c r="O169" s="228"/>
      <c r="P169" s="228"/>
      <c r="Q169" s="228"/>
      <c r="R169" s="228"/>
      <c r="S169" s="228"/>
      <c r="T169" s="260">
        <f t="shared" si="19"/>
        <v>0</v>
      </c>
      <c r="U169" s="188"/>
      <c r="V169" s="260">
        <f t="shared" si="20"/>
        <v>0</v>
      </c>
      <c r="W169" s="261" t="str">
        <f t="shared" si="21"/>
        <v>-</v>
      </c>
    </row>
    <row r="170" s="5" customFormat="1" ht="50.1" customHeight="1" spans="2:23">
      <c r="B170" s="182" t="s">
        <v>661</v>
      </c>
      <c r="C170" s="355" t="s">
        <v>380</v>
      </c>
      <c r="D170" s="183" t="s">
        <v>662</v>
      </c>
      <c r="E170" s="347"/>
      <c r="F170" s="190" t="s">
        <v>17</v>
      </c>
      <c r="G170" s="190" t="s">
        <v>573</v>
      </c>
      <c r="H170" s="303" t="s">
        <v>383</v>
      </c>
      <c r="I170" s="363" t="s">
        <v>384</v>
      </c>
      <c r="J170" s="190" t="s">
        <v>663</v>
      </c>
      <c r="K170" s="190"/>
      <c r="L170" s="230"/>
      <c r="M170" s="190"/>
      <c r="N170" s="190"/>
      <c r="O170" s="231"/>
      <c r="P170" s="231"/>
      <c r="Q170" s="231"/>
      <c r="R170" s="231"/>
      <c r="S170" s="231"/>
      <c r="T170" s="262">
        <f t="shared" si="19"/>
        <v>0</v>
      </c>
      <c r="U170" s="190"/>
      <c r="V170" s="262">
        <f t="shared" si="20"/>
        <v>0</v>
      </c>
      <c r="W170" s="263" t="str">
        <f t="shared" si="21"/>
        <v>-</v>
      </c>
    </row>
    <row r="171" s="5" customFormat="1" ht="50.1" customHeight="1" spans="2:23">
      <c r="B171" s="344"/>
      <c r="C171" s="344"/>
      <c r="D171" s="187" t="s">
        <v>664</v>
      </c>
      <c r="E171" s="348"/>
      <c r="F171" s="185" t="s">
        <v>18</v>
      </c>
      <c r="G171" s="185" t="s">
        <v>665</v>
      </c>
      <c r="H171" s="305" t="s">
        <v>387</v>
      </c>
      <c r="I171" s="338" t="s">
        <v>384</v>
      </c>
      <c r="J171" s="185" t="s">
        <v>666</v>
      </c>
      <c r="K171" s="185"/>
      <c r="L171" s="224"/>
      <c r="M171" s="185"/>
      <c r="N171" s="185"/>
      <c r="O171" s="225"/>
      <c r="P171" s="225"/>
      <c r="Q171" s="225"/>
      <c r="R171" s="225"/>
      <c r="S171" s="225"/>
      <c r="T171" s="258">
        <f t="shared" si="19"/>
        <v>0</v>
      </c>
      <c r="U171" s="185"/>
      <c r="V171" s="258">
        <f t="shared" si="20"/>
        <v>0</v>
      </c>
      <c r="W171" s="259" t="str">
        <f t="shared" si="21"/>
        <v>-</v>
      </c>
    </row>
    <row r="172" s="5" customFormat="1" ht="50.1" customHeight="1" spans="2:23">
      <c r="B172" s="344"/>
      <c r="C172" s="344"/>
      <c r="D172" s="192"/>
      <c r="E172" s="349"/>
      <c r="F172" s="199" t="s">
        <v>19</v>
      </c>
      <c r="G172" s="199" t="s">
        <v>591</v>
      </c>
      <c r="H172" s="199" t="s">
        <v>667</v>
      </c>
      <c r="I172" s="339" t="s">
        <v>384</v>
      </c>
      <c r="J172" s="188" t="s">
        <v>668</v>
      </c>
      <c r="K172" s="188"/>
      <c r="L172" s="227"/>
      <c r="M172" s="188"/>
      <c r="N172" s="188"/>
      <c r="O172" s="228"/>
      <c r="P172" s="228"/>
      <c r="Q172" s="228"/>
      <c r="R172" s="228"/>
      <c r="S172" s="228"/>
      <c r="T172" s="260">
        <f t="shared" si="19"/>
        <v>0</v>
      </c>
      <c r="U172" s="188"/>
      <c r="V172" s="260">
        <f t="shared" si="20"/>
        <v>0</v>
      </c>
      <c r="W172" s="261" t="str">
        <f t="shared" si="21"/>
        <v>-</v>
      </c>
    </row>
    <row r="173" s="5" customFormat="1" ht="50.1" customHeight="1" spans="2:23">
      <c r="B173" s="344"/>
      <c r="C173" s="344"/>
      <c r="D173" s="183" t="s">
        <v>662</v>
      </c>
      <c r="E173" s="347"/>
      <c r="F173" s="190" t="s">
        <v>17</v>
      </c>
      <c r="G173" s="190" t="s">
        <v>573</v>
      </c>
      <c r="H173" s="303" t="s">
        <v>383</v>
      </c>
      <c r="I173" s="363" t="s">
        <v>384</v>
      </c>
      <c r="J173" s="190" t="s">
        <v>669</v>
      </c>
      <c r="K173" s="190"/>
      <c r="L173" s="230"/>
      <c r="M173" s="190"/>
      <c r="N173" s="190"/>
      <c r="O173" s="231"/>
      <c r="P173" s="231"/>
      <c r="Q173" s="231"/>
      <c r="R173" s="231"/>
      <c r="S173" s="231"/>
      <c r="T173" s="262">
        <f t="shared" si="19"/>
        <v>0</v>
      </c>
      <c r="U173" s="190"/>
      <c r="V173" s="262">
        <f t="shared" si="20"/>
        <v>0</v>
      </c>
      <c r="W173" s="263" t="str">
        <f t="shared" si="21"/>
        <v>-</v>
      </c>
    </row>
    <row r="174" s="5" customFormat="1" ht="50.1" customHeight="1" spans="2:23">
      <c r="B174" s="344"/>
      <c r="C174" s="344"/>
      <c r="D174" s="187" t="s">
        <v>670</v>
      </c>
      <c r="E174" s="348"/>
      <c r="F174" s="185" t="s">
        <v>18</v>
      </c>
      <c r="G174" s="185" t="s">
        <v>665</v>
      </c>
      <c r="H174" s="305" t="s">
        <v>387</v>
      </c>
      <c r="I174" s="338" t="s">
        <v>384</v>
      </c>
      <c r="J174" s="185" t="s">
        <v>671</v>
      </c>
      <c r="K174" s="185"/>
      <c r="L174" s="224"/>
      <c r="M174" s="185"/>
      <c r="N174" s="185"/>
      <c r="O174" s="225"/>
      <c r="P174" s="225"/>
      <c r="Q174" s="225"/>
      <c r="R174" s="225"/>
      <c r="S174" s="225"/>
      <c r="T174" s="258">
        <f t="shared" si="19"/>
        <v>0</v>
      </c>
      <c r="U174" s="185"/>
      <c r="V174" s="258">
        <f t="shared" si="20"/>
        <v>0</v>
      </c>
      <c r="W174" s="259" t="str">
        <f t="shared" si="21"/>
        <v>-</v>
      </c>
    </row>
    <row r="175" s="5" customFormat="1" ht="50.1" customHeight="1" spans="2:23">
      <c r="B175" s="344"/>
      <c r="C175" s="344"/>
      <c r="D175" s="192"/>
      <c r="E175" s="349"/>
      <c r="F175" s="188" t="s">
        <v>19</v>
      </c>
      <c r="G175" s="188" t="s">
        <v>591</v>
      </c>
      <c r="H175" s="188" t="s">
        <v>667</v>
      </c>
      <c r="I175" s="364" t="s">
        <v>384</v>
      </c>
      <c r="J175" s="188" t="s">
        <v>672</v>
      </c>
      <c r="K175" s="188"/>
      <c r="L175" s="227"/>
      <c r="M175" s="188"/>
      <c r="N175" s="188"/>
      <c r="O175" s="228"/>
      <c r="P175" s="228"/>
      <c r="Q175" s="228"/>
      <c r="R175" s="228"/>
      <c r="S175" s="228"/>
      <c r="T175" s="260">
        <f t="shared" si="19"/>
        <v>0</v>
      </c>
      <c r="U175" s="188"/>
      <c r="V175" s="260">
        <f t="shared" si="20"/>
        <v>0</v>
      </c>
      <c r="W175" s="261" t="str">
        <f t="shared" si="21"/>
        <v>-</v>
      </c>
    </row>
    <row r="176" s="5" customFormat="1" ht="50.1" customHeight="1" spans="2:23">
      <c r="B176" s="344"/>
      <c r="C176" s="344"/>
      <c r="D176" s="183" t="s">
        <v>662</v>
      </c>
      <c r="E176" s="347"/>
      <c r="F176" s="247" t="s">
        <v>17</v>
      </c>
      <c r="G176" s="247" t="s">
        <v>573</v>
      </c>
      <c r="H176" s="309" t="s">
        <v>383</v>
      </c>
      <c r="I176" s="337" t="s">
        <v>384</v>
      </c>
      <c r="J176" s="190" t="s">
        <v>673</v>
      </c>
      <c r="K176" s="190"/>
      <c r="L176" s="230"/>
      <c r="M176" s="190"/>
      <c r="N176" s="190"/>
      <c r="O176" s="231"/>
      <c r="P176" s="231"/>
      <c r="Q176" s="231"/>
      <c r="R176" s="231"/>
      <c r="S176" s="231"/>
      <c r="T176" s="262">
        <f t="shared" si="19"/>
        <v>0</v>
      </c>
      <c r="U176" s="190"/>
      <c r="V176" s="262">
        <f t="shared" si="20"/>
        <v>0</v>
      </c>
      <c r="W176" s="263" t="str">
        <f t="shared" si="21"/>
        <v>-</v>
      </c>
    </row>
    <row r="177" s="5" customFormat="1" ht="50.1" customHeight="1" spans="2:23">
      <c r="B177" s="344"/>
      <c r="C177" s="344"/>
      <c r="D177" s="187" t="s">
        <v>674</v>
      </c>
      <c r="E177" s="348"/>
      <c r="F177" s="185" t="s">
        <v>18</v>
      </c>
      <c r="G177" s="185" t="s">
        <v>665</v>
      </c>
      <c r="H177" s="305" t="s">
        <v>387</v>
      </c>
      <c r="I177" s="338" t="s">
        <v>384</v>
      </c>
      <c r="J177" s="185" t="s">
        <v>675</v>
      </c>
      <c r="K177" s="185"/>
      <c r="L177" s="224"/>
      <c r="M177" s="185"/>
      <c r="N177" s="185"/>
      <c r="O177" s="225"/>
      <c r="P177" s="225"/>
      <c r="Q177" s="225"/>
      <c r="R177" s="225"/>
      <c r="S177" s="225"/>
      <c r="T177" s="258">
        <f t="shared" si="19"/>
        <v>0</v>
      </c>
      <c r="U177" s="185"/>
      <c r="V177" s="258">
        <f t="shared" si="20"/>
        <v>0</v>
      </c>
      <c r="W177" s="259" t="str">
        <f t="shared" si="21"/>
        <v>-</v>
      </c>
    </row>
    <row r="178" s="5" customFormat="1" ht="50.1" customHeight="1" spans="2:23">
      <c r="B178" s="344"/>
      <c r="C178" s="344"/>
      <c r="D178" s="192"/>
      <c r="E178" s="349"/>
      <c r="F178" s="199" t="s">
        <v>19</v>
      </c>
      <c r="G178" s="199" t="s">
        <v>591</v>
      </c>
      <c r="H178" s="199" t="s">
        <v>667</v>
      </c>
      <c r="I178" s="339" t="s">
        <v>384</v>
      </c>
      <c r="J178" s="188" t="s">
        <v>676</v>
      </c>
      <c r="K178" s="188"/>
      <c r="L178" s="227"/>
      <c r="M178" s="188"/>
      <c r="N178" s="188"/>
      <c r="O178" s="228"/>
      <c r="P178" s="228"/>
      <c r="Q178" s="228"/>
      <c r="R178" s="228"/>
      <c r="S178" s="228"/>
      <c r="T178" s="260">
        <f t="shared" si="19"/>
        <v>0</v>
      </c>
      <c r="U178" s="188"/>
      <c r="V178" s="260">
        <f t="shared" si="20"/>
        <v>0</v>
      </c>
      <c r="W178" s="261" t="str">
        <f t="shared" si="21"/>
        <v>-</v>
      </c>
    </row>
    <row r="179" s="5" customFormat="1" ht="50.1" customHeight="1" spans="2:23">
      <c r="B179" s="344"/>
      <c r="C179" s="344"/>
      <c r="D179" s="183" t="s">
        <v>662</v>
      </c>
      <c r="E179" s="347"/>
      <c r="F179" s="190" t="s">
        <v>17</v>
      </c>
      <c r="G179" s="190" t="s">
        <v>573</v>
      </c>
      <c r="H179" s="303" t="s">
        <v>383</v>
      </c>
      <c r="I179" s="363" t="s">
        <v>384</v>
      </c>
      <c r="J179" s="190" t="s">
        <v>677</v>
      </c>
      <c r="K179" s="190"/>
      <c r="L179" s="230"/>
      <c r="M179" s="190"/>
      <c r="N179" s="190"/>
      <c r="O179" s="231"/>
      <c r="P179" s="231"/>
      <c r="Q179" s="231"/>
      <c r="R179" s="231"/>
      <c r="S179" s="231"/>
      <c r="T179" s="262">
        <f t="shared" si="19"/>
        <v>0</v>
      </c>
      <c r="U179" s="190"/>
      <c r="V179" s="262">
        <f t="shared" si="20"/>
        <v>0</v>
      </c>
      <c r="W179" s="263" t="str">
        <f t="shared" si="21"/>
        <v>-</v>
      </c>
    </row>
    <row r="180" s="5" customFormat="1" ht="50.1" customHeight="1" spans="2:23">
      <c r="B180" s="344"/>
      <c r="C180" s="344"/>
      <c r="D180" s="187" t="s">
        <v>678</v>
      </c>
      <c r="E180" s="348"/>
      <c r="F180" s="185" t="s">
        <v>18</v>
      </c>
      <c r="G180" s="185" t="s">
        <v>665</v>
      </c>
      <c r="H180" s="305" t="s">
        <v>387</v>
      </c>
      <c r="I180" s="338" t="s">
        <v>384</v>
      </c>
      <c r="J180" s="185" t="s">
        <v>679</v>
      </c>
      <c r="K180" s="185"/>
      <c r="L180" s="224"/>
      <c r="M180" s="185"/>
      <c r="N180" s="185"/>
      <c r="O180" s="225"/>
      <c r="P180" s="225"/>
      <c r="Q180" s="225"/>
      <c r="R180" s="225"/>
      <c r="S180" s="225"/>
      <c r="T180" s="258">
        <f t="shared" si="19"/>
        <v>0</v>
      </c>
      <c r="U180" s="185"/>
      <c r="V180" s="258">
        <f t="shared" si="20"/>
        <v>0</v>
      </c>
      <c r="W180" s="259" t="str">
        <f t="shared" si="21"/>
        <v>-</v>
      </c>
    </row>
    <row r="181" s="5" customFormat="1" ht="50.1" customHeight="1" spans="2:23">
      <c r="B181" s="344"/>
      <c r="C181" s="344"/>
      <c r="D181" s="192"/>
      <c r="E181" s="349"/>
      <c r="F181" s="199" t="s">
        <v>19</v>
      </c>
      <c r="G181" s="199" t="s">
        <v>591</v>
      </c>
      <c r="H181" s="199" t="s">
        <v>667</v>
      </c>
      <c r="I181" s="339" t="s">
        <v>384</v>
      </c>
      <c r="J181" s="188" t="s">
        <v>680</v>
      </c>
      <c r="K181" s="188"/>
      <c r="L181" s="227"/>
      <c r="M181" s="188"/>
      <c r="N181" s="188"/>
      <c r="O181" s="228"/>
      <c r="P181" s="228"/>
      <c r="Q181" s="228"/>
      <c r="R181" s="228"/>
      <c r="S181" s="228"/>
      <c r="T181" s="260">
        <f t="shared" si="19"/>
        <v>0</v>
      </c>
      <c r="U181" s="188"/>
      <c r="V181" s="260">
        <f t="shared" si="20"/>
        <v>0</v>
      </c>
      <c r="W181" s="261" t="str">
        <f t="shared" si="21"/>
        <v>-</v>
      </c>
    </row>
    <row r="182" s="5" customFormat="1" ht="50.1" customHeight="1" spans="2:23">
      <c r="B182" s="344"/>
      <c r="C182" s="344"/>
      <c r="D182" s="183" t="s">
        <v>662</v>
      </c>
      <c r="E182" s="347"/>
      <c r="F182" s="190" t="s">
        <v>17</v>
      </c>
      <c r="G182" s="190" t="s">
        <v>573</v>
      </c>
      <c r="H182" s="303" t="s">
        <v>383</v>
      </c>
      <c r="I182" s="363" t="s">
        <v>384</v>
      </c>
      <c r="J182" s="190" t="s">
        <v>681</v>
      </c>
      <c r="K182" s="190"/>
      <c r="L182" s="230"/>
      <c r="M182" s="190"/>
      <c r="N182" s="190"/>
      <c r="O182" s="231"/>
      <c r="P182" s="231"/>
      <c r="Q182" s="231"/>
      <c r="R182" s="231"/>
      <c r="S182" s="231"/>
      <c r="T182" s="262">
        <f t="shared" si="19"/>
        <v>0</v>
      </c>
      <c r="U182" s="190"/>
      <c r="V182" s="262">
        <f t="shared" si="20"/>
        <v>0</v>
      </c>
      <c r="W182" s="263" t="str">
        <f t="shared" si="21"/>
        <v>-</v>
      </c>
    </row>
    <row r="183" s="5" customFormat="1" ht="50.1" customHeight="1" spans="2:23">
      <c r="B183" s="344"/>
      <c r="C183" s="344"/>
      <c r="D183" s="187" t="s">
        <v>682</v>
      </c>
      <c r="E183" s="348"/>
      <c r="F183" s="185" t="s">
        <v>18</v>
      </c>
      <c r="G183" s="185" t="s">
        <v>665</v>
      </c>
      <c r="H183" s="305" t="s">
        <v>387</v>
      </c>
      <c r="I183" s="338" t="s">
        <v>384</v>
      </c>
      <c r="J183" s="185" t="s">
        <v>683</v>
      </c>
      <c r="K183" s="185"/>
      <c r="L183" s="224"/>
      <c r="M183" s="185"/>
      <c r="N183" s="185"/>
      <c r="O183" s="225"/>
      <c r="P183" s="225"/>
      <c r="Q183" s="225"/>
      <c r="R183" s="225"/>
      <c r="S183" s="225"/>
      <c r="T183" s="258">
        <f t="shared" si="19"/>
        <v>0</v>
      </c>
      <c r="U183" s="185"/>
      <c r="V183" s="258">
        <f t="shared" si="20"/>
        <v>0</v>
      </c>
      <c r="W183" s="259" t="str">
        <f t="shared" si="21"/>
        <v>-</v>
      </c>
    </row>
    <row r="184" s="5" customFormat="1" ht="50.1" customHeight="1" spans="2:23">
      <c r="B184" s="346"/>
      <c r="C184" s="346"/>
      <c r="D184" s="192"/>
      <c r="E184" s="349"/>
      <c r="F184" s="188" t="s">
        <v>19</v>
      </c>
      <c r="G184" s="188" t="s">
        <v>591</v>
      </c>
      <c r="H184" s="188" t="s">
        <v>667</v>
      </c>
      <c r="I184" s="364" t="s">
        <v>384</v>
      </c>
      <c r="J184" s="188" t="s">
        <v>684</v>
      </c>
      <c r="K184" s="188"/>
      <c r="L184" s="227"/>
      <c r="M184" s="188"/>
      <c r="N184" s="188"/>
      <c r="O184" s="228"/>
      <c r="P184" s="228"/>
      <c r="Q184" s="228"/>
      <c r="R184" s="228"/>
      <c r="S184" s="228"/>
      <c r="T184" s="260">
        <f t="shared" si="19"/>
        <v>0</v>
      </c>
      <c r="U184" s="188"/>
      <c r="V184" s="260">
        <f t="shared" si="20"/>
        <v>0</v>
      </c>
      <c r="W184" s="261" t="str">
        <f t="shared" si="21"/>
        <v>-</v>
      </c>
    </row>
    <row r="185" s="5" customFormat="1" ht="150" customHeight="1" spans="2:23">
      <c r="B185" s="356" t="s">
        <v>685</v>
      </c>
      <c r="C185" s="356" t="s">
        <v>380</v>
      </c>
      <c r="D185" s="357" t="s">
        <v>686</v>
      </c>
      <c r="E185" s="358"/>
      <c r="F185" s="359" t="s">
        <v>687</v>
      </c>
      <c r="G185" s="360" t="s">
        <v>688</v>
      </c>
      <c r="H185" s="360"/>
      <c r="I185" s="360" t="s">
        <v>689</v>
      </c>
      <c r="J185" s="360" t="s">
        <v>690</v>
      </c>
      <c r="K185" s="360"/>
      <c r="L185" s="360"/>
      <c r="M185" s="360"/>
      <c r="N185" s="360"/>
      <c r="O185" s="365"/>
      <c r="P185" s="365"/>
      <c r="Q185" s="365"/>
      <c r="R185" s="365"/>
      <c r="S185" s="365"/>
      <c r="T185" s="360">
        <f t="shared" si="19"/>
        <v>0</v>
      </c>
      <c r="U185" s="360"/>
      <c r="V185" s="360">
        <f t="shared" si="20"/>
        <v>0</v>
      </c>
      <c r="W185" s="366" t="str">
        <f t="shared" si="21"/>
        <v>-</v>
      </c>
    </row>
    <row r="186" s="5" customFormat="1" ht="150" customHeight="1" spans="2:23">
      <c r="B186" s="207"/>
      <c r="C186" s="361"/>
      <c r="D186" s="357" t="s">
        <v>691</v>
      </c>
      <c r="E186" s="358"/>
      <c r="F186" s="359" t="s">
        <v>687</v>
      </c>
      <c r="G186" s="360" t="s">
        <v>688</v>
      </c>
      <c r="H186" s="360"/>
      <c r="I186" s="360" t="s">
        <v>689</v>
      </c>
      <c r="J186" s="360" t="s">
        <v>692</v>
      </c>
      <c r="K186" s="360"/>
      <c r="L186" s="360"/>
      <c r="M186" s="360"/>
      <c r="N186" s="360"/>
      <c r="O186" s="365"/>
      <c r="P186" s="365"/>
      <c r="Q186" s="365"/>
      <c r="R186" s="365"/>
      <c r="S186" s="365"/>
      <c r="T186" s="360">
        <f t="shared" si="19"/>
        <v>0</v>
      </c>
      <c r="U186" s="360"/>
      <c r="V186" s="360">
        <f t="shared" si="20"/>
        <v>0</v>
      </c>
      <c r="W186" s="366" t="str">
        <f t="shared" si="21"/>
        <v>-</v>
      </c>
    </row>
    <row r="187" s="5" customFormat="1" ht="150" customHeight="1" spans="2:23">
      <c r="B187" s="362"/>
      <c r="C187" s="362"/>
      <c r="D187" s="357" t="s">
        <v>693</v>
      </c>
      <c r="E187" s="358"/>
      <c r="F187" s="359" t="s">
        <v>687</v>
      </c>
      <c r="G187" s="360" t="s">
        <v>694</v>
      </c>
      <c r="H187" s="360"/>
      <c r="I187" s="360" t="s">
        <v>689</v>
      </c>
      <c r="J187" s="360" t="s">
        <v>695</v>
      </c>
      <c r="K187" s="360"/>
      <c r="L187" s="360"/>
      <c r="M187" s="360"/>
      <c r="N187" s="360"/>
      <c r="O187" s="365"/>
      <c r="P187" s="365"/>
      <c r="Q187" s="365"/>
      <c r="R187" s="365"/>
      <c r="S187" s="365"/>
      <c r="T187" s="360">
        <f t="shared" si="19"/>
        <v>0</v>
      </c>
      <c r="U187" s="360"/>
      <c r="V187" s="360">
        <f t="shared" si="20"/>
        <v>0</v>
      </c>
      <c r="W187" s="366" t="str">
        <f t="shared" si="21"/>
        <v>-</v>
      </c>
    </row>
    <row r="188" ht="50" customHeight="1" spans="2:23">
      <c r="B188" s="182" t="s">
        <v>696</v>
      </c>
      <c r="C188" s="182" t="s">
        <v>380</v>
      </c>
      <c r="D188" s="183" t="s">
        <v>697</v>
      </c>
      <c r="E188"/>
      <c r="F188" s="190" t="s">
        <v>17</v>
      </c>
      <c r="G188" s="190" t="s">
        <v>573</v>
      </c>
      <c r="H188" s="303" t="s">
        <v>383</v>
      </c>
      <c r="I188" s="334" t="s">
        <v>384</v>
      </c>
      <c r="J188" s="190" t="s">
        <v>698</v>
      </c>
      <c r="K188" s="190"/>
      <c r="L188" s="230"/>
      <c r="M188" s="190"/>
      <c r="N188" s="190"/>
      <c r="O188" s="231"/>
      <c r="P188" s="231"/>
      <c r="Q188" s="231"/>
      <c r="R188" s="231"/>
      <c r="S188" s="231"/>
      <c r="T188" s="262">
        <f t="shared" si="19"/>
        <v>0</v>
      </c>
      <c r="U188" s="190"/>
      <c r="V188" s="262">
        <f t="shared" si="20"/>
        <v>0</v>
      </c>
      <c r="W188" s="263" t="str">
        <f t="shared" si="21"/>
        <v>-</v>
      </c>
    </row>
    <row r="189" ht="50" customHeight="1" spans="2:23">
      <c r="B189" s="186"/>
      <c r="C189" s="186"/>
      <c r="D189" s="187"/>
      <c r="E189" s="348"/>
      <c r="F189" s="185" t="s">
        <v>18</v>
      </c>
      <c r="G189" s="185" t="s">
        <v>699</v>
      </c>
      <c r="H189" s="305" t="s">
        <v>387</v>
      </c>
      <c r="I189" s="335" t="s">
        <v>384</v>
      </c>
      <c r="J189" s="185" t="s">
        <v>700</v>
      </c>
      <c r="K189" s="185"/>
      <c r="L189" s="224"/>
      <c r="M189" s="185"/>
      <c r="N189" s="185"/>
      <c r="O189" s="225"/>
      <c r="P189" s="225"/>
      <c r="Q189" s="225"/>
      <c r="R189" s="225"/>
      <c r="S189" s="225"/>
      <c r="T189" s="258">
        <f t="shared" si="19"/>
        <v>0</v>
      </c>
      <c r="U189" s="185"/>
      <c r="V189" s="258">
        <f t="shared" si="20"/>
        <v>0</v>
      </c>
      <c r="W189" s="259" t="str">
        <f t="shared" si="21"/>
        <v>-</v>
      </c>
    </row>
    <row r="190" ht="50" customHeight="1" spans="2:23">
      <c r="B190" s="186"/>
      <c r="C190" s="186"/>
      <c r="D190" s="187"/>
      <c r="E190" s="348"/>
      <c r="F190" s="185" t="s">
        <v>19</v>
      </c>
      <c r="G190" s="185" t="s">
        <v>701</v>
      </c>
      <c r="H190" s="305" t="s">
        <v>390</v>
      </c>
      <c r="I190" s="335" t="s">
        <v>384</v>
      </c>
      <c r="J190" s="185" t="s">
        <v>702</v>
      </c>
      <c r="K190" s="185"/>
      <c r="L190" s="224"/>
      <c r="M190" s="185"/>
      <c r="N190" s="185"/>
      <c r="O190" s="225"/>
      <c r="P190" s="225"/>
      <c r="Q190" s="225"/>
      <c r="R190" s="225"/>
      <c r="S190" s="225"/>
      <c r="T190" s="258">
        <f t="shared" si="19"/>
        <v>0</v>
      </c>
      <c r="U190" s="185"/>
      <c r="V190" s="258">
        <f t="shared" si="20"/>
        <v>0</v>
      </c>
      <c r="W190" s="259" t="str">
        <f t="shared" si="21"/>
        <v>-</v>
      </c>
    </row>
    <row r="191" ht="50" customHeight="1" spans="2:23">
      <c r="B191" s="191"/>
      <c r="C191" s="191"/>
      <c r="D191" s="192"/>
      <c r="E191" s="349"/>
      <c r="F191" s="188" t="s">
        <v>20</v>
      </c>
      <c r="G191" s="188" t="s">
        <v>703</v>
      </c>
      <c r="H191" s="307" t="s">
        <v>393</v>
      </c>
      <c r="I191" s="336" t="s">
        <v>384</v>
      </c>
      <c r="J191" s="188" t="s">
        <v>704</v>
      </c>
      <c r="K191" s="188"/>
      <c r="L191" s="227"/>
      <c r="M191" s="188"/>
      <c r="N191" s="188"/>
      <c r="O191" s="228"/>
      <c r="P191" s="228"/>
      <c r="Q191" s="228"/>
      <c r="R191" s="228"/>
      <c r="S191" s="228"/>
      <c r="T191" s="260">
        <f t="shared" si="19"/>
        <v>0</v>
      </c>
      <c r="U191" s="188"/>
      <c r="V191" s="260">
        <f t="shared" si="20"/>
        <v>0</v>
      </c>
      <c r="W191" s="261" t="str">
        <f t="shared" si="21"/>
        <v>-</v>
      </c>
    </row>
  </sheetData>
  <autoFilter ref="A3:W187">
    <extLst/>
  </autoFilter>
  <mergeCells count="6">
    <mergeCell ref="B99:B101"/>
    <mergeCell ref="B105:B107"/>
    <mergeCell ref="E15:E17"/>
    <mergeCell ref="E99:E101"/>
    <mergeCell ref="E134:E137"/>
    <mergeCell ref="E146:E149"/>
  </mergeCells>
  <conditionalFormatting sqref="L4:L121">
    <cfRule type="expression" dxfId="0" priority="84">
      <formula>AND(L4&lt;5,M4&gt;0)</formula>
    </cfRule>
  </conditionalFormatting>
  <conditionalFormatting sqref="L122:L133">
    <cfRule type="expression" dxfId="0" priority="72">
      <formula>AND(L122&lt;5,M122&gt;0)</formula>
    </cfRule>
  </conditionalFormatting>
  <conditionalFormatting sqref="L134:L141">
    <cfRule type="expression" dxfId="0" priority="48">
      <formula>AND(L134&lt;5,M134&gt;0)</formula>
    </cfRule>
  </conditionalFormatting>
  <conditionalFormatting sqref="L170:L184">
    <cfRule type="expression" dxfId="0" priority="24">
      <formula>AND(L170&lt;5,M170&gt;0)</formula>
    </cfRule>
  </conditionalFormatting>
  <conditionalFormatting sqref="L188:L191">
    <cfRule type="expression" dxfId="0" priority="12">
      <formula>AND(L188&lt;5,M188&gt;0)</formula>
    </cfRule>
  </conditionalFormatting>
  <conditionalFormatting sqref="S4:S121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2:S133">
    <cfRule type="expression" dxfId="2" priority="69">
      <formula>S122&gt;1</formula>
    </cfRule>
    <cfRule type="expression" dxfId="3" priority="70">
      <formula>S122&gt;0.5</formula>
    </cfRule>
    <cfRule type="expression" dxfId="4" priority="71">
      <formula>S122&gt;0</formula>
    </cfRule>
  </conditionalFormatting>
  <conditionalFormatting sqref="S134:S141">
    <cfRule type="expression" dxfId="2" priority="45">
      <formula>S134&gt;1</formula>
    </cfRule>
    <cfRule type="expression" dxfId="3" priority="46">
      <formula>S134&gt;0.5</formula>
    </cfRule>
    <cfRule type="expression" dxfId="4" priority="47">
      <formula>S134&gt;0</formula>
    </cfRule>
  </conditionalFormatting>
  <conditionalFormatting sqref="S170:S184">
    <cfRule type="expression" dxfId="2" priority="21">
      <formula>S170&gt;1</formula>
    </cfRule>
    <cfRule type="expression" dxfId="3" priority="22">
      <formula>S170&gt;0.5</formula>
    </cfRule>
    <cfRule type="expression" dxfId="4" priority="23">
      <formula>S170&gt;0</formula>
    </cfRule>
  </conditionalFormatting>
  <conditionalFormatting sqref="S188:S191">
    <cfRule type="expression" dxfId="4" priority="11">
      <formula>S188&gt;0</formula>
    </cfRule>
    <cfRule type="expression" dxfId="3" priority="10">
      <formula>S188&gt;0.5</formula>
    </cfRule>
    <cfRule type="expression" dxfId="2" priority="9">
      <formula>S188&gt;1</formula>
    </cfRule>
  </conditionalFormatting>
  <conditionalFormatting sqref="T4:T121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2:T133">
    <cfRule type="expression" dxfId="6" priority="67">
      <formula>T122=0</formula>
    </cfRule>
    <cfRule type="expression" dxfId="5" priority="68">
      <formula>AND(T122&lt;&gt;"",T122/S122&lt;4)</formula>
    </cfRule>
  </conditionalFormatting>
  <conditionalFormatting sqref="T134:T141">
    <cfRule type="expression" dxfId="6" priority="43">
      <formula>T134=0</formula>
    </cfRule>
    <cfRule type="expression" dxfId="5" priority="44">
      <formula>AND(T134&lt;&gt;"",T134/S134&lt;4)</formula>
    </cfRule>
  </conditionalFormatting>
  <conditionalFormatting sqref="T170:T184">
    <cfRule type="expression" dxfId="6" priority="19">
      <formula>T170=0</formula>
    </cfRule>
    <cfRule type="expression" dxfId="5" priority="20">
      <formula>AND(T170&lt;&gt;"",T170/S170&lt;4)</formula>
    </cfRule>
  </conditionalFormatting>
  <conditionalFormatting sqref="T188:T191">
    <cfRule type="expression" dxfId="5" priority="8">
      <formula>AND(T188&lt;&gt;"",T188/S188&lt;4)</formula>
    </cfRule>
    <cfRule type="expression" dxfId="6" priority="7">
      <formula>T188=0</formula>
    </cfRule>
  </conditionalFormatting>
  <conditionalFormatting sqref="V4:V121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2:V133">
    <cfRule type="expression" dxfId="6" priority="65">
      <formula>V122=0</formula>
    </cfRule>
    <cfRule type="expression" dxfId="5" priority="66">
      <formula>AND(V122&lt;&gt;"",V122/S122&lt;4)</formula>
    </cfRule>
  </conditionalFormatting>
  <conditionalFormatting sqref="V134:V141">
    <cfRule type="expression" dxfId="6" priority="41">
      <formula>V134=0</formula>
    </cfRule>
    <cfRule type="expression" dxfId="5" priority="42">
      <formula>AND(V134&lt;&gt;"",V134/S134&lt;4)</formula>
    </cfRule>
  </conditionalFormatting>
  <conditionalFormatting sqref="V170:V184">
    <cfRule type="expression" dxfId="6" priority="17">
      <formula>V170=0</formula>
    </cfRule>
    <cfRule type="expression" dxfId="5" priority="18">
      <formula>AND(V170&lt;&gt;"",V170/S170&lt;4)</formula>
    </cfRule>
  </conditionalFormatting>
  <conditionalFormatting sqref="V188:V191">
    <cfRule type="expression" dxfId="5" priority="6">
      <formula>AND(V188&lt;&gt;"",V188/S188&lt;4)</formula>
    </cfRule>
    <cfRule type="expression" dxfId="6" priority="5">
      <formula>V188=0</formula>
    </cfRule>
  </conditionalFormatting>
  <conditionalFormatting sqref="W4:W187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8:W191">
    <cfRule type="expression" dxfId="8" priority="3">
      <formula>W188&lt;60</formula>
    </cfRule>
    <cfRule type="expression" dxfId="0" priority="2">
      <formula>W188&lt;40</formula>
    </cfRule>
    <cfRule type="expression" dxfId="7" priority="1">
      <formula>W188&lt;20</formula>
    </cfRule>
  </conditionalFormatting>
  <conditionalFormatting sqref="M4:N121">
    <cfRule type="expression" dxfId="1" priority="73">
      <formula>OR(M4=0,M4="0")</formula>
    </cfRule>
  </conditionalFormatting>
  <conditionalFormatting sqref="M122:N133">
    <cfRule type="expression" dxfId="1" priority="61">
      <formula>OR(M122=0,M122="0")</formula>
    </cfRule>
  </conditionalFormatting>
  <conditionalFormatting sqref="M134:N141">
    <cfRule type="expression" dxfId="1" priority="37">
      <formula>OR(M134=0,M134="0")</formula>
    </cfRule>
  </conditionalFormatting>
  <conditionalFormatting sqref="L142:L169 L185:L187">
    <cfRule type="expression" dxfId="0" priority="36">
      <formula>AND(L142&lt;5,M142&gt;0)</formula>
    </cfRule>
  </conditionalFormatting>
  <conditionalFormatting sqref="M142:N169 M185:N187">
    <cfRule type="expression" dxfId="1" priority="25">
      <formula>OR(M142=0,M142="0")</formula>
    </cfRule>
  </conditionalFormatting>
  <conditionalFormatting sqref="S142:S169 S185:S187">
    <cfRule type="expression" dxfId="2" priority="33">
      <formula>S142&gt;1</formula>
    </cfRule>
    <cfRule type="expression" dxfId="3" priority="34">
      <formula>S142&gt;0.5</formula>
    </cfRule>
    <cfRule type="expression" dxfId="4" priority="35">
      <formula>S142&gt;0</formula>
    </cfRule>
  </conditionalFormatting>
  <conditionalFormatting sqref="T142:T169 T185:T187">
    <cfRule type="expression" dxfId="6" priority="31">
      <formula>T142=0</formula>
    </cfRule>
    <cfRule type="expression" dxfId="5" priority="32">
      <formula>AND(T142&lt;&gt;"",T142/S142&lt;4)</formula>
    </cfRule>
  </conditionalFormatting>
  <conditionalFormatting sqref="V142:V169 V185:V187">
    <cfRule type="expression" dxfId="6" priority="29">
      <formula>V142=0</formula>
    </cfRule>
    <cfRule type="expression" dxfId="5" priority="30">
      <formula>AND(V142&lt;&gt;"",V142/S142&lt;4)</formula>
    </cfRule>
  </conditionalFormatting>
  <conditionalFormatting sqref="M170:N184">
    <cfRule type="expression" dxfId="1" priority="13">
      <formula>OR(M170=0,M170="0")</formula>
    </cfRule>
  </conditionalFormatting>
  <conditionalFormatting sqref="M188:N191">
    <cfRule type="expression" dxfId="1" priority="4">
      <formula>OR(M188=0,M188="0")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2020-12-27T01:33:59Z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