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75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<sst xmlns="http://schemas.openxmlformats.org/spreadsheetml/2006/main" count="4942" uniqueCount="1367">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</sst>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6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07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5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6" borderId="36" xfId="49" applyFont="1" applyFill="1" applyBorder="1" applyAlignment="1">
      <alignment vertical="center"/>
    </xf>
    <xf numFmtId="176" fontId="9" fillId="16" borderId="36" xfId="49" applyNumberFormat="1" applyFont="1" applyFill="1" applyBorder="1" applyAlignment="1">
      <alignment vertical="center"/>
    </xf>
    <xf numFmtId="0" fontId="9" fillId="16" borderId="37" xfId="49" applyFont="1" applyFill="1" applyBorder="1" applyAlignment="1">
      <alignment vertical="center"/>
    </xf>
    <xf numFmtId="176" fontId="9" fillId="16" borderId="37" xfId="49" applyNumberFormat="1" applyFont="1" applyFill="1" applyBorder="1" applyAlignment="1">
      <alignment vertical="center"/>
    </xf>
    <xf numFmtId="0" fontId="9" fillId="16" borderId="38" xfId="49" applyFont="1" applyFill="1" applyBorder="1" applyAlignment="1">
      <alignment vertical="center"/>
    </xf>
    <xf numFmtId="176" fontId="9" fillId="16" borderId="38" xfId="49" applyNumberFormat="1" applyFont="1" applyFill="1" applyBorder="1" applyAlignment="1">
      <alignment vertical="center"/>
    </xf>
    <xf numFmtId="0" fontId="9" fillId="16" borderId="40" xfId="49" applyFont="1" applyFill="1" applyBorder="1" applyAlignment="1">
      <alignment vertical="center"/>
    </xf>
    <xf numFmtId="176" fontId="9" fillId="16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6" borderId="41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6" borderId="38" xfId="49" applyNumberFormat="1" applyFont="1" applyFill="1" applyBorder="1" applyAlignment="1">
      <alignment vertical="center"/>
    </xf>
    <xf numFmtId="176" fontId="13" fillId="16" borderId="36" xfId="49" applyNumberFormat="1" applyFont="1" applyFill="1" applyBorder="1" applyAlignment="1">
      <alignment vertical="center"/>
    </xf>
    <xf numFmtId="176" fontId="13" fillId="16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6" borderId="37" xfId="49" applyNumberFormat="1" applyFont="1" applyFill="1" applyBorder="1" applyAlignment="1">
      <alignment vertical="center"/>
    </xf>
    <xf numFmtId="0" fontId="13" fillId="9" borderId="41" xfId="49" applyFont="1" applyFill="1" applyBorder="1" applyAlignment="1">
      <alignment vertical="center"/>
    </xf>
    <xf numFmtId="0" fontId="13" fillId="9" borderId="36" xfId="49" applyFont="1" applyFill="1" applyBorder="1" applyAlignment="1">
      <alignment vertical="center"/>
    </xf>
    <xf numFmtId="0" fontId="13" fillId="9" borderId="38" xfId="49" applyFont="1" applyFill="1" applyBorder="1" applyAlignment="1">
      <alignment vertical="center"/>
    </xf>
    <xf numFmtId="0" fontId="13" fillId="9" borderId="36" xfId="49" applyNumberFormat="1" applyFont="1" applyFill="1" applyBorder="1" applyAlignment="1">
      <alignment vertical="center"/>
    </xf>
    <xf numFmtId="0" fontId="13" fillId="9" borderId="40" xfId="49" applyNumberFormat="1" applyFont="1" applyFill="1" applyBorder="1" applyAlignment="1">
      <alignment vertical="center"/>
    </xf>
    <xf numFmtId="0" fontId="9" fillId="0" borderId="119" xfId="49" applyFont="1" applyFill="1" applyBorder="1" applyAlignment="1">
      <alignment vertical="center"/>
    </xf>
    <xf numFmtId="0" fontId="9" fillId="16" borderId="119" xfId="49" applyFont="1" applyFill="1" applyBorder="1" applyAlignment="1">
      <alignment vertical="center"/>
    </xf>
    <xf numFmtId="176" fontId="13" fillId="16" borderId="41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0" fontId="9" fillId="16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176" fontId="9" fillId="16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5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35" xfId="0" applyNumberFormat="1" applyFont="1" applyBorder="1" applyAlignment="1">
      <alignment vertical="top"/>
    </xf>
    <xf numFmtId="0" fontId="8" fillId="0" borderId="36" xfId="0" applyNumberFormat="1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34" xfId="0" applyFont="1" applyBorder="1"/>
    <xf numFmtId="0" fontId="10" fillId="0" borderId="123" xfId="0" applyFont="1" applyBorder="1"/>
    <xf numFmtId="0" fontId="8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5" fillId="19" borderId="133" xfId="0" applyFont="1" applyFill="1" applyBorder="1"/>
    <xf numFmtId="0" fontId="5" fillId="20" borderId="133" xfId="0" applyFont="1" applyFill="1" applyBorder="1"/>
    <xf numFmtId="0" fontId="5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0" fillId="0" borderId="139" xfId="0" applyFont="1" applyBorder="1" applyAlignment="1">
      <alignment horizontal="left"/>
    </xf>
    <xf numFmtId="0" fontId="5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9" fillId="0" borderId="0" xfId="0" applyFont="1"/>
    <xf numFmtId="0" fontId="21" fillId="0" borderId="34" xfId="0" applyFont="1" applyBorder="1"/>
    <xf numFmtId="0" fontId="21" fillId="0" borderId="149" xfId="0" applyFont="1" applyBorder="1"/>
    <xf numFmtId="0" fontId="21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1" fillId="0" borderId="149" xfId="0" applyNumberFormat="1" applyFont="1" applyBorder="1"/>
    <xf numFmtId="0" fontId="21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3" fillId="19" borderId="148" xfId="0" applyFont="1" applyFill="1" applyBorder="1"/>
    <xf numFmtId="0" fontId="21" fillId="0" borderId="171" xfId="0" applyNumberFormat="1" applyFont="1" applyBorder="1"/>
    <xf numFmtId="0" fontId="21" fillId="22" borderId="150" xfId="0" applyNumberFormat="1" applyFont="1" applyFill="1" applyBorder="1"/>
    <xf numFmtId="0" fontId="21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3" fillId="20" borderId="148" xfId="0" applyFont="1" applyFill="1" applyBorder="1"/>
    <xf numFmtId="0" fontId="21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6" borderId="38" xfId="0" applyFont="1" applyFill="1" applyBorder="1" applyAlignment="1">
      <alignment vertical="center" wrapText="1"/>
    </xf>
    <xf numFmtId="0" fontId="8" fillId="16" borderId="36" xfId="0" applyNumberFormat="1" applyFont="1" applyFill="1" applyBorder="1" applyAlignment="1">
      <alignment vertical="center" wrapText="1"/>
    </xf>
    <xf numFmtId="0" fontId="8" fillId="16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1" fillId="0" borderId="33" xfId="0" applyFont="1" applyBorder="1"/>
    <xf numFmtId="0" fontId="21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1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1" fillId="0" borderId="171" xfId="0" applyFont="1" applyBorder="1"/>
    <xf numFmtId="0" fontId="21" fillId="22" borderId="150" xfId="0" applyFont="1" applyFill="1" applyBorder="1"/>
    <xf numFmtId="0" fontId="21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7"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rgb="FF66FF66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9BFF"/>
      <color rgb="00FFCD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07" customWidth="1"/>
    <col min="5" max="5" width="15.625" style="507" customWidth="1"/>
    <col min="6" max="11" width="5.625" style="507" hidden="1" customWidth="1"/>
    <col min="12" max="35" width="5.625" customWidth="1"/>
    <col min="36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82"/>
  </cols>
  <sheetData>
    <row r="1" ht="28.5" spans="1:62">
      <c r="A1" s="1" t="s">
        <v>0</v>
      </c>
      <c r="BH1" s="592"/>
      <c r="BI1" s="592"/>
      <c r="BJ1" s="592"/>
    </row>
    <row r="2" ht="60" customHeight="1" spans="6:83">
      <c r="F2" s="557" t="s">
        <v>1</v>
      </c>
      <c r="G2" s="615"/>
      <c r="H2" s="615"/>
      <c r="I2" s="615"/>
      <c r="J2" s="615"/>
      <c r="K2" s="615"/>
      <c r="L2" s="557" t="s">
        <v>1</v>
      </c>
      <c r="M2" s="615"/>
      <c r="N2" s="615"/>
      <c r="O2" s="615"/>
      <c r="P2" s="615"/>
      <c r="Q2" s="727"/>
      <c r="R2" s="557" t="s">
        <v>2</v>
      </c>
      <c r="S2" s="615"/>
      <c r="T2" s="615"/>
      <c r="U2" s="615"/>
      <c r="V2" s="615"/>
      <c r="W2" s="727"/>
      <c r="X2" s="571" t="s">
        <v>3</v>
      </c>
      <c r="Y2" s="744"/>
      <c r="Z2" s="744"/>
      <c r="AA2" s="744"/>
      <c r="AB2" s="744"/>
      <c r="AC2" s="756"/>
      <c r="AD2" s="572" t="s">
        <v>4</v>
      </c>
      <c r="AE2" s="757"/>
      <c r="AF2" s="757"/>
      <c r="AG2" s="757"/>
      <c r="AH2" s="757"/>
      <c r="AI2" s="758"/>
      <c r="AJ2" s="572" t="s">
        <v>5</v>
      </c>
      <c r="AK2" s="757"/>
      <c r="AL2" s="757"/>
      <c r="AM2" s="757"/>
      <c r="AN2" s="757"/>
      <c r="AO2" s="758"/>
      <c r="AP2" s="572" t="s">
        <v>6</v>
      </c>
      <c r="AQ2" s="774"/>
      <c r="AR2" s="774"/>
      <c r="AS2" s="774"/>
      <c r="AT2" s="774"/>
      <c r="AU2" s="775"/>
      <c r="AV2" s="572" t="s">
        <v>7</v>
      </c>
      <c r="AW2" s="774"/>
      <c r="AX2" s="774"/>
      <c r="AY2" s="774"/>
      <c r="AZ2" s="774"/>
      <c r="BA2" s="775"/>
      <c r="BB2" s="572" t="s">
        <v>8</v>
      </c>
      <c r="BC2" s="757"/>
      <c r="BD2" s="757"/>
      <c r="BE2" s="757"/>
      <c r="BF2" s="757"/>
      <c r="BG2" s="758"/>
      <c r="BH2" s="557" t="s">
        <v>9</v>
      </c>
      <c r="BI2" s="615"/>
      <c r="BJ2" s="615"/>
      <c r="BK2" s="615"/>
      <c r="BL2" s="615"/>
      <c r="BM2" s="727"/>
      <c r="BN2" s="557" t="s">
        <v>0</v>
      </c>
      <c r="BO2" s="615"/>
      <c r="BP2" s="615"/>
      <c r="BQ2" s="615"/>
      <c r="BR2" s="615"/>
      <c r="BS2" s="727"/>
      <c r="BT2" s="557" t="s">
        <v>10</v>
      </c>
      <c r="BU2" s="615"/>
      <c r="BV2" s="615"/>
      <c r="BW2" s="615"/>
      <c r="BX2" s="615"/>
      <c r="BY2" s="727"/>
      <c r="BZ2" s="572" t="s">
        <v>11</v>
      </c>
      <c r="CA2" s="757"/>
      <c r="CB2" s="757"/>
      <c r="CC2" s="757"/>
      <c r="CD2" s="757"/>
      <c r="CE2" s="758"/>
    </row>
    <row r="3" s="682" customFormat="1" ht="24" spans="2:83">
      <c r="B3" s="955" t="s">
        <v>12</v>
      </c>
      <c r="C3" s="955" t="s">
        <v>13</v>
      </c>
      <c r="D3" s="955" t="s">
        <v>14</v>
      </c>
      <c r="E3" s="956" t="s">
        <v>15</v>
      </c>
      <c r="F3" s="955" t="s">
        <v>16</v>
      </c>
      <c r="G3" s="955" t="s">
        <v>17</v>
      </c>
      <c r="H3" s="955" t="s">
        <v>18</v>
      </c>
      <c r="I3" s="955" t="s">
        <v>19</v>
      </c>
      <c r="J3" s="955" t="s">
        <v>20</v>
      </c>
      <c r="K3" s="956" t="s">
        <v>21</v>
      </c>
      <c r="L3" s="970" t="s">
        <v>16</v>
      </c>
      <c r="M3" s="683" t="s">
        <v>17</v>
      </c>
      <c r="N3" s="683" t="s">
        <v>18</v>
      </c>
      <c r="O3" s="683" t="s">
        <v>19</v>
      </c>
      <c r="P3" s="683" t="s">
        <v>20</v>
      </c>
      <c r="Q3" s="993" t="s">
        <v>21</v>
      </c>
      <c r="R3" s="994" t="s">
        <v>16</v>
      </c>
      <c r="S3" s="995" t="s">
        <v>17</v>
      </c>
      <c r="T3" s="995" t="s">
        <v>18</v>
      </c>
      <c r="U3" s="995" t="s">
        <v>19</v>
      </c>
      <c r="V3" s="995" t="s">
        <v>20</v>
      </c>
      <c r="W3" s="993" t="s">
        <v>21</v>
      </c>
      <c r="X3" s="994" t="s">
        <v>16</v>
      </c>
      <c r="Y3" s="995" t="s">
        <v>17</v>
      </c>
      <c r="Z3" s="995" t="s">
        <v>18</v>
      </c>
      <c r="AA3" s="995" t="s">
        <v>19</v>
      </c>
      <c r="AB3" s="995" t="s">
        <v>20</v>
      </c>
      <c r="AC3" s="993" t="s">
        <v>21</v>
      </c>
      <c r="AD3" s="970" t="s">
        <v>16</v>
      </c>
      <c r="AE3" s="683" t="s">
        <v>17</v>
      </c>
      <c r="AF3" s="683" t="s">
        <v>18</v>
      </c>
      <c r="AG3" s="683" t="s">
        <v>19</v>
      </c>
      <c r="AH3" s="683" t="s">
        <v>20</v>
      </c>
      <c r="AI3" s="993" t="s">
        <v>21</v>
      </c>
      <c r="AJ3" s="970" t="s">
        <v>16</v>
      </c>
      <c r="AK3" s="683" t="s">
        <v>17</v>
      </c>
      <c r="AL3" s="683" t="s">
        <v>18</v>
      </c>
      <c r="AM3" s="683" t="s">
        <v>19</v>
      </c>
      <c r="AN3" s="683" t="s">
        <v>20</v>
      </c>
      <c r="AO3" s="993" t="s">
        <v>21</v>
      </c>
      <c r="AP3" s="994" t="s">
        <v>16</v>
      </c>
      <c r="AQ3" s="995" t="s">
        <v>17</v>
      </c>
      <c r="AR3" s="995" t="s">
        <v>18</v>
      </c>
      <c r="AS3" s="995" t="s">
        <v>19</v>
      </c>
      <c r="AT3" s="995" t="s">
        <v>20</v>
      </c>
      <c r="AU3" s="993" t="s">
        <v>21</v>
      </c>
      <c r="AV3" s="994" t="s">
        <v>16</v>
      </c>
      <c r="AW3" s="995" t="s">
        <v>17</v>
      </c>
      <c r="AX3" s="995" t="s">
        <v>18</v>
      </c>
      <c r="AY3" s="995" t="s">
        <v>19</v>
      </c>
      <c r="AZ3" s="995" t="s">
        <v>20</v>
      </c>
      <c r="BA3" s="993" t="s">
        <v>21</v>
      </c>
      <c r="BB3" s="994" t="s">
        <v>16</v>
      </c>
      <c r="BC3" s="995" t="s">
        <v>17</v>
      </c>
      <c r="BD3" s="995" t="s">
        <v>18</v>
      </c>
      <c r="BE3" s="995" t="s">
        <v>19</v>
      </c>
      <c r="BF3" s="995" t="s">
        <v>20</v>
      </c>
      <c r="BG3" s="993" t="s">
        <v>21</v>
      </c>
      <c r="BH3" s="970" t="s">
        <v>16</v>
      </c>
      <c r="BI3" s="683" t="s">
        <v>17</v>
      </c>
      <c r="BJ3" s="683" t="s">
        <v>18</v>
      </c>
      <c r="BK3" s="683" t="s">
        <v>19</v>
      </c>
      <c r="BL3" s="683" t="s">
        <v>20</v>
      </c>
      <c r="BM3" s="993" t="s">
        <v>21</v>
      </c>
      <c r="BN3" s="970" t="s">
        <v>16</v>
      </c>
      <c r="BO3" s="683" t="s">
        <v>17</v>
      </c>
      <c r="BP3" s="683" t="s">
        <v>18</v>
      </c>
      <c r="BQ3" s="683" t="s">
        <v>19</v>
      </c>
      <c r="BR3" s="683" t="s">
        <v>20</v>
      </c>
      <c r="BS3" s="993" t="s">
        <v>21</v>
      </c>
      <c r="BT3" s="970" t="s">
        <v>16</v>
      </c>
      <c r="BU3" s="683" t="s">
        <v>17</v>
      </c>
      <c r="BV3" s="683" t="s">
        <v>18</v>
      </c>
      <c r="BW3" s="683" t="s">
        <v>19</v>
      </c>
      <c r="BX3" s="683" t="s">
        <v>20</v>
      </c>
      <c r="BY3" s="993" t="s">
        <v>21</v>
      </c>
      <c r="BZ3" s="994" t="s">
        <v>16</v>
      </c>
      <c r="CA3" s="995" t="s">
        <v>17</v>
      </c>
      <c r="CB3" s="995" t="s">
        <v>18</v>
      </c>
      <c r="CC3" s="995" t="s">
        <v>19</v>
      </c>
      <c r="CD3" s="995" t="s">
        <v>20</v>
      </c>
      <c r="CE3" s="993" t="s">
        <v>21</v>
      </c>
    </row>
    <row r="4" ht="30" customHeight="1" spans="2:83">
      <c r="B4" s="616" t="s">
        <v>22</v>
      </c>
      <c r="C4" s="616"/>
      <c r="D4" s="700" t="s">
        <v>23</v>
      </c>
      <c r="E4" s="957" t="s">
        <v>24</v>
      </c>
      <c r="F4" s="958" t="s">
        <v>25</v>
      </c>
      <c r="G4" s="958" t="s">
        <v>26</v>
      </c>
      <c r="H4" s="958" t="s">
        <v>27</v>
      </c>
      <c r="I4" s="958" t="s">
        <v>28</v>
      </c>
      <c r="J4" s="958" t="s">
        <v>29</v>
      </c>
      <c r="K4" s="971"/>
      <c r="L4" s="711"/>
      <c r="M4" s="712"/>
      <c r="N4" s="712"/>
      <c r="O4" s="712"/>
      <c r="P4" s="712"/>
      <c r="Q4" s="996"/>
      <c r="R4" s="997"/>
      <c r="S4" s="998"/>
      <c r="T4" s="998"/>
      <c r="U4" s="998"/>
      <c r="V4" s="998"/>
      <c r="W4" s="999"/>
      <c r="X4" s="997"/>
      <c r="Y4" s="998"/>
      <c r="Z4" s="998"/>
      <c r="AA4" s="998"/>
      <c r="AB4" s="998"/>
      <c r="AC4" s="999"/>
      <c r="AD4" s="711"/>
      <c r="AE4" s="712"/>
      <c r="AF4" s="712"/>
      <c r="AG4" s="712"/>
      <c r="AH4" s="712"/>
      <c r="AI4" s="996"/>
      <c r="AJ4" s="711"/>
      <c r="AK4" s="712"/>
      <c r="AL4" s="712"/>
      <c r="AM4" s="712"/>
      <c r="AN4" s="712"/>
      <c r="AO4" s="996"/>
      <c r="AP4" s="1046"/>
      <c r="AQ4" s="1047"/>
      <c r="AR4" s="1047"/>
      <c r="AS4" s="1047"/>
      <c r="AT4" s="1047"/>
      <c r="AU4" s="999"/>
      <c r="AV4" s="1046"/>
      <c r="AW4" s="1047"/>
      <c r="AX4" s="1047"/>
      <c r="AY4" s="1047"/>
      <c r="AZ4" s="1047"/>
      <c r="BA4" s="999"/>
      <c r="BB4" s="1046"/>
      <c r="BC4" s="1047"/>
      <c r="BD4" s="1047"/>
      <c r="BE4" s="1047"/>
      <c r="BF4" s="1047"/>
      <c r="BG4" s="999"/>
      <c r="BH4" s="806">
        <f t="shared" ref="BH4:BH27" si="0">IF($A$1="补货",L4+R4+X4,L4)</f>
        <v>0</v>
      </c>
      <c r="BI4" s="807">
        <f t="shared" ref="BI4:BI27" si="1">IF($A$1="补货",M4+S4+Y4,M4)</f>
        <v>0</v>
      </c>
      <c r="BJ4" s="807">
        <f t="shared" ref="BJ4:BJ27" si="2">IF($A$1="补货",N4+T4+Z4,N4)</f>
        <v>0</v>
      </c>
      <c r="BK4" s="807">
        <f t="shared" ref="BK4:BK27" si="3">IF($A$1="补货",O4+U4+AA4,O4)</f>
        <v>0</v>
      </c>
      <c r="BL4" s="807">
        <f t="shared" ref="BL4:BL27" si="4">IF($A$1="补货",P4+V4+AB4,P4)</f>
        <v>0</v>
      </c>
      <c r="BM4" s="999"/>
      <c r="BN4" s="1022"/>
      <c r="BO4" s="1023"/>
      <c r="BP4" s="1023"/>
      <c r="BQ4" s="1023"/>
      <c r="BR4" s="1023"/>
      <c r="BS4" s="999"/>
      <c r="BT4" s="806">
        <f>BH4+BN4</f>
        <v>0</v>
      </c>
      <c r="BU4" s="822">
        <f t="shared" ref="BU4:BY19" si="5">BI4+BO4</f>
        <v>0</v>
      </c>
      <c r="BV4" s="822">
        <f t="shared" si="5"/>
        <v>0</v>
      </c>
      <c r="BW4" s="822">
        <f t="shared" si="5"/>
        <v>0</v>
      </c>
      <c r="BX4" s="822">
        <f t="shared" si="5"/>
        <v>0</v>
      </c>
      <c r="BY4" s="999"/>
      <c r="BZ4" s="1077" t="str">
        <f>IF(BB4&lt;&gt;0,BT4/BB4*7,"-")</f>
        <v>-</v>
      </c>
      <c r="CA4" s="1078" t="str">
        <f t="shared" ref="CA4:CE19" si="6">IF(BC4&lt;&gt;0,BU4/BC4*7,"-")</f>
        <v>-</v>
      </c>
      <c r="CB4" s="1078" t="str">
        <f t="shared" si="6"/>
        <v>-</v>
      </c>
      <c r="CC4" s="1078" t="str">
        <f t="shared" si="6"/>
        <v>-</v>
      </c>
      <c r="CD4" s="1078" t="str">
        <f t="shared" si="6"/>
        <v>-</v>
      </c>
      <c r="CE4" s="1094" t="str">
        <f t="shared" si="6"/>
        <v>-</v>
      </c>
    </row>
    <row r="5" ht="30" customHeight="1" spans="2:83">
      <c r="B5" s="862"/>
      <c r="C5" s="862"/>
      <c r="D5" s="959" t="s">
        <v>30</v>
      </c>
      <c r="E5" s="960" t="s">
        <v>31</v>
      </c>
      <c r="F5" s="961" t="s">
        <v>32</v>
      </c>
      <c r="G5" s="961" t="s">
        <v>33</v>
      </c>
      <c r="H5" s="961" t="s">
        <v>34</v>
      </c>
      <c r="I5" s="961" t="s">
        <v>35</v>
      </c>
      <c r="J5" s="961" t="s">
        <v>36</v>
      </c>
      <c r="K5" s="972"/>
      <c r="L5" s="576"/>
      <c r="M5" s="973"/>
      <c r="N5" s="973"/>
      <c r="O5" s="973"/>
      <c r="P5" s="973"/>
      <c r="Q5" s="1000"/>
      <c r="R5" s="1001"/>
      <c r="S5" s="1002"/>
      <c r="T5" s="1003"/>
      <c r="U5" s="1002"/>
      <c r="V5" s="1002"/>
      <c r="W5" s="1004"/>
      <c r="X5" s="1001"/>
      <c r="Y5" s="1002"/>
      <c r="Z5" s="1003"/>
      <c r="AA5" s="1002"/>
      <c r="AB5" s="1002"/>
      <c r="AC5" s="1004"/>
      <c r="AD5" s="576"/>
      <c r="AE5" s="973"/>
      <c r="AF5" s="973"/>
      <c r="AG5" s="973"/>
      <c r="AH5" s="973"/>
      <c r="AI5" s="1000"/>
      <c r="AJ5" s="576"/>
      <c r="AK5" s="973"/>
      <c r="AL5" s="973"/>
      <c r="AM5" s="973"/>
      <c r="AN5" s="973"/>
      <c r="AO5" s="1000"/>
      <c r="AP5" s="1048"/>
      <c r="AQ5" s="781"/>
      <c r="AR5" s="1049"/>
      <c r="AS5" s="781"/>
      <c r="AT5" s="781"/>
      <c r="AU5" s="1004"/>
      <c r="AV5" s="1048"/>
      <c r="AW5" s="781"/>
      <c r="AX5" s="1049"/>
      <c r="AY5" s="781"/>
      <c r="AZ5" s="781"/>
      <c r="BA5" s="1004"/>
      <c r="BB5" s="1048"/>
      <c r="BC5" s="781"/>
      <c r="BD5" s="1049"/>
      <c r="BE5" s="781"/>
      <c r="BF5" s="781"/>
      <c r="BG5" s="1004"/>
      <c r="BH5" s="808">
        <f t="shared" si="0"/>
        <v>0</v>
      </c>
      <c r="BI5" s="1061">
        <f t="shared" si="1"/>
        <v>0</v>
      </c>
      <c r="BJ5" s="1062">
        <f t="shared" si="2"/>
        <v>0</v>
      </c>
      <c r="BK5" s="1061">
        <f t="shared" si="3"/>
        <v>0</v>
      </c>
      <c r="BL5" s="1061">
        <f t="shared" si="4"/>
        <v>0</v>
      </c>
      <c r="BM5" s="1004"/>
      <c r="BN5" s="1025"/>
      <c r="BO5" s="543"/>
      <c r="BP5" s="1069"/>
      <c r="BQ5" s="543"/>
      <c r="BR5" s="543"/>
      <c r="BS5" s="1004"/>
      <c r="BT5" s="823">
        <f t="shared" ref="BT5:BY30" si="7">BH5+BN5</f>
        <v>0</v>
      </c>
      <c r="BU5" s="1079">
        <f t="shared" si="5"/>
        <v>0</v>
      </c>
      <c r="BV5" s="1080">
        <f t="shared" si="5"/>
        <v>0</v>
      </c>
      <c r="BW5" s="1079">
        <f t="shared" si="5"/>
        <v>0</v>
      </c>
      <c r="BX5" s="1079">
        <f t="shared" si="5"/>
        <v>0</v>
      </c>
      <c r="BY5" s="1004"/>
      <c r="BZ5" s="1081" t="str">
        <f t="shared" ref="BZ5:CE30" si="8">IF(BB5&lt;&gt;0,BT5/BB5*7,"-")</f>
        <v>-</v>
      </c>
      <c r="CA5" s="841" t="str">
        <f t="shared" si="6"/>
        <v>-</v>
      </c>
      <c r="CB5" s="1082" t="str">
        <f t="shared" si="6"/>
        <v>-</v>
      </c>
      <c r="CC5" s="841" t="str">
        <f t="shared" si="6"/>
        <v>-</v>
      </c>
      <c r="CD5" s="841" t="str">
        <f t="shared" si="6"/>
        <v>-</v>
      </c>
      <c r="CE5" s="1095" t="str">
        <f t="shared" si="6"/>
        <v>-</v>
      </c>
    </row>
    <row r="6" ht="30" customHeight="1" spans="2:83">
      <c r="B6" s="866"/>
      <c r="C6" s="866"/>
      <c r="D6" s="700" t="s">
        <v>37</v>
      </c>
      <c r="E6" s="957" t="s">
        <v>38</v>
      </c>
      <c r="F6" s="962" t="s">
        <v>39</v>
      </c>
      <c r="G6" s="962" t="s">
        <v>40</v>
      </c>
      <c r="H6" s="962" t="s">
        <v>41</v>
      </c>
      <c r="I6" s="974" t="s">
        <v>42</v>
      </c>
      <c r="J6" s="974" t="s">
        <v>43</v>
      </c>
      <c r="K6" s="975"/>
      <c r="L6" s="587"/>
      <c r="M6" s="976"/>
      <c r="N6" s="976"/>
      <c r="O6" s="976"/>
      <c r="P6" s="976"/>
      <c r="Q6" s="1005"/>
      <c r="R6" s="1006"/>
      <c r="S6" s="1007"/>
      <c r="T6" s="1007"/>
      <c r="U6" s="1007"/>
      <c r="V6" s="1007"/>
      <c r="W6" s="1008"/>
      <c r="X6" s="1006"/>
      <c r="Y6" s="1007"/>
      <c r="Z6" s="1007"/>
      <c r="AA6" s="1007"/>
      <c r="AB6" s="1007"/>
      <c r="AC6" s="1008"/>
      <c r="AD6" s="587"/>
      <c r="AE6" s="976"/>
      <c r="AF6" s="976"/>
      <c r="AG6" s="976"/>
      <c r="AH6" s="976"/>
      <c r="AI6" s="1005"/>
      <c r="AJ6" s="587"/>
      <c r="AK6" s="976"/>
      <c r="AL6" s="976"/>
      <c r="AM6" s="976"/>
      <c r="AN6" s="976"/>
      <c r="AO6" s="1005"/>
      <c r="AP6" s="589"/>
      <c r="AQ6" s="786"/>
      <c r="AR6" s="786"/>
      <c r="AS6" s="786"/>
      <c r="AT6" s="786"/>
      <c r="AU6" s="1008"/>
      <c r="AV6" s="589"/>
      <c r="AW6" s="786"/>
      <c r="AX6" s="786"/>
      <c r="AY6" s="786"/>
      <c r="AZ6" s="786"/>
      <c r="BA6" s="1008"/>
      <c r="BB6" s="589"/>
      <c r="BC6" s="786"/>
      <c r="BD6" s="786"/>
      <c r="BE6" s="786"/>
      <c r="BF6" s="786"/>
      <c r="BG6" s="1008"/>
      <c r="BH6" s="608">
        <f t="shared" si="0"/>
        <v>0</v>
      </c>
      <c r="BI6" s="1063">
        <f t="shared" si="1"/>
        <v>0</v>
      </c>
      <c r="BJ6" s="1063">
        <f t="shared" si="2"/>
        <v>0</v>
      </c>
      <c r="BK6" s="1063">
        <f t="shared" si="3"/>
        <v>0</v>
      </c>
      <c r="BL6" s="1063">
        <f t="shared" si="4"/>
        <v>0</v>
      </c>
      <c r="BM6" s="1008"/>
      <c r="BN6" s="588"/>
      <c r="BO6" s="552"/>
      <c r="BP6" s="552"/>
      <c r="BQ6" s="552"/>
      <c r="BR6" s="552"/>
      <c r="BS6" s="1008"/>
      <c r="BT6" s="609">
        <f t="shared" si="7"/>
        <v>0</v>
      </c>
      <c r="BU6" s="1083">
        <f t="shared" si="5"/>
        <v>0</v>
      </c>
      <c r="BV6" s="1083">
        <f t="shared" si="5"/>
        <v>0</v>
      </c>
      <c r="BW6" s="1083">
        <f t="shared" si="5"/>
        <v>0</v>
      </c>
      <c r="BX6" s="1083">
        <f t="shared" si="5"/>
        <v>0</v>
      </c>
      <c r="BY6" s="1008"/>
      <c r="BZ6" s="844" t="str">
        <f t="shared" si="8"/>
        <v>-</v>
      </c>
      <c r="CA6" s="845" t="str">
        <f t="shared" si="6"/>
        <v>-</v>
      </c>
      <c r="CB6" s="845" t="str">
        <f t="shared" si="6"/>
        <v>-</v>
      </c>
      <c r="CC6" s="845" t="str">
        <f t="shared" si="6"/>
        <v>-</v>
      </c>
      <c r="CD6" s="845" t="str">
        <f t="shared" si="6"/>
        <v>-</v>
      </c>
      <c r="CE6" s="1096" t="str">
        <f t="shared" si="6"/>
        <v>-</v>
      </c>
    </row>
    <row r="7" ht="30" customHeight="1" spans="2:83">
      <c r="B7" s="616" t="s">
        <v>44</v>
      </c>
      <c r="C7" s="616"/>
      <c r="D7" s="959" t="s">
        <v>45</v>
      </c>
      <c r="E7" s="960" t="s">
        <v>46</v>
      </c>
      <c r="F7" s="963" t="s">
        <v>47</v>
      </c>
      <c r="G7" s="963" t="s">
        <v>48</v>
      </c>
      <c r="H7" s="963" t="s">
        <v>49</v>
      </c>
      <c r="I7" s="963" t="s">
        <v>50</v>
      </c>
      <c r="J7" s="958" t="s">
        <v>51</v>
      </c>
      <c r="K7" s="977"/>
      <c r="L7" s="711"/>
      <c r="M7" s="712"/>
      <c r="N7" s="712"/>
      <c r="O7" s="712"/>
      <c r="P7" s="712"/>
      <c r="Q7" s="996"/>
      <c r="R7" s="997"/>
      <c r="S7" s="998"/>
      <c r="T7" s="998"/>
      <c r="U7" s="998"/>
      <c r="V7" s="998"/>
      <c r="W7" s="999"/>
      <c r="X7" s="997"/>
      <c r="Y7" s="998"/>
      <c r="Z7" s="998"/>
      <c r="AA7" s="998"/>
      <c r="AB7" s="998"/>
      <c r="AC7" s="999"/>
      <c r="AD7" s="711"/>
      <c r="AE7" s="712"/>
      <c r="AF7" s="712"/>
      <c r="AG7" s="712"/>
      <c r="AH7" s="712"/>
      <c r="AI7" s="996"/>
      <c r="AJ7" s="711"/>
      <c r="AK7" s="712"/>
      <c r="AL7" s="712"/>
      <c r="AM7" s="712"/>
      <c r="AN7" s="712"/>
      <c r="AO7" s="996"/>
      <c r="AP7" s="1046"/>
      <c r="AQ7" s="1047"/>
      <c r="AR7" s="1047"/>
      <c r="AS7" s="1047"/>
      <c r="AT7" s="1047"/>
      <c r="AU7" s="999"/>
      <c r="AV7" s="1046"/>
      <c r="AW7" s="1047"/>
      <c r="AX7" s="1047"/>
      <c r="AY7" s="1047"/>
      <c r="AZ7" s="1047"/>
      <c r="BA7" s="999"/>
      <c r="BB7" s="1046"/>
      <c r="BC7" s="1047"/>
      <c r="BD7" s="1047"/>
      <c r="BE7" s="1047"/>
      <c r="BF7" s="1047"/>
      <c r="BG7" s="999"/>
      <c r="BH7" s="806">
        <f t="shared" si="0"/>
        <v>0</v>
      </c>
      <c r="BI7" s="807">
        <f t="shared" si="1"/>
        <v>0</v>
      </c>
      <c r="BJ7" s="807">
        <f t="shared" si="2"/>
        <v>0</v>
      </c>
      <c r="BK7" s="807">
        <f t="shared" si="3"/>
        <v>0</v>
      </c>
      <c r="BL7" s="807">
        <f t="shared" si="4"/>
        <v>0</v>
      </c>
      <c r="BM7" s="999"/>
      <c r="BN7" s="1022"/>
      <c r="BO7" s="1023"/>
      <c r="BP7" s="1023"/>
      <c r="BQ7" s="1023"/>
      <c r="BR7" s="1023"/>
      <c r="BS7" s="999"/>
      <c r="BT7" s="806">
        <f t="shared" si="7"/>
        <v>0</v>
      </c>
      <c r="BU7" s="822">
        <f t="shared" si="5"/>
        <v>0</v>
      </c>
      <c r="BV7" s="822">
        <f t="shared" si="5"/>
        <v>0</v>
      </c>
      <c r="BW7" s="822">
        <f t="shared" si="5"/>
        <v>0</v>
      </c>
      <c r="BX7" s="822">
        <f t="shared" si="5"/>
        <v>0</v>
      </c>
      <c r="BY7" s="999"/>
      <c r="BZ7" s="1077" t="str">
        <f t="shared" si="8"/>
        <v>-</v>
      </c>
      <c r="CA7" s="1078" t="str">
        <f t="shared" si="6"/>
        <v>-</v>
      </c>
      <c r="CB7" s="1078" t="str">
        <f t="shared" si="6"/>
        <v>-</v>
      </c>
      <c r="CC7" s="1078" t="str">
        <f t="shared" si="6"/>
        <v>-</v>
      </c>
      <c r="CD7" s="1078" t="str">
        <f t="shared" si="6"/>
        <v>-</v>
      </c>
      <c r="CE7" s="1094" t="str">
        <f t="shared" si="6"/>
        <v>-</v>
      </c>
    </row>
    <row r="8" ht="30" customHeight="1" spans="2:83">
      <c r="B8" s="862"/>
      <c r="C8" s="862"/>
      <c r="D8" s="959" t="s">
        <v>52</v>
      </c>
      <c r="E8" s="960" t="s">
        <v>53</v>
      </c>
      <c r="F8" s="964" t="s">
        <v>54</v>
      </c>
      <c r="G8" s="964" t="s">
        <v>55</v>
      </c>
      <c r="H8" s="964" t="s">
        <v>56</v>
      </c>
      <c r="I8" s="961" t="s">
        <v>57</v>
      </c>
      <c r="J8" s="961" t="s">
        <v>58</v>
      </c>
      <c r="K8" s="978"/>
      <c r="L8" s="576"/>
      <c r="M8" s="973"/>
      <c r="N8" s="973"/>
      <c r="O8" s="973"/>
      <c r="P8" s="973"/>
      <c r="Q8" s="1000"/>
      <c r="R8" s="1009"/>
      <c r="S8" s="1002"/>
      <c r="T8" s="1002"/>
      <c r="U8" s="1002"/>
      <c r="V8" s="1002"/>
      <c r="W8" s="1004"/>
      <c r="X8" s="1009"/>
      <c r="Y8" s="1002"/>
      <c r="Z8" s="1002"/>
      <c r="AA8" s="1002"/>
      <c r="AB8" s="1002"/>
      <c r="AC8" s="1004"/>
      <c r="AD8" s="576"/>
      <c r="AE8" s="973"/>
      <c r="AF8" s="973"/>
      <c r="AG8" s="973"/>
      <c r="AH8" s="973"/>
      <c r="AI8" s="1000"/>
      <c r="AJ8" s="576"/>
      <c r="AK8" s="973"/>
      <c r="AL8" s="973"/>
      <c r="AM8" s="973"/>
      <c r="AN8" s="973"/>
      <c r="AO8" s="1000"/>
      <c r="AP8" s="578"/>
      <c r="AQ8" s="781"/>
      <c r="AR8" s="781"/>
      <c r="AS8" s="781"/>
      <c r="AT8" s="781"/>
      <c r="AU8" s="1004"/>
      <c r="AV8" s="578"/>
      <c r="AW8" s="781"/>
      <c r="AX8" s="781"/>
      <c r="AY8" s="781"/>
      <c r="AZ8" s="781"/>
      <c r="BA8" s="1004"/>
      <c r="BB8" s="578"/>
      <c r="BC8" s="781"/>
      <c r="BD8" s="781"/>
      <c r="BE8" s="781"/>
      <c r="BF8" s="781"/>
      <c r="BG8" s="1004"/>
      <c r="BH8" s="596">
        <f t="shared" si="0"/>
        <v>0</v>
      </c>
      <c r="BI8" s="1061">
        <f t="shared" si="1"/>
        <v>0</v>
      </c>
      <c r="BJ8" s="1061">
        <f t="shared" si="2"/>
        <v>0</v>
      </c>
      <c r="BK8" s="1061">
        <f t="shared" si="3"/>
        <v>0</v>
      </c>
      <c r="BL8" s="1061">
        <f t="shared" si="4"/>
        <v>0</v>
      </c>
      <c r="BM8" s="1004"/>
      <c r="BN8" s="577"/>
      <c r="BO8" s="543"/>
      <c r="BP8" s="543"/>
      <c r="BQ8" s="543"/>
      <c r="BR8" s="543"/>
      <c r="BS8" s="1004"/>
      <c r="BT8" s="597">
        <f t="shared" si="7"/>
        <v>0</v>
      </c>
      <c r="BU8" s="1079">
        <f t="shared" si="5"/>
        <v>0</v>
      </c>
      <c r="BV8" s="1079">
        <f t="shared" si="5"/>
        <v>0</v>
      </c>
      <c r="BW8" s="1079">
        <f t="shared" si="5"/>
        <v>0</v>
      </c>
      <c r="BX8" s="1079">
        <f t="shared" si="5"/>
        <v>0</v>
      </c>
      <c r="BY8" s="1004"/>
      <c r="BZ8" s="840" t="str">
        <f t="shared" si="8"/>
        <v>-</v>
      </c>
      <c r="CA8" s="841" t="str">
        <f t="shared" si="6"/>
        <v>-</v>
      </c>
      <c r="CB8" s="841" t="str">
        <f t="shared" si="6"/>
        <v>-</v>
      </c>
      <c r="CC8" s="841" t="str">
        <f t="shared" si="6"/>
        <v>-</v>
      </c>
      <c r="CD8" s="841" t="str">
        <f t="shared" si="6"/>
        <v>-</v>
      </c>
      <c r="CE8" s="1095" t="str">
        <f t="shared" si="6"/>
        <v>-</v>
      </c>
    </row>
    <row r="9" ht="30" customHeight="1" spans="2:83">
      <c r="B9" s="862"/>
      <c r="C9" s="862"/>
      <c r="D9" s="959" t="s">
        <v>59</v>
      </c>
      <c r="E9" s="960" t="s">
        <v>60</v>
      </c>
      <c r="F9" s="964" t="s">
        <v>61</v>
      </c>
      <c r="G9" s="964" t="s">
        <v>62</v>
      </c>
      <c r="H9" s="964" t="s">
        <v>63</v>
      </c>
      <c r="I9" s="961" t="s">
        <v>64</v>
      </c>
      <c r="J9" s="961" t="s">
        <v>65</v>
      </c>
      <c r="K9" s="978"/>
      <c r="L9" s="576"/>
      <c r="M9" s="973"/>
      <c r="N9" s="973"/>
      <c r="O9" s="973"/>
      <c r="P9" s="973"/>
      <c r="Q9" s="1000"/>
      <c r="R9" s="1009"/>
      <c r="S9" s="1002"/>
      <c r="T9" s="1002"/>
      <c r="U9" s="1002"/>
      <c r="V9" s="1002"/>
      <c r="W9" s="1004"/>
      <c r="X9" s="1009"/>
      <c r="Y9" s="1002"/>
      <c r="Z9" s="1002"/>
      <c r="AA9" s="1002"/>
      <c r="AB9" s="1002"/>
      <c r="AC9" s="1004"/>
      <c r="AD9" s="576"/>
      <c r="AE9" s="973"/>
      <c r="AF9" s="973"/>
      <c r="AG9" s="973"/>
      <c r="AH9" s="973"/>
      <c r="AI9" s="1000"/>
      <c r="AJ9" s="576"/>
      <c r="AK9" s="973"/>
      <c r="AL9" s="973"/>
      <c r="AM9" s="973"/>
      <c r="AN9" s="973"/>
      <c r="AO9" s="1000"/>
      <c r="AP9" s="578"/>
      <c r="AQ9" s="781"/>
      <c r="AR9" s="781"/>
      <c r="AS9" s="781"/>
      <c r="AT9" s="781"/>
      <c r="AU9" s="1004"/>
      <c r="AV9" s="578"/>
      <c r="AW9" s="781"/>
      <c r="AX9" s="781"/>
      <c r="AY9" s="781"/>
      <c r="AZ9" s="781"/>
      <c r="BA9" s="1004"/>
      <c r="BB9" s="578"/>
      <c r="BC9" s="781"/>
      <c r="BD9" s="781"/>
      <c r="BE9" s="781"/>
      <c r="BF9" s="781"/>
      <c r="BG9" s="1004"/>
      <c r="BH9" s="596">
        <f t="shared" si="0"/>
        <v>0</v>
      </c>
      <c r="BI9" s="1061">
        <f t="shared" si="1"/>
        <v>0</v>
      </c>
      <c r="BJ9" s="1061">
        <f t="shared" si="2"/>
        <v>0</v>
      </c>
      <c r="BK9" s="1061">
        <f t="shared" si="3"/>
        <v>0</v>
      </c>
      <c r="BL9" s="1061">
        <f t="shared" si="4"/>
        <v>0</v>
      </c>
      <c r="BM9" s="1004"/>
      <c r="BN9" s="577"/>
      <c r="BO9" s="543"/>
      <c r="BP9" s="543"/>
      <c r="BQ9" s="543"/>
      <c r="BR9" s="543"/>
      <c r="BS9" s="1004"/>
      <c r="BT9" s="597">
        <f t="shared" si="7"/>
        <v>0</v>
      </c>
      <c r="BU9" s="1079">
        <f t="shared" si="5"/>
        <v>0</v>
      </c>
      <c r="BV9" s="1079">
        <f t="shared" si="5"/>
        <v>0</v>
      </c>
      <c r="BW9" s="1079">
        <f t="shared" si="5"/>
        <v>0</v>
      </c>
      <c r="BX9" s="1079">
        <f t="shared" si="5"/>
        <v>0</v>
      </c>
      <c r="BY9" s="1004"/>
      <c r="BZ9" s="840" t="str">
        <f t="shared" si="8"/>
        <v>-</v>
      </c>
      <c r="CA9" s="841" t="str">
        <f t="shared" si="6"/>
        <v>-</v>
      </c>
      <c r="CB9" s="841" t="str">
        <f t="shared" si="6"/>
        <v>-</v>
      </c>
      <c r="CC9" s="841" t="str">
        <f t="shared" si="6"/>
        <v>-</v>
      </c>
      <c r="CD9" s="841" t="str">
        <f t="shared" si="6"/>
        <v>-</v>
      </c>
      <c r="CE9" s="1095" t="str">
        <f t="shared" si="6"/>
        <v>-</v>
      </c>
    </row>
    <row r="10" ht="30" customHeight="1" spans="2:83">
      <c r="B10" s="866"/>
      <c r="C10" s="866"/>
      <c r="D10" s="700" t="s">
        <v>66</v>
      </c>
      <c r="E10" s="957" t="s">
        <v>67</v>
      </c>
      <c r="F10" s="962" t="s">
        <v>68</v>
      </c>
      <c r="G10" s="962" t="s">
        <v>69</v>
      </c>
      <c r="H10" s="962" t="s">
        <v>70</v>
      </c>
      <c r="I10" s="974" t="s">
        <v>71</v>
      </c>
      <c r="J10" s="974" t="s">
        <v>72</v>
      </c>
      <c r="K10" s="979"/>
      <c r="L10" s="587"/>
      <c r="M10" s="976"/>
      <c r="N10" s="976"/>
      <c r="O10" s="976"/>
      <c r="P10" s="976"/>
      <c r="Q10" s="1005"/>
      <c r="R10" s="1006"/>
      <c r="S10" s="1007"/>
      <c r="T10" s="1007"/>
      <c r="U10" s="1007"/>
      <c r="V10" s="1007"/>
      <c r="W10" s="1008"/>
      <c r="X10" s="1006"/>
      <c r="Y10" s="1007"/>
      <c r="Z10" s="1007"/>
      <c r="AA10" s="1007"/>
      <c r="AB10" s="1007"/>
      <c r="AC10" s="1008"/>
      <c r="AD10" s="587"/>
      <c r="AE10" s="976"/>
      <c r="AF10" s="976"/>
      <c r="AG10" s="976"/>
      <c r="AH10" s="976"/>
      <c r="AI10" s="1005"/>
      <c r="AJ10" s="587"/>
      <c r="AK10" s="976"/>
      <c r="AL10" s="976"/>
      <c r="AM10" s="976"/>
      <c r="AN10" s="976"/>
      <c r="AO10" s="1005"/>
      <c r="AP10" s="589"/>
      <c r="AQ10" s="786"/>
      <c r="AR10" s="786"/>
      <c r="AS10" s="786"/>
      <c r="AT10" s="786"/>
      <c r="AU10" s="1008"/>
      <c r="AV10" s="589"/>
      <c r="AW10" s="786"/>
      <c r="AX10" s="786"/>
      <c r="AY10" s="786"/>
      <c r="AZ10" s="786"/>
      <c r="BA10" s="1008"/>
      <c r="BB10" s="589"/>
      <c r="BC10" s="786"/>
      <c r="BD10" s="786"/>
      <c r="BE10" s="786"/>
      <c r="BF10" s="786"/>
      <c r="BG10" s="1008"/>
      <c r="BH10" s="608">
        <f t="shared" si="0"/>
        <v>0</v>
      </c>
      <c r="BI10" s="1063">
        <f t="shared" si="1"/>
        <v>0</v>
      </c>
      <c r="BJ10" s="1063">
        <f t="shared" si="2"/>
        <v>0</v>
      </c>
      <c r="BK10" s="1063">
        <f t="shared" si="3"/>
        <v>0</v>
      </c>
      <c r="BL10" s="1063">
        <f t="shared" si="4"/>
        <v>0</v>
      </c>
      <c r="BM10" s="1008"/>
      <c r="BN10" s="588"/>
      <c r="BO10" s="552"/>
      <c r="BP10" s="552"/>
      <c r="BQ10" s="552"/>
      <c r="BR10" s="552"/>
      <c r="BS10" s="1008"/>
      <c r="BT10" s="609">
        <f t="shared" si="7"/>
        <v>0</v>
      </c>
      <c r="BU10" s="1083">
        <f t="shared" si="5"/>
        <v>0</v>
      </c>
      <c r="BV10" s="1083">
        <f t="shared" si="5"/>
        <v>0</v>
      </c>
      <c r="BW10" s="1083">
        <f t="shared" si="5"/>
        <v>0</v>
      </c>
      <c r="BX10" s="1083">
        <f t="shared" si="5"/>
        <v>0</v>
      </c>
      <c r="BY10" s="1008"/>
      <c r="BZ10" s="844" t="str">
        <f t="shared" si="8"/>
        <v>-</v>
      </c>
      <c r="CA10" s="845" t="str">
        <f t="shared" si="6"/>
        <v>-</v>
      </c>
      <c r="CB10" s="845" t="str">
        <f t="shared" si="6"/>
        <v>-</v>
      </c>
      <c r="CC10" s="845" t="str">
        <f t="shared" si="6"/>
        <v>-</v>
      </c>
      <c r="CD10" s="845" t="str">
        <f t="shared" si="6"/>
        <v>-</v>
      </c>
      <c r="CE10" s="1096" t="str">
        <f t="shared" si="6"/>
        <v>-</v>
      </c>
    </row>
    <row r="11" ht="60" customHeight="1" spans="2:83">
      <c r="B11" s="616" t="s">
        <v>73</v>
      </c>
      <c r="C11" s="616"/>
      <c r="D11" s="959" t="s">
        <v>23</v>
      </c>
      <c r="E11" s="960" t="s">
        <v>24</v>
      </c>
      <c r="F11" s="963" t="s">
        <v>74</v>
      </c>
      <c r="G11" s="963" t="s">
        <v>75</v>
      </c>
      <c r="H11" s="963" t="s">
        <v>76</v>
      </c>
      <c r="I11" s="958" t="s">
        <v>77</v>
      </c>
      <c r="J11" s="958" t="s">
        <v>78</v>
      </c>
      <c r="K11" s="980" t="s">
        <v>79</v>
      </c>
      <c r="L11" s="711"/>
      <c r="M11" s="712"/>
      <c r="N11" s="712"/>
      <c r="O11" s="712"/>
      <c r="P11" s="712"/>
      <c r="Q11" s="1010"/>
      <c r="R11" s="997"/>
      <c r="S11" s="998"/>
      <c r="T11" s="998"/>
      <c r="U11" s="998"/>
      <c r="V11" s="998"/>
      <c r="W11" s="1011"/>
      <c r="X11" s="997"/>
      <c r="Y11" s="998"/>
      <c r="Z11" s="998"/>
      <c r="AA11" s="998"/>
      <c r="AB11" s="998"/>
      <c r="AC11" s="1011"/>
      <c r="AD11" s="711"/>
      <c r="AE11" s="712"/>
      <c r="AF11" s="712"/>
      <c r="AG11" s="712"/>
      <c r="AH11" s="712"/>
      <c r="AI11" s="1010"/>
      <c r="AJ11" s="711"/>
      <c r="AK11" s="712"/>
      <c r="AL11" s="712"/>
      <c r="AM11" s="712"/>
      <c r="AN11" s="712"/>
      <c r="AO11" s="1010"/>
      <c r="AP11" s="1046"/>
      <c r="AQ11" s="1047"/>
      <c r="AR11" s="1047"/>
      <c r="AS11" s="1047"/>
      <c r="AT11" s="1047"/>
      <c r="AU11" s="1050"/>
      <c r="AV11" s="1046"/>
      <c r="AW11" s="1047"/>
      <c r="AX11" s="1047"/>
      <c r="AY11" s="1047"/>
      <c r="AZ11" s="1047"/>
      <c r="BA11" s="1050"/>
      <c r="BB11" s="1046"/>
      <c r="BC11" s="1047"/>
      <c r="BD11" s="1047"/>
      <c r="BE11" s="1047"/>
      <c r="BF11" s="1047"/>
      <c r="BG11" s="1050"/>
      <c r="BH11" s="1064">
        <f t="shared" si="0"/>
        <v>0</v>
      </c>
      <c r="BI11" s="807">
        <f t="shared" si="1"/>
        <v>0</v>
      </c>
      <c r="BJ11" s="807">
        <f t="shared" si="2"/>
        <v>0</v>
      </c>
      <c r="BK11" s="807">
        <f t="shared" si="3"/>
        <v>0</v>
      </c>
      <c r="BL11" s="807">
        <f t="shared" si="4"/>
        <v>0</v>
      </c>
      <c r="BM11" s="1070">
        <f>IF($A$1="补货",Q11+W11+AC11,Q11)</f>
        <v>0</v>
      </c>
      <c r="BN11" s="1022"/>
      <c r="BO11" s="1023"/>
      <c r="BP11" s="1023"/>
      <c r="BQ11" s="1023"/>
      <c r="BR11" s="1023"/>
      <c r="BS11" s="1011"/>
      <c r="BT11" s="806">
        <f t="shared" si="7"/>
        <v>0</v>
      </c>
      <c r="BU11" s="822">
        <f t="shared" si="5"/>
        <v>0</v>
      </c>
      <c r="BV11" s="822">
        <f t="shared" si="5"/>
        <v>0</v>
      </c>
      <c r="BW11" s="822">
        <f t="shared" si="5"/>
        <v>0</v>
      </c>
      <c r="BX11" s="822">
        <f t="shared" si="5"/>
        <v>0</v>
      </c>
      <c r="BY11" s="1084">
        <f t="shared" si="5"/>
        <v>0</v>
      </c>
      <c r="BZ11" s="1077" t="str">
        <f t="shared" si="8"/>
        <v>-</v>
      </c>
      <c r="CA11" s="1078" t="str">
        <f t="shared" si="6"/>
        <v>-</v>
      </c>
      <c r="CB11" s="1078" t="str">
        <f t="shared" si="6"/>
        <v>-</v>
      </c>
      <c r="CC11" s="1078" t="str">
        <f t="shared" si="6"/>
        <v>-</v>
      </c>
      <c r="CD11" s="1078" t="str">
        <f t="shared" si="6"/>
        <v>-</v>
      </c>
      <c r="CE11" s="1097" t="str">
        <f t="shared" si="6"/>
        <v>-</v>
      </c>
    </row>
    <row r="12" ht="60" customHeight="1" spans="2:83">
      <c r="B12" s="862"/>
      <c r="C12" s="862"/>
      <c r="D12" s="959" t="s">
        <v>37</v>
      </c>
      <c r="E12" s="960" t="s">
        <v>38</v>
      </c>
      <c r="F12" s="962" t="s">
        <v>80</v>
      </c>
      <c r="G12" s="962" t="s">
        <v>81</v>
      </c>
      <c r="H12" s="962" t="s">
        <v>82</v>
      </c>
      <c r="I12" s="974" t="s">
        <v>83</v>
      </c>
      <c r="J12" s="974" t="s">
        <v>84</v>
      </c>
      <c r="K12" s="981" t="s">
        <v>85</v>
      </c>
      <c r="L12" s="587"/>
      <c r="M12" s="976"/>
      <c r="N12" s="976"/>
      <c r="O12" s="976"/>
      <c r="P12" s="976"/>
      <c r="Q12" s="1012"/>
      <c r="R12" s="1013"/>
      <c r="S12" s="1014"/>
      <c r="T12" s="1014"/>
      <c r="U12" s="1014"/>
      <c r="V12" s="1014"/>
      <c r="W12" s="1015"/>
      <c r="X12" s="1013"/>
      <c r="Y12" s="1014"/>
      <c r="Z12" s="1014"/>
      <c r="AA12" s="1014"/>
      <c r="AB12" s="1014"/>
      <c r="AC12" s="1015"/>
      <c r="AD12" s="587"/>
      <c r="AE12" s="976"/>
      <c r="AF12" s="976"/>
      <c r="AG12" s="976"/>
      <c r="AH12" s="976"/>
      <c r="AI12" s="1012"/>
      <c r="AJ12" s="587"/>
      <c r="AK12" s="976"/>
      <c r="AL12" s="976"/>
      <c r="AM12" s="976"/>
      <c r="AN12" s="976"/>
      <c r="AO12" s="1012"/>
      <c r="AP12" s="1051"/>
      <c r="AQ12" s="1052"/>
      <c r="AR12" s="1052"/>
      <c r="AS12" s="1052"/>
      <c r="AT12" s="1052"/>
      <c r="AU12" s="1053"/>
      <c r="AV12" s="1051"/>
      <c r="AW12" s="1052"/>
      <c r="AX12" s="1052"/>
      <c r="AY12" s="1052"/>
      <c r="AZ12" s="1052"/>
      <c r="BA12" s="1053"/>
      <c r="BB12" s="1051"/>
      <c r="BC12" s="1052"/>
      <c r="BD12" s="1052"/>
      <c r="BE12" s="1052"/>
      <c r="BF12" s="1052"/>
      <c r="BG12" s="1053"/>
      <c r="BH12" s="810">
        <f t="shared" si="0"/>
        <v>0</v>
      </c>
      <c r="BI12" s="811">
        <f t="shared" si="1"/>
        <v>0</v>
      </c>
      <c r="BJ12" s="811">
        <f t="shared" si="2"/>
        <v>0</v>
      </c>
      <c r="BK12" s="811">
        <f t="shared" si="3"/>
        <v>0</v>
      </c>
      <c r="BL12" s="811">
        <f t="shared" si="4"/>
        <v>0</v>
      </c>
      <c r="BM12" s="1071">
        <f>IF($A$1="补货",Q12+W12+AC12,Q12)</f>
        <v>0</v>
      </c>
      <c r="BN12" s="1028"/>
      <c r="BO12" s="1029"/>
      <c r="BP12" s="1029"/>
      <c r="BQ12" s="1029"/>
      <c r="BR12" s="1029"/>
      <c r="BS12" s="1015"/>
      <c r="BT12" s="825">
        <f t="shared" si="7"/>
        <v>0</v>
      </c>
      <c r="BU12" s="826">
        <f t="shared" si="5"/>
        <v>0</v>
      </c>
      <c r="BV12" s="826">
        <f t="shared" si="5"/>
        <v>0</v>
      </c>
      <c r="BW12" s="826">
        <f t="shared" si="5"/>
        <v>0</v>
      </c>
      <c r="BX12" s="826">
        <f t="shared" si="5"/>
        <v>0</v>
      </c>
      <c r="BY12" s="1085">
        <f t="shared" si="5"/>
        <v>0</v>
      </c>
      <c r="BZ12" s="1086" t="str">
        <f t="shared" si="8"/>
        <v>-</v>
      </c>
      <c r="CA12" s="1087" t="str">
        <f t="shared" si="6"/>
        <v>-</v>
      </c>
      <c r="CB12" s="1087" t="str">
        <f t="shared" si="6"/>
        <v>-</v>
      </c>
      <c r="CC12" s="1087" t="str">
        <f t="shared" si="6"/>
        <v>-</v>
      </c>
      <c r="CD12" s="1087" t="str">
        <f t="shared" si="6"/>
        <v>-</v>
      </c>
      <c r="CE12" s="1098" t="str">
        <f t="shared" si="6"/>
        <v>-</v>
      </c>
    </row>
    <row r="13" ht="39.95" customHeight="1" spans="2:83">
      <c r="B13" s="616" t="s">
        <v>86</v>
      </c>
      <c r="C13" s="616"/>
      <c r="D13" s="959" t="s">
        <v>23</v>
      </c>
      <c r="E13" s="960" t="s">
        <v>24</v>
      </c>
      <c r="F13" s="963" t="s">
        <v>87</v>
      </c>
      <c r="G13" s="963" t="s">
        <v>88</v>
      </c>
      <c r="H13" s="963" t="s">
        <v>89</v>
      </c>
      <c r="I13" s="963" t="s">
        <v>90</v>
      </c>
      <c r="J13" s="963" t="s">
        <v>91</v>
      </c>
      <c r="K13" s="977"/>
      <c r="L13" s="711"/>
      <c r="M13" s="712"/>
      <c r="N13" s="712"/>
      <c r="O13" s="712"/>
      <c r="P13" s="712"/>
      <c r="Q13" s="996"/>
      <c r="R13" s="997"/>
      <c r="S13" s="998"/>
      <c r="T13" s="998"/>
      <c r="U13" s="998"/>
      <c r="V13" s="998"/>
      <c r="W13" s="999"/>
      <c r="X13" s="997"/>
      <c r="Y13" s="998"/>
      <c r="Z13" s="998"/>
      <c r="AA13" s="998"/>
      <c r="AB13" s="998"/>
      <c r="AC13" s="999"/>
      <c r="AD13" s="711"/>
      <c r="AE13" s="712"/>
      <c r="AF13" s="712"/>
      <c r="AG13" s="712"/>
      <c r="AH13" s="712"/>
      <c r="AI13" s="996"/>
      <c r="AJ13" s="711"/>
      <c r="AK13" s="712"/>
      <c r="AL13" s="712"/>
      <c r="AM13" s="1043"/>
      <c r="AN13" s="1043"/>
      <c r="AO13" s="996"/>
      <c r="AP13" s="1046"/>
      <c r="AQ13" s="1047"/>
      <c r="AR13" s="1047"/>
      <c r="AS13" s="1054"/>
      <c r="AT13" s="1054"/>
      <c r="AU13" s="999"/>
      <c r="AV13" s="1046"/>
      <c r="AW13" s="1047"/>
      <c r="AX13" s="1047"/>
      <c r="AY13" s="1054"/>
      <c r="AZ13" s="1054"/>
      <c r="BA13" s="999"/>
      <c r="BB13" s="1046"/>
      <c r="BC13" s="1047"/>
      <c r="BD13" s="1047"/>
      <c r="BE13" s="1047"/>
      <c r="BF13" s="1047"/>
      <c r="BG13" s="999"/>
      <c r="BH13" s="1064">
        <f t="shared" si="0"/>
        <v>0</v>
      </c>
      <c r="BI13" s="807">
        <f t="shared" si="1"/>
        <v>0</v>
      </c>
      <c r="BJ13" s="807">
        <f t="shared" si="2"/>
        <v>0</v>
      </c>
      <c r="BK13" s="807">
        <f t="shared" si="3"/>
        <v>0</v>
      </c>
      <c r="BL13" s="807">
        <f t="shared" si="4"/>
        <v>0</v>
      </c>
      <c r="BM13" s="999"/>
      <c r="BN13" s="1022"/>
      <c r="BO13" s="1023"/>
      <c r="BP13" s="1023"/>
      <c r="BQ13" s="1023"/>
      <c r="BR13" s="1023"/>
      <c r="BS13" s="999"/>
      <c r="BT13" s="806">
        <f t="shared" si="7"/>
        <v>0</v>
      </c>
      <c r="BU13" s="822">
        <f t="shared" si="5"/>
        <v>0</v>
      </c>
      <c r="BV13" s="822">
        <f t="shared" si="5"/>
        <v>0</v>
      </c>
      <c r="BW13" s="822">
        <f t="shared" ref="BW13:BW15" si="9">BK13+BQ13</f>
        <v>0</v>
      </c>
      <c r="BX13" s="822">
        <f t="shared" ref="BX13:BX15" si="10">BL13+BR13</f>
        <v>0</v>
      </c>
      <c r="BY13" s="999"/>
      <c r="BZ13" s="1077" t="str">
        <f t="shared" si="8"/>
        <v>-</v>
      </c>
      <c r="CA13" s="1078" t="str">
        <f t="shared" si="6"/>
        <v>-</v>
      </c>
      <c r="CB13" s="1078" t="str">
        <f t="shared" si="6"/>
        <v>-</v>
      </c>
      <c r="CC13" s="1078" t="str">
        <f t="shared" ref="CC13:CC15" si="11">IF(BE13&lt;&gt;0,BW13/BE13*7,"-")</f>
        <v>-</v>
      </c>
      <c r="CD13" s="1078" t="str">
        <f t="shared" ref="CD13:CD15" si="12">IF(BF13&lt;&gt;0,BX13/BF13*7,"-")</f>
        <v>-</v>
      </c>
      <c r="CE13" s="1094" t="str">
        <f t="shared" si="6"/>
        <v>-</v>
      </c>
    </row>
    <row r="14" ht="39.95" customHeight="1" spans="2:83">
      <c r="B14" s="862"/>
      <c r="C14" s="862"/>
      <c r="D14" s="959" t="s">
        <v>30</v>
      </c>
      <c r="E14" s="960" t="s">
        <v>31</v>
      </c>
      <c r="F14" s="964" t="s">
        <v>92</v>
      </c>
      <c r="G14" s="964" t="s">
        <v>93</v>
      </c>
      <c r="H14" s="964" t="s">
        <v>94</v>
      </c>
      <c r="I14" s="964" t="s">
        <v>95</v>
      </c>
      <c r="J14" s="964" t="s">
        <v>96</v>
      </c>
      <c r="K14" s="978"/>
      <c r="L14" s="576"/>
      <c r="M14" s="973"/>
      <c r="N14" s="973"/>
      <c r="O14" s="973"/>
      <c r="P14" s="973"/>
      <c r="Q14" s="1000"/>
      <c r="R14" s="1009"/>
      <c r="S14" s="1002"/>
      <c r="T14" s="1002"/>
      <c r="U14" s="1002"/>
      <c r="V14" s="1002"/>
      <c r="W14" s="1004"/>
      <c r="X14" s="1009"/>
      <c r="Y14" s="1002"/>
      <c r="Z14" s="1002"/>
      <c r="AA14" s="1002"/>
      <c r="AB14" s="1002"/>
      <c r="AC14" s="1004"/>
      <c r="AD14" s="576"/>
      <c r="AE14" s="973"/>
      <c r="AF14" s="973"/>
      <c r="AG14" s="973"/>
      <c r="AH14" s="973"/>
      <c r="AI14" s="1000"/>
      <c r="AJ14" s="576"/>
      <c r="AK14" s="973"/>
      <c r="AL14" s="973"/>
      <c r="AM14" s="1044"/>
      <c r="AN14" s="1044"/>
      <c r="AO14" s="1000"/>
      <c r="AP14" s="578"/>
      <c r="AQ14" s="781"/>
      <c r="AR14" s="781"/>
      <c r="AS14" s="1055"/>
      <c r="AT14" s="1055"/>
      <c r="AU14" s="1004"/>
      <c r="AV14" s="578"/>
      <c r="AW14" s="781"/>
      <c r="AX14" s="781"/>
      <c r="AY14" s="1055"/>
      <c r="AZ14" s="1055"/>
      <c r="BA14" s="1004"/>
      <c r="BB14" s="578"/>
      <c r="BC14" s="781"/>
      <c r="BD14" s="781"/>
      <c r="BE14" s="781"/>
      <c r="BF14" s="781"/>
      <c r="BG14" s="1004"/>
      <c r="BH14" s="596">
        <f t="shared" si="0"/>
        <v>0</v>
      </c>
      <c r="BI14" s="1061">
        <f t="shared" si="1"/>
        <v>0</v>
      </c>
      <c r="BJ14" s="1061">
        <f t="shared" si="2"/>
        <v>0</v>
      </c>
      <c r="BK14" s="1061">
        <f t="shared" si="3"/>
        <v>0</v>
      </c>
      <c r="BL14" s="1061">
        <f t="shared" si="4"/>
        <v>0</v>
      </c>
      <c r="BM14" s="1004"/>
      <c r="BN14" s="577"/>
      <c r="BO14" s="543"/>
      <c r="BP14" s="543"/>
      <c r="BQ14" s="543"/>
      <c r="BR14" s="543"/>
      <c r="BS14" s="1004"/>
      <c r="BT14" s="597">
        <f t="shared" si="7"/>
        <v>0</v>
      </c>
      <c r="BU14" s="1079">
        <f t="shared" si="5"/>
        <v>0</v>
      </c>
      <c r="BV14" s="1079">
        <f t="shared" si="5"/>
        <v>0</v>
      </c>
      <c r="BW14" s="1079">
        <f t="shared" si="9"/>
        <v>0</v>
      </c>
      <c r="BX14" s="1079">
        <f t="shared" si="10"/>
        <v>0</v>
      </c>
      <c r="BY14" s="1004"/>
      <c r="BZ14" s="840" t="str">
        <f t="shared" si="8"/>
        <v>-</v>
      </c>
      <c r="CA14" s="841" t="str">
        <f t="shared" si="6"/>
        <v>-</v>
      </c>
      <c r="CB14" s="841" t="str">
        <f t="shared" si="6"/>
        <v>-</v>
      </c>
      <c r="CC14" s="841" t="str">
        <f t="shared" si="11"/>
        <v>-</v>
      </c>
      <c r="CD14" s="841" t="str">
        <f t="shared" si="12"/>
        <v>-</v>
      </c>
      <c r="CE14" s="1095" t="str">
        <f t="shared" si="6"/>
        <v>-</v>
      </c>
    </row>
    <row r="15" ht="39.95" customHeight="1" spans="2:83">
      <c r="B15" s="866"/>
      <c r="C15" s="866"/>
      <c r="D15" s="959" t="s">
        <v>37</v>
      </c>
      <c r="E15" s="960" t="s">
        <v>38</v>
      </c>
      <c r="F15" s="962" t="s">
        <v>97</v>
      </c>
      <c r="G15" s="962" t="s">
        <v>98</v>
      </c>
      <c r="H15" s="962" t="s">
        <v>99</v>
      </c>
      <c r="I15" s="962" t="s">
        <v>100</v>
      </c>
      <c r="J15" s="962" t="s">
        <v>101</v>
      </c>
      <c r="K15" s="979"/>
      <c r="L15" s="587"/>
      <c r="M15" s="976"/>
      <c r="N15" s="976"/>
      <c r="O15" s="976"/>
      <c r="P15" s="976"/>
      <c r="Q15" s="1005"/>
      <c r="R15" s="1006"/>
      <c r="S15" s="1007"/>
      <c r="T15" s="1007"/>
      <c r="U15" s="1007"/>
      <c r="V15" s="1007"/>
      <c r="W15" s="1008"/>
      <c r="X15" s="1006"/>
      <c r="Y15" s="1007"/>
      <c r="Z15" s="1007"/>
      <c r="AA15" s="1007"/>
      <c r="AB15" s="1007"/>
      <c r="AC15" s="1008"/>
      <c r="AD15" s="587"/>
      <c r="AE15" s="976"/>
      <c r="AF15" s="976"/>
      <c r="AG15" s="976"/>
      <c r="AH15" s="976"/>
      <c r="AI15" s="1005"/>
      <c r="AJ15" s="587"/>
      <c r="AK15" s="976"/>
      <c r="AL15" s="976"/>
      <c r="AM15" s="1045"/>
      <c r="AN15" s="1045"/>
      <c r="AO15" s="1005"/>
      <c r="AP15" s="589"/>
      <c r="AQ15" s="786"/>
      <c r="AR15" s="786"/>
      <c r="AS15" s="1056"/>
      <c r="AT15" s="1056"/>
      <c r="AU15" s="1008"/>
      <c r="AV15" s="589"/>
      <c r="AW15" s="786"/>
      <c r="AX15" s="786"/>
      <c r="AY15" s="1056"/>
      <c r="AZ15" s="1056"/>
      <c r="BA15" s="1008"/>
      <c r="BB15" s="589"/>
      <c r="BC15" s="786"/>
      <c r="BD15" s="786"/>
      <c r="BE15" s="786"/>
      <c r="BF15" s="786"/>
      <c r="BG15" s="1008"/>
      <c r="BH15" s="608">
        <f t="shared" si="0"/>
        <v>0</v>
      </c>
      <c r="BI15" s="1063">
        <f t="shared" si="1"/>
        <v>0</v>
      </c>
      <c r="BJ15" s="1063">
        <f t="shared" si="2"/>
        <v>0</v>
      </c>
      <c r="BK15" s="1063">
        <f t="shared" si="3"/>
        <v>0</v>
      </c>
      <c r="BL15" s="1063">
        <f t="shared" si="4"/>
        <v>0</v>
      </c>
      <c r="BM15" s="1008"/>
      <c r="BN15" s="588"/>
      <c r="BO15" s="552"/>
      <c r="BP15" s="552"/>
      <c r="BQ15" s="552"/>
      <c r="BR15" s="552"/>
      <c r="BS15" s="1008"/>
      <c r="BT15" s="609">
        <f t="shared" si="7"/>
        <v>0</v>
      </c>
      <c r="BU15" s="1083">
        <f t="shared" si="5"/>
        <v>0</v>
      </c>
      <c r="BV15" s="1083">
        <f t="shared" si="5"/>
        <v>0</v>
      </c>
      <c r="BW15" s="1083">
        <f t="shared" si="9"/>
        <v>0</v>
      </c>
      <c r="BX15" s="1083">
        <f t="shared" si="10"/>
        <v>0</v>
      </c>
      <c r="BY15" s="1008"/>
      <c r="BZ15" s="844" t="str">
        <f t="shared" si="8"/>
        <v>-</v>
      </c>
      <c r="CA15" s="845" t="str">
        <f t="shared" si="6"/>
        <v>-</v>
      </c>
      <c r="CB15" s="845" t="str">
        <f t="shared" si="6"/>
        <v>-</v>
      </c>
      <c r="CC15" s="845" t="str">
        <f t="shared" si="11"/>
        <v>-</v>
      </c>
      <c r="CD15" s="845" t="str">
        <f t="shared" si="12"/>
        <v>-</v>
      </c>
      <c r="CE15" s="1096" t="str">
        <f t="shared" si="6"/>
        <v>-</v>
      </c>
    </row>
    <row r="16" ht="39.95" customHeight="1" spans="2:83">
      <c r="B16" s="616" t="s">
        <v>102</v>
      </c>
      <c r="C16" s="616"/>
      <c r="D16" s="959" t="s">
        <v>23</v>
      </c>
      <c r="E16" s="960" t="s">
        <v>24</v>
      </c>
      <c r="F16" s="963" t="s">
        <v>103</v>
      </c>
      <c r="G16" s="963" t="s">
        <v>104</v>
      </c>
      <c r="H16" s="963" t="s">
        <v>105</v>
      </c>
      <c r="I16" s="963" t="s">
        <v>106</v>
      </c>
      <c r="J16" s="963" t="s">
        <v>107</v>
      </c>
      <c r="K16" s="977"/>
      <c r="L16" s="711"/>
      <c r="M16" s="712"/>
      <c r="N16" s="712"/>
      <c r="O16" s="712"/>
      <c r="P16" s="712"/>
      <c r="Q16" s="996"/>
      <c r="R16" s="997"/>
      <c r="S16" s="998"/>
      <c r="T16" s="998"/>
      <c r="U16" s="998"/>
      <c r="V16" s="998"/>
      <c r="W16" s="999"/>
      <c r="X16" s="997"/>
      <c r="Y16" s="998"/>
      <c r="Z16" s="998"/>
      <c r="AA16" s="998"/>
      <c r="AB16" s="998"/>
      <c r="AC16" s="999"/>
      <c r="AD16" s="711"/>
      <c r="AE16" s="712"/>
      <c r="AF16" s="712"/>
      <c r="AG16" s="712"/>
      <c r="AH16" s="712"/>
      <c r="AI16" s="996"/>
      <c r="AJ16" s="711"/>
      <c r="AK16" s="712"/>
      <c r="AL16" s="712"/>
      <c r="AM16" s="712"/>
      <c r="AN16" s="712"/>
      <c r="AO16" s="996"/>
      <c r="AP16" s="1046"/>
      <c r="AQ16" s="1047"/>
      <c r="AR16" s="1047"/>
      <c r="AS16" s="1047"/>
      <c r="AT16" s="1047"/>
      <c r="AU16" s="999"/>
      <c r="AV16" s="1046"/>
      <c r="AW16" s="1047"/>
      <c r="AX16" s="1047"/>
      <c r="AY16" s="1047"/>
      <c r="AZ16" s="1047"/>
      <c r="BA16" s="999"/>
      <c r="BB16" s="1046"/>
      <c r="BC16" s="1047"/>
      <c r="BD16" s="1047"/>
      <c r="BE16" s="1047"/>
      <c r="BF16" s="1047"/>
      <c r="BG16" s="999"/>
      <c r="BH16" s="806">
        <f t="shared" si="0"/>
        <v>0</v>
      </c>
      <c r="BI16" s="807">
        <f t="shared" si="1"/>
        <v>0</v>
      </c>
      <c r="BJ16" s="807">
        <f t="shared" si="2"/>
        <v>0</v>
      </c>
      <c r="BK16" s="807">
        <f t="shared" si="3"/>
        <v>0</v>
      </c>
      <c r="BL16" s="807">
        <f t="shared" si="4"/>
        <v>0</v>
      </c>
      <c r="BM16" s="999"/>
      <c r="BN16" s="1022"/>
      <c r="BO16" s="1023"/>
      <c r="BP16" s="1023"/>
      <c r="BQ16" s="1023"/>
      <c r="BR16" s="1023"/>
      <c r="BS16" s="999"/>
      <c r="BT16" s="806">
        <f t="shared" si="7"/>
        <v>0</v>
      </c>
      <c r="BU16" s="822">
        <f t="shared" si="5"/>
        <v>0</v>
      </c>
      <c r="BV16" s="822">
        <f t="shared" si="5"/>
        <v>0</v>
      </c>
      <c r="BW16" s="822">
        <f t="shared" si="5"/>
        <v>0</v>
      </c>
      <c r="BX16" s="822">
        <f t="shared" si="5"/>
        <v>0</v>
      </c>
      <c r="BY16" s="999"/>
      <c r="BZ16" s="1077" t="str">
        <f t="shared" si="8"/>
        <v>-</v>
      </c>
      <c r="CA16" s="1078" t="str">
        <f t="shared" si="6"/>
        <v>-</v>
      </c>
      <c r="CB16" s="1078" t="str">
        <f t="shared" si="6"/>
        <v>-</v>
      </c>
      <c r="CC16" s="1078" t="str">
        <f t="shared" si="6"/>
        <v>-</v>
      </c>
      <c r="CD16" s="1078" t="str">
        <f t="shared" si="6"/>
        <v>-</v>
      </c>
      <c r="CE16" s="1094" t="str">
        <f t="shared" si="6"/>
        <v>-</v>
      </c>
    </row>
    <row r="17" ht="39.95" customHeight="1" spans="2:83">
      <c r="B17" s="862"/>
      <c r="C17" s="862"/>
      <c r="D17" s="959" t="s">
        <v>37</v>
      </c>
      <c r="E17" s="960" t="s">
        <v>38</v>
      </c>
      <c r="F17" s="964" t="s">
        <v>108</v>
      </c>
      <c r="G17" s="964" t="s">
        <v>109</v>
      </c>
      <c r="H17" s="964" t="s">
        <v>110</v>
      </c>
      <c r="I17" s="964" t="s">
        <v>111</v>
      </c>
      <c r="J17" s="964" t="s">
        <v>112</v>
      </c>
      <c r="K17" s="978"/>
      <c r="L17" s="576"/>
      <c r="M17" s="973"/>
      <c r="N17" s="973"/>
      <c r="O17" s="973"/>
      <c r="P17" s="973"/>
      <c r="Q17" s="1000"/>
      <c r="R17" s="1009"/>
      <c r="S17" s="1002"/>
      <c r="T17" s="1002"/>
      <c r="U17" s="1002"/>
      <c r="V17" s="1002"/>
      <c r="W17" s="1004"/>
      <c r="X17" s="1009"/>
      <c r="Y17" s="1002"/>
      <c r="Z17" s="1002"/>
      <c r="AA17" s="1002"/>
      <c r="AB17" s="1002"/>
      <c r="AC17" s="1004"/>
      <c r="AD17" s="576"/>
      <c r="AE17" s="973"/>
      <c r="AF17" s="973"/>
      <c r="AG17" s="973"/>
      <c r="AH17" s="973"/>
      <c r="AI17" s="1000"/>
      <c r="AJ17" s="576"/>
      <c r="AK17" s="973"/>
      <c r="AL17" s="973"/>
      <c r="AM17" s="973"/>
      <c r="AN17" s="973"/>
      <c r="AO17" s="1000"/>
      <c r="AP17" s="578"/>
      <c r="AQ17" s="781"/>
      <c r="AR17" s="781"/>
      <c r="AS17" s="781"/>
      <c r="AT17" s="781"/>
      <c r="AU17" s="1004"/>
      <c r="AV17" s="578"/>
      <c r="AW17" s="781"/>
      <c r="AX17" s="781"/>
      <c r="AY17" s="781"/>
      <c r="AZ17" s="781"/>
      <c r="BA17" s="1004"/>
      <c r="BB17" s="578"/>
      <c r="BC17" s="781"/>
      <c r="BD17" s="781"/>
      <c r="BE17" s="781"/>
      <c r="BF17" s="781"/>
      <c r="BG17" s="1004"/>
      <c r="BH17" s="596">
        <f t="shared" si="0"/>
        <v>0</v>
      </c>
      <c r="BI17" s="1061">
        <f t="shared" si="1"/>
        <v>0</v>
      </c>
      <c r="BJ17" s="1061">
        <f t="shared" si="2"/>
        <v>0</v>
      </c>
      <c r="BK17" s="1061">
        <f t="shared" si="3"/>
        <v>0</v>
      </c>
      <c r="BL17" s="1061">
        <f t="shared" si="4"/>
        <v>0</v>
      </c>
      <c r="BM17" s="1004"/>
      <c r="BN17" s="577"/>
      <c r="BO17" s="543"/>
      <c r="BP17" s="543"/>
      <c r="BQ17" s="543"/>
      <c r="BR17" s="543"/>
      <c r="BS17" s="1004"/>
      <c r="BT17" s="597">
        <f t="shared" si="7"/>
        <v>0</v>
      </c>
      <c r="BU17" s="1079">
        <f t="shared" si="5"/>
        <v>0</v>
      </c>
      <c r="BV17" s="1079">
        <f t="shared" si="5"/>
        <v>0</v>
      </c>
      <c r="BW17" s="1079">
        <f t="shared" si="5"/>
        <v>0</v>
      </c>
      <c r="BX17" s="1079">
        <f t="shared" si="5"/>
        <v>0</v>
      </c>
      <c r="BY17" s="1004"/>
      <c r="BZ17" s="840" t="str">
        <f t="shared" si="8"/>
        <v>-</v>
      </c>
      <c r="CA17" s="841" t="str">
        <f t="shared" si="6"/>
        <v>-</v>
      </c>
      <c r="CB17" s="841" t="str">
        <f t="shared" si="6"/>
        <v>-</v>
      </c>
      <c r="CC17" s="841" t="str">
        <f t="shared" si="6"/>
        <v>-</v>
      </c>
      <c r="CD17" s="841" t="str">
        <f t="shared" si="6"/>
        <v>-</v>
      </c>
      <c r="CE17" s="1095" t="str">
        <f t="shared" si="6"/>
        <v>-</v>
      </c>
    </row>
    <row r="18" ht="39.95" customHeight="1" spans="2:83">
      <c r="B18" s="866"/>
      <c r="C18" s="866"/>
      <c r="D18" s="959" t="s">
        <v>30</v>
      </c>
      <c r="E18" s="960" t="s">
        <v>31</v>
      </c>
      <c r="F18" s="962" t="s">
        <v>113</v>
      </c>
      <c r="G18" s="962" t="s">
        <v>114</v>
      </c>
      <c r="H18" s="962" t="s">
        <v>115</v>
      </c>
      <c r="I18" s="962" t="s">
        <v>116</v>
      </c>
      <c r="J18" s="962" t="s">
        <v>117</v>
      </c>
      <c r="K18" s="979"/>
      <c r="L18" s="579"/>
      <c r="M18" s="982"/>
      <c r="N18" s="982"/>
      <c r="O18" s="982"/>
      <c r="P18" s="982"/>
      <c r="Q18" s="1016"/>
      <c r="R18" s="1017"/>
      <c r="S18" s="1018"/>
      <c r="T18" s="1018"/>
      <c r="U18" s="1018"/>
      <c r="V18" s="1018"/>
      <c r="W18" s="1019"/>
      <c r="X18" s="1017"/>
      <c r="Y18" s="1018"/>
      <c r="Z18" s="1018"/>
      <c r="AA18" s="1018"/>
      <c r="AB18" s="1018"/>
      <c r="AC18" s="1019"/>
      <c r="AD18" s="579"/>
      <c r="AE18" s="982"/>
      <c r="AF18" s="982"/>
      <c r="AG18" s="982"/>
      <c r="AH18" s="982"/>
      <c r="AI18" s="1016"/>
      <c r="AJ18" s="579"/>
      <c r="AK18" s="982"/>
      <c r="AL18" s="982"/>
      <c r="AM18" s="982"/>
      <c r="AN18" s="982"/>
      <c r="AO18" s="1016"/>
      <c r="AP18" s="581"/>
      <c r="AQ18" s="796"/>
      <c r="AR18" s="796"/>
      <c r="AS18" s="796"/>
      <c r="AT18" s="796"/>
      <c r="AU18" s="1019"/>
      <c r="AV18" s="581"/>
      <c r="AW18" s="796"/>
      <c r="AX18" s="796"/>
      <c r="AY18" s="796"/>
      <c r="AZ18" s="796"/>
      <c r="BA18" s="1019"/>
      <c r="BB18" s="581"/>
      <c r="BC18" s="796"/>
      <c r="BD18" s="796"/>
      <c r="BE18" s="796"/>
      <c r="BF18" s="796"/>
      <c r="BG18" s="1019"/>
      <c r="BH18" s="599">
        <f t="shared" si="0"/>
        <v>0</v>
      </c>
      <c r="BI18" s="1065">
        <f t="shared" si="1"/>
        <v>0</v>
      </c>
      <c r="BJ18" s="1065">
        <f t="shared" si="2"/>
        <v>0</v>
      </c>
      <c r="BK18" s="1065">
        <f t="shared" si="3"/>
        <v>0</v>
      </c>
      <c r="BL18" s="1065">
        <f t="shared" si="4"/>
        <v>0</v>
      </c>
      <c r="BM18" s="1019"/>
      <c r="BN18" s="580"/>
      <c r="BO18" s="546"/>
      <c r="BP18" s="546"/>
      <c r="BQ18" s="546"/>
      <c r="BR18" s="546"/>
      <c r="BS18" s="1019"/>
      <c r="BT18" s="600">
        <f t="shared" si="7"/>
        <v>0</v>
      </c>
      <c r="BU18" s="1088">
        <f t="shared" si="5"/>
        <v>0</v>
      </c>
      <c r="BV18" s="1088">
        <f t="shared" si="5"/>
        <v>0</v>
      </c>
      <c r="BW18" s="1088">
        <f t="shared" si="5"/>
        <v>0</v>
      </c>
      <c r="BX18" s="1088">
        <f t="shared" si="5"/>
        <v>0</v>
      </c>
      <c r="BY18" s="1019"/>
      <c r="BZ18" s="852" t="str">
        <f t="shared" si="8"/>
        <v>-</v>
      </c>
      <c r="CA18" s="853" t="str">
        <f t="shared" si="6"/>
        <v>-</v>
      </c>
      <c r="CB18" s="853" t="str">
        <f t="shared" si="6"/>
        <v>-</v>
      </c>
      <c r="CC18" s="853" t="str">
        <f t="shared" si="6"/>
        <v>-</v>
      </c>
      <c r="CD18" s="853" t="str">
        <f t="shared" si="6"/>
        <v>-</v>
      </c>
      <c r="CE18" s="1099" t="str">
        <f t="shared" si="6"/>
        <v>-</v>
      </c>
    </row>
    <row r="19" ht="39.95" customHeight="1" spans="2:83">
      <c r="B19" s="616" t="s">
        <v>118</v>
      </c>
      <c r="C19" s="616"/>
      <c r="D19" s="959" t="s">
        <v>23</v>
      </c>
      <c r="E19" s="960" t="s">
        <v>24</v>
      </c>
      <c r="F19" s="963" t="s">
        <v>119</v>
      </c>
      <c r="G19" s="963" t="s">
        <v>120</v>
      </c>
      <c r="H19" s="963" t="s">
        <v>121</v>
      </c>
      <c r="I19" s="963" t="s">
        <v>122</v>
      </c>
      <c r="J19" s="963" t="s">
        <v>123</v>
      </c>
      <c r="K19" s="977"/>
      <c r="L19" s="711"/>
      <c r="M19" s="712"/>
      <c r="N19" s="712"/>
      <c r="O19" s="712"/>
      <c r="P19" s="712"/>
      <c r="Q19" s="996"/>
      <c r="R19" s="997"/>
      <c r="S19" s="998"/>
      <c r="T19" s="998"/>
      <c r="U19" s="998"/>
      <c r="V19" s="998"/>
      <c r="W19" s="999"/>
      <c r="X19" s="997"/>
      <c r="Y19" s="998"/>
      <c r="Z19" s="998"/>
      <c r="AA19" s="998"/>
      <c r="AB19" s="998"/>
      <c r="AC19" s="999"/>
      <c r="AD19" s="711"/>
      <c r="AE19" s="712"/>
      <c r="AF19" s="712"/>
      <c r="AG19" s="712"/>
      <c r="AH19" s="712"/>
      <c r="AI19" s="996"/>
      <c r="AJ19" s="711"/>
      <c r="AK19" s="712"/>
      <c r="AL19" s="712"/>
      <c r="AM19" s="712"/>
      <c r="AN19" s="712"/>
      <c r="AO19" s="996"/>
      <c r="AP19" s="1046"/>
      <c r="AQ19" s="1047"/>
      <c r="AR19" s="1047"/>
      <c r="AS19" s="1047"/>
      <c r="AT19" s="1047"/>
      <c r="AU19" s="999"/>
      <c r="AV19" s="1046"/>
      <c r="AW19" s="1047"/>
      <c r="AX19" s="1047"/>
      <c r="AY19" s="1047"/>
      <c r="AZ19" s="1047"/>
      <c r="BA19" s="999"/>
      <c r="BB19" s="1046"/>
      <c r="BC19" s="1047"/>
      <c r="BD19" s="1047"/>
      <c r="BE19" s="1047"/>
      <c r="BF19" s="1047"/>
      <c r="BG19" s="999"/>
      <c r="BH19" s="806">
        <f t="shared" si="0"/>
        <v>0</v>
      </c>
      <c r="BI19" s="807">
        <f t="shared" si="1"/>
        <v>0</v>
      </c>
      <c r="BJ19" s="807">
        <f t="shared" si="2"/>
        <v>0</v>
      </c>
      <c r="BK19" s="807">
        <f t="shared" si="3"/>
        <v>0</v>
      </c>
      <c r="BL19" s="807">
        <f t="shared" si="4"/>
        <v>0</v>
      </c>
      <c r="BM19" s="999"/>
      <c r="BN19" s="1022"/>
      <c r="BO19" s="1023"/>
      <c r="BP19" s="1023"/>
      <c r="BQ19" s="1023"/>
      <c r="BR19" s="1023"/>
      <c r="BS19" s="999"/>
      <c r="BT19" s="806">
        <f t="shared" si="7"/>
        <v>0</v>
      </c>
      <c r="BU19" s="822">
        <f t="shared" si="5"/>
        <v>0</v>
      </c>
      <c r="BV19" s="822">
        <f t="shared" si="5"/>
        <v>0</v>
      </c>
      <c r="BW19" s="822">
        <f t="shared" si="5"/>
        <v>0</v>
      </c>
      <c r="BX19" s="822">
        <f t="shared" si="5"/>
        <v>0</v>
      </c>
      <c r="BY19" s="999"/>
      <c r="BZ19" s="1077" t="str">
        <f t="shared" si="8"/>
        <v>-</v>
      </c>
      <c r="CA19" s="1078" t="str">
        <f t="shared" si="6"/>
        <v>-</v>
      </c>
      <c r="CB19" s="1078" t="str">
        <f t="shared" si="6"/>
        <v>-</v>
      </c>
      <c r="CC19" s="1078" t="str">
        <f t="shared" si="6"/>
        <v>-</v>
      </c>
      <c r="CD19" s="1078" t="str">
        <f t="shared" si="6"/>
        <v>-</v>
      </c>
      <c r="CE19" s="1094" t="str">
        <f t="shared" si="6"/>
        <v>-</v>
      </c>
    </row>
    <row r="20" ht="39.95" customHeight="1" spans="2:83">
      <c r="B20" s="862"/>
      <c r="C20" s="862"/>
      <c r="D20" s="959" t="s">
        <v>30</v>
      </c>
      <c r="E20" s="960" t="s">
        <v>31</v>
      </c>
      <c r="F20" s="964" t="s">
        <v>124</v>
      </c>
      <c r="G20" s="964" t="s">
        <v>125</v>
      </c>
      <c r="H20" s="964" t="s">
        <v>126</v>
      </c>
      <c r="I20" s="964" t="s">
        <v>127</v>
      </c>
      <c r="J20" s="964" t="s">
        <v>128</v>
      </c>
      <c r="K20" s="978"/>
      <c r="L20" s="576"/>
      <c r="M20" s="973"/>
      <c r="N20" s="973"/>
      <c r="O20" s="973"/>
      <c r="P20" s="973"/>
      <c r="Q20" s="1000"/>
      <c r="R20" s="1001"/>
      <c r="S20" s="1020"/>
      <c r="T20" s="1020"/>
      <c r="U20" s="1020"/>
      <c r="V20" s="1020"/>
      <c r="W20" s="1004"/>
      <c r="X20" s="1001"/>
      <c r="Y20" s="1020"/>
      <c r="Z20" s="1020"/>
      <c r="AA20" s="1020"/>
      <c r="AB20" s="1020"/>
      <c r="AC20" s="1004"/>
      <c r="AD20" s="576"/>
      <c r="AE20" s="973"/>
      <c r="AF20" s="973"/>
      <c r="AG20" s="973"/>
      <c r="AH20" s="973"/>
      <c r="AI20" s="1000"/>
      <c r="AJ20" s="576"/>
      <c r="AK20" s="973"/>
      <c r="AL20" s="973"/>
      <c r="AM20" s="973"/>
      <c r="AN20" s="973"/>
      <c r="AO20" s="1000"/>
      <c r="AP20" s="1048"/>
      <c r="AQ20" s="1057"/>
      <c r="AR20" s="1057"/>
      <c r="AS20" s="1057"/>
      <c r="AT20" s="1057"/>
      <c r="AU20" s="1004"/>
      <c r="AV20" s="1048"/>
      <c r="AW20" s="1057"/>
      <c r="AX20" s="1057"/>
      <c r="AY20" s="1057"/>
      <c r="AZ20" s="1057"/>
      <c r="BA20" s="1004"/>
      <c r="BB20" s="1048"/>
      <c r="BC20" s="1057"/>
      <c r="BD20" s="1057"/>
      <c r="BE20" s="1057"/>
      <c r="BF20" s="1057"/>
      <c r="BG20" s="1004"/>
      <c r="BH20" s="808">
        <f t="shared" si="0"/>
        <v>0</v>
      </c>
      <c r="BI20" s="809">
        <f t="shared" si="1"/>
        <v>0</v>
      </c>
      <c r="BJ20" s="809">
        <f t="shared" si="2"/>
        <v>0</v>
      </c>
      <c r="BK20" s="809">
        <f t="shared" si="3"/>
        <v>0</v>
      </c>
      <c r="BL20" s="809">
        <f t="shared" si="4"/>
        <v>0</v>
      </c>
      <c r="BM20" s="1004"/>
      <c r="BN20" s="1025"/>
      <c r="BO20" s="1026"/>
      <c r="BP20" s="1026"/>
      <c r="BQ20" s="1026"/>
      <c r="BR20" s="1026"/>
      <c r="BS20" s="1004"/>
      <c r="BT20" s="823">
        <f t="shared" si="7"/>
        <v>0</v>
      </c>
      <c r="BU20" s="824">
        <f t="shared" si="7"/>
        <v>0</v>
      </c>
      <c r="BV20" s="824">
        <f t="shared" si="7"/>
        <v>0</v>
      </c>
      <c r="BW20" s="824">
        <f t="shared" si="7"/>
        <v>0</v>
      </c>
      <c r="BX20" s="824">
        <f t="shared" si="7"/>
        <v>0</v>
      </c>
      <c r="BY20" s="1004"/>
      <c r="BZ20" s="1081" t="str">
        <f t="shared" si="8"/>
        <v>-</v>
      </c>
      <c r="CA20" s="1089" t="str">
        <f t="shared" si="8"/>
        <v>-</v>
      </c>
      <c r="CB20" s="1089" t="str">
        <f t="shared" si="8"/>
        <v>-</v>
      </c>
      <c r="CC20" s="1089" t="str">
        <f t="shared" si="8"/>
        <v>-</v>
      </c>
      <c r="CD20" s="1089" t="str">
        <f t="shared" si="8"/>
        <v>-</v>
      </c>
      <c r="CE20" s="1095" t="str">
        <f t="shared" si="8"/>
        <v>-</v>
      </c>
    </row>
    <row r="21" ht="39.95" customHeight="1" spans="2:83">
      <c r="B21" s="866"/>
      <c r="C21" s="866"/>
      <c r="D21" s="959" t="s">
        <v>129</v>
      </c>
      <c r="E21" s="960" t="s">
        <v>130</v>
      </c>
      <c r="F21" s="962" t="s">
        <v>131</v>
      </c>
      <c r="G21" s="962" t="s">
        <v>132</v>
      </c>
      <c r="H21" s="962" t="s">
        <v>133</v>
      </c>
      <c r="I21" s="962" t="s">
        <v>134</v>
      </c>
      <c r="J21" s="962" t="s">
        <v>135</v>
      </c>
      <c r="K21" s="979"/>
      <c r="L21" s="587"/>
      <c r="M21" s="976"/>
      <c r="N21" s="976"/>
      <c r="O21" s="976"/>
      <c r="P21" s="976"/>
      <c r="Q21" s="1005"/>
      <c r="R21" s="1013"/>
      <c r="S21" s="1014"/>
      <c r="T21" s="1014"/>
      <c r="U21" s="1014"/>
      <c r="V21" s="1014"/>
      <c r="W21" s="1008"/>
      <c r="X21" s="1013"/>
      <c r="Y21" s="1014"/>
      <c r="Z21" s="1014"/>
      <c r="AA21" s="1014"/>
      <c r="AB21" s="1014"/>
      <c r="AC21" s="1008"/>
      <c r="AD21" s="587"/>
      <c r="AE21" s="976"/>
      <c r="AF21" s="976"/>
      <c r="AG21" s="976"/>
      <c r="AH21" s="976"/>
      <c r="AI21" s="1005"/>
      <c r="AJ21" s="587"/>
      <c r="AK21" s="976"/>
      <c r="AL21" s="976"/>
      <c r="AM21" s="976"/>
      <c r="AN21" s="976"/>
      <c r="AO21" s="1005"/>
      <c r="AP21" s="1051"/>
      <c r="AQ21" s="1052"/>
      <c r="AR21" s="1052"/>
      <c r="AS21" s="1052"/>
      <c r="AT21" s="1052"/>
      <c r="AU21" s="1008"/>
      <c r="AV21" s="1051"/>
      <c r="AW21" s="1052"/>
      <c r="AX21" s="1052"/>
      <c r="AY21" s="1052"/>
      <c r="AZ21" s="1052"/>
      <c r="BA21" s="1008"/>
      <c r="BB21" s="1051"/>
      <c r="BC21" s="1052"/>
      <c r="BD21" s="1052"/>
      <c r="BE21" s="1052"/>
      <c r="BF21" s="1052"/>
      <c r="BG21" s="1008"/>
      <c r="BH21" s="810">
        <f t="shared" si="0"/>
        <v>0</v>
      </c>
      <c r="BI21" s="811">
        <f t="shared" si="1"/>
        <v>0</v>
      </c>
      <c r="BJ21" s="811">
        <f t="shared" si="2"/>
        <v>0</v>
      </c>
      <c r="BK21" s="811">
        <f t="shared" si="3"/>
        <v>0</v>
      </c>
      <c r="BL21" s="811">
        <f t="shared" si="4"/>
        <v>0</v>
      </c>
      <c r="BM21" s="1008"/>
      <c r="BN21" s="1028"/>
      <c r="BO21" s="1029"/>
      <c r="BP21" s="1029"/>
      <c r="BQ21" s="1029"/>
      <c r="BR21" s="1029"/>
      <c r="BS21" s="1008"/>
      <c r="BT21" s="825">
        <f t="shared" si="7"/>
        <v>0</v>
      </c>
      <c r="BU21" s="826">
        <f t="shared" si="7"/>
        <v>0</v>
      </c>
      <c r="BV21" s="826">
        <f t="shared" si="7"/>
        <v>0</v>
      </c>
      <c r="BW21" s="826">
        <f t="shared" si="7"/>
        <v>0</v>
      </c>
      <c r="BX21" s="826">
        <f t="shared" si="7"/>
        <v>0</v>
      </c>
      <c r="BY21" s="1008"/>
      <c r="BZ21" s="1086" t="str">
        <f t="shared" si="8"/>
        <v>-</v>
      </c>
      <c r="CA21" s="1087" t="str">
        <f t="shared" si="8"/>
        <v>-</v>
      </c>
      <c r="CB21" s="1087" t="str">
        <f t="shared" si="8"/>
        <v>-</v>
      </c>
      <c r="CC21" s="1087" t="str">
        <f t="shared" si="8"/>
        <v>-</v>
      </c>
      <c r="CD21" s="1087" t="str">
        <f t="shared" si="8"/>
        <v>-</v>
      </c>
      <c r="CE21" s="1096" t="str">
        <f t="shared" si="8"/>
        <v>-</v>
      </c>
    </row>
    <row r="22" ht="60" customHeight="1" spans="2:83">
      <c r="B22" s="616" t="s">
        <v>136</v>
      </c>
      <c r="C22" s="616"/>
      <c r="D22" s="959" t="s">
        <v>137</v>
      </c>
      <c r="E22" s="960" t="s">
        <v>138</v>
      </c>
      <c r="F22" s="963" t="s">
        <v>139</v>
      </c>
      <c r="G22" s="963" t="s">
        <v>140</v>
      </c>
      <c r="H22" s="963" t="s">
        <v>141</v>
      </c>
      <c r="I22" s="963" t="s">
        <v>142</v>
      </c>
      <c r="J22" s="963" t="s">
        <v>143</v>
      </c>
      <c r="K22" s="977"/>
      <c r="L22" s="720"/>
      <c r="M22" s="721"/>
      <c r="N22" s="721"/>
      <c r="O22" s="721"/>
      <c r="P22" s="721"/>
      <c r="Q22" s="1021"/>
      <c r="R22" s="997"/>
      <c r="S22" s="998"/>
      <c r="T22" s="998"/>
      <c r="U22" s="998"/>
      <c r="V22" s="998"/>
      <c r="W22" s="999"/>
      <c r="X22" s="997"/>
      <c r="Y22" s="998"/>
      <c r="Z22" s="998"/>
      <c r="AA22" s="998"/>
      <c r="AB22" s="998"/>
      <c r="AC22" s="999"/>
      <c r="AD22" s="711"/>
      <c r="AE22" s="712"/>
      <c r="AF22" s="712"/>
      <c r="AG22" s="712"/>
      <c r="AH22" s="712"/>
      <c r="AI22" s="996"/>
      <c r="AJ22" s="711"/>
      <c r="AK22" s="712"/>
      <c r="AL22" s="712"/>
      <c r="AM22" s="712"/>
      <c r="AN22" s="712"/>
      <c r="AO22" s="996"/>
      <c r="AP22" s="1046"/>
      <c r="AQ22" s="1047"/>
      <c r="AR22" s="1047"/>
      <c r="AS22" s="1047"/>
      <c r="AT22" s="1047"/>
      <c r="AU22" s="999"/>
      <c r="AV22" s="1046"/>
      <c r="AW22" s="1047"/>
      <c r="AX22" s="1047"/>
      <c r="AY22" s="1047"/>
      <c r="AZ22" s="1047"/>
      <c r="BA22" s="999"/>
      <c r="BB22" s="1046"/>
      <c r="BC22" s="1047"/>
      <c r="BD22" s="1047"/>
      <c r="BE22" s="1047"/>
      <c r="BF22" s="1047"/>
      <c r="BG22" s="999"/>
      <c r="BH22" s="806">
        <f t="shared" si="0"/>
        <v>0</v>
      </c>
      <c r="BI22" s="807">
        <f t="shared" si="1"/>
        <v>0</v>
      </c>
      <c r="BJ22" s="807">
        <f t="shared" si="2"/>
        <v>0</v>
      </c>
      <c r="BK22" s="807">
        <f t="shared" si="3"/>
        <v>0</v>
      </c>
      <c r="BL22" s="807">
        <f t="shared" si="4"/>
        <v>0</v>
      </c>
      <c r="BM22" s="999"/>
      <c r="BN22" s="1022"/>
      <c r="BO22" s="1023"/>
      <c r="BP22" s="1023"/>
      <c r="BQ22" s="1023"/>
      <c r="BR22" s="1023"/>
      <c r="BS22" s="999"/>
      <c r="BT22" s="806">
        <f t="shared" si="7"/>
        <v>0</v>
      </c>
      <c r="BU22" s="822">
        <f t="shared" si="7"/>
        <v>0</v>
      </c>
      <c r="BV22" s="822">
        <f t="shared" si="7"/>
        <v>0</v>
      </c>
      <c r="BW22" s="822">
        <f t="shared" si="7"/>
        <v>0</v>
      </c>
      <c r="BX22" s="822">
        <f t="shared" si="7"/>
        <v>0</v>
      </c>
      <c r="BY22" s="999"/>
      <c r="BZ22" s="1077" t="str">
        <f t="shared" si="8"/>
        <v>-</v>
      </c>
      <c r="CA22" s="1078" t="str">
        <f t="shared" si="8"/>
        <v>-</v>
      </c>
      <c r="CB22" s="1078" t="str">
        <f t="shared" si="8"/>
        <v>-</v>
      </c>
      <c r="CC22" s="1078" t="str">
        <f t="shared" si="8"/>
        <v>-</v>
      </c>
      <c r="CD22" s="1078" t="str">
        <f t="shared" si="8"/>
        <v>-</v>
      </c>
      <c r="CE22" s="1094" t="str">
        <f t="shared" si="8"/>
        <v>-</v>
      </c>
    </row>
    <row r="23" ht="60" customHeight="1" spans="2:83">
      <c r="B23" s="866"/>
      <c r="C23" s="866"/>
      <c r="D23" s="700" t="s">
        <v>144</v>
      </c>
      <c r="E23" s="957" t="s">
        <v>145</v>
      </c>
      <c r="F23" s="962" t="s">
        <v>146</v>
      </c>
      <c r="G23" s="962" t="s">
        <v>147</v>
      </c>
      <c r="H23" s="962" t="s">
        <v>148</v>
      </c>
      <c r="I23" s="962" t="s">
        <v>149</v>
      </c>
      <c r="J23" s="962" t="s">
        <v>150</v>
      </c>
      <c r="K23" s="979"/>
      <c r="L23" s="579"/>
      <c r="M23" s="982"/>
      <c r="N23" s="982"/>
      <c r="O23" s="982"/>
      <c r="P23" s="982"/>
      <c r="Q23" s="1016"/>
      <c r="R23" s="588"/>
      <c r="S23" s="552"/>
      <c r="T23" s="552"/>
      <c r="U23" s="552"/>
      <c r="V23" s="552"/>
      <c r="W23" s="1008"/>
      <c r="X23" s="588"/>
      <c r="Y23" s="552"/>
      <c r="Z23" s="552"/>
      <c r="AA23" s="552"/>
      <c r="AB23" s="552"/>
      <c r="AC23" s="1008"/>
      <c r="AD23" s="587"/>
      <c r="AE23" s="976"/>
      <c r="AF23" s="976"/>
      <c r="AG23" s="976"/>
      <c r="AH23" s="976"/>
      <c r="AI23" s="1005"/>
      <c r="AJ23" s="587"/>
      <c r="AK23" s="976"/>
      <c r="AL23" s="976"/>
      <c r="AM23" s="976"/>
      <c r="AN23" s="976"/>
      <c r="AO23" s="1005"/>
      <c r="AP23" s="589"/>
      <c r="AQ23" s="786"/>
      <c r="AR23" s="786"/>
      <c r="AS23" s="786"/>
      <c r="AT23" s="786"/>
      <c r="AU23" s="1008"/>
      <c r="AV23" s="589"/>
      <c r="AW23" s="786"/>
      <c r="AX23" s="786"/>
      <c r="AY23" s="786"/>
      <c r="AZ23" s="786"/>
      <c r="BA23" s="1008"/>
      <c r="BB23" s="589"/>
      <c r="BC23" s="786"/>
      <c r="BD23" s="786"/>
      <c r="BE23" s="786"/>
      <c r="BF23" s="786"/>
      <c r="BG23" s="1008"/>
      <c r="BH23" s="608">
        <f t="shared" si="0"/>
        <v>0</v>
      </c>
      <c r="BI23" s="1063">
        <f t="shared" si="1"/>
        <v>0</v>
      </c>
      <c r="BJ23" s="1063">
        <f t="shared" si="2"/>
        <v>0</v>
      </c>
      <c r="BK23" s="1063">
        <f t="shared" si="3"/>
        <v>0</v>
      </c>
      <c r="BL23" s="1063">
        <f t="shared" si="4"/>
        <v>0</v>
      </c>
      <c r="BM23" s="1008"/>
      <c r="BN23" s="588"/>
      <c r="BO23" s="552"/>
      <c r="BP23" s="552"/>
      <c r="BQ23" s="552"/>
      <c r="BR23" s="552"/>
      <c r="BS23" s="1008"/>
      <c r="BT23" s="609">
        <f t="shared" si="7"/>
        <v>0</v>
      </c>
      <c r="BU23" s="1083">
        <f t="shared" si="7"/>
        <v>0</v>
      </c>
      <c r="BV23" s="1083">
        <f t="shared" si="7"/>
        <v>0</v>
      </c>
      <c r="BW23" s="1083">
        <f t="shared" si="7"/>
        <v>0</v>
      </c>
      <c r="BX23" s="1083">
        <f t="shared" si="7"/>
        <v>0</v>
      </c>
      <c r="BY23" s="1008"/>
      <c r="BZ23" s="844" t="str">
        <f t="shared" si="8"/>
        <v>-</v>
      </c>
      <c r="CA23" s="845" t="str">
        <f t="shared" si="8"/>
        <v>-</v>
      </c>
      <c r="CB23" s="845" t="str">
        <f t="shared" si="8"/>
        <v>-</v>
      </c>
      <c r="CC23" s="845" t="str">
        <f t="shared" si="8"/>
        <v>-</v>
      </c>
      <c r="CD23" s="845" t="str">
        <f t="shared" si="8"/>
        <v>-</v>
      </c>
      <c r="CE23" s="1096" t="str">
        <f t="shared" si="8"/>
        <v>-</v>
      </c>
    </row>
    <row r="24" ht="30" customHeight="1" spans="2:83">
      <c r="B24" s="616" t="s">
        <v>151</v>
      </c>
      <c r="C24" s="616"/>
      <c r="D24" s="959" t="s">
        <v>152</v>
      </c>
      <c r="E24" s="960" t="s">
        <v>153</v>
      </c>
      <c r="F24" s="963" t="s">
        <v>154</v>
      </c>
      <c r="G24" s="963" t="s">
        <v>155</v>
      </c>
      <c r="H24" s="963" t="s">
        <v>156</v>
      </c>
      <c r="I24" s="963" t="s">
        <v>157</v>
      </c>
      <c r="J24" s="963" t="s">
        <v>158</v>
      </c>
      <c r="K24" s="980" t="s">
        <v>159</v>
      </c>
      <c r="L24" s="711"/>
      <c r="M24" s="712"/>
      <c r="N24" s="712"/>
      <c r="O24" s="712"/>
      <c r="P24" s="712"/>
      <c r="Q24" s="1010"/>
      <c r="R24" s="1022"/>
      <c r="S24" s="1023"/>
      <c r="T24" s="1023"/>
      <c r="U24" s="1023"/>
      <c r="V24" s="1023"/>
      <c r="W24" s="1011"/>
      <c r="X24" s="1022"/>
      <c r="Y24" s="1023"/>
      <c r="Z24" s="1023"/>
      <c r="AA24" s="1023"/>
      <c r="AB24" s="1023"/>
      <c r="AC24" s="1011"/>
      <c r="AD24" s="711"/>
      <c r="AE24" s="712"/>
      <c r="AF24" s="712"/>
      <c r="AG24" s="712"/>
      <c r="AH24" s="712"/>
      <c r="AI24" s="1010"/>
      <c r="AJ24" s="711"/>
      <c r="AK24" s="712"/>
      <c r="AL24" s="712"/>
      <c r="AM24" s="712"/>
      <c r="AN24" s="712"/>
      <c r="AO24" s="1010"/>
      <c r="AP24" s="1046"/>
      <c r="AQ24" s="1047"/>
      <c r="AR24" s="1047"/>
      <c r="AS24" s="1047"/>
      <c r="AT24" s="1047"/>
      <c r="AU24" s="1050"/>
      <c r="AV24" s="1046"/>
      <c r="AW24" s="1047"/>
      <c r="AX24" s="1047"/>
      <c r="AY24" s="1047"/>
      <c r="AZ24" s="1047"/>
      <c r="BA24" s="1050"/>
      <c r="BB24" s="1046"/>
      <c r="BC24" s="1047"/>
      <c r="BD24" s="1047"/>
      <c r="BE24" s="1047"/>
      <c r="BF24" s="1047"/>
      <c r="BG24" s="1050"/>
      <c r="BH24" s="1064">
        <f t="shared" si="0"/>
        <v>0</v>
      </c>
      <c r="BI24" s="807">
        <f t="shared" si="1"/>
        <v>0</v>
      </c>
      <c r="BJ24" s="807">
        <f t="shared" si="2"/>
        <v>0</v>
      </c>
      <c r="BK24" s="807">
        <f t="shared" si="3"/>
        <v>0</v>
      </c>
      <c r="BL24" s="807">
        <f t="shared" si="4"/>
        <v>0</v>
      </c>
      <c r="BM24" s="1070">
        <f>IF($A$1="补货",Q24+W24+AC24,Q24)</f>
        <v>0</v>
      </c>
      <c r="BN24" s="1022"/>
      <c r="BO24" s="1023"/>
      <c r="BP24" s="1023"/>
      <c r="BQ24" s="1023"/>
      <c r="BR24" s="1023"/>
      <c r="BS24" s="1011"/>
      <c r="BT24" s="806">
        <f t="shared" si="7"/>
        <v>0</v>
      </c>
      <c r="BU24" s="822">
        <f t="shared" si="7"/>
        <v>0</v>
      </c>
      <c r="BV24" s="822">
        <f t="shared" si="7"/>
        <v>0</v>
      </c>
      <c r="BW24" s="822">
        <f t="shared" si="7"/>
        <v>0</v>
      </c>
      <c r="BX24" s="822">
        <f t="shared" si="7"/>
        <v>0</v>
      </c>
      <c r="BY24" s="1084">
        <f t="shared" si="7"/>
        <v>0</v>
      </c>
      <c r="BZ24" s="1077" t="str">
        <f t="shared" si="8"/>
        <v>-</v>
      </c>
      <c r="CA24" s="1078" t="str">
        <f t="shared" si="8"/>
        <v>-</v>
      </c>
      <c r="CB24" s="1078" t="str">
        <f t="shared" si="8"/>
        <v>-</v>
      </c>
      <c r="CC24" s="1078" t="str">
        <f t="shared" si="8"/>
        <v>-</v>
      </c>
      <c r="CD24" s="1078" t="str">
        <f t="shared" si="8"/>
        <v>-</v>
      </c>
      <c r="CE24" s="1097" t="str">
        <f t="shared" si="8"/>
        <v>-</v>
      </c>
    </row>
    <row r="25" ht="30" customHeight="1" spans="2:83">
      <c r="B25" s="862"/>
      <c r="C25" s="862"/>
      <c r="D25" s="959" t="s">
        <v>23</v>
      </c>
      <c r="E25" s="960" t="s">
        <v>24</v>
      </c>
      <c r="F25" s="964" t="s">
        <v>160</v>
      </c>
      <c r="G25" s="964" t="s">
        <v>161</v>
      </c>
      <c r="H25" s="964" t="s">
        <v>162</v>
      </c>
      <c r="I25" s="964" t="s">
        <v>163</v>
      </c>
      <c r="J25" s="964" t="s">
        <v>164</v>
      </c>
      <c r="K25" s="983" t="s">
        <v>165</v>
      </c>
      <c r="L25" s="576"/>
      <c r="M25" s="973"/>
      <c r="N25" s="973"/>
      <c r="O25" s="973"/>
      <c r="P25" s="973"/>
      <c r="Q25" s="1024"/>
      <c r="R25" s="1025"/>
      <c r="S25" s="1026"/>
      <c r="T25" s="1026"/>
      <c r="U25" s="1026"/>
      <c r="V25" s="1026"/>
      <c r="W25" s="1027"/>
      <c r="X25" s="1025"/>
      <c r="Y25" s="1026"/>
      <c r="Z25" s="1026"/>
      <c r="AA25" s="1026"/>
      <c r="AB25" s="1026"/>
      <c r="AC25" s="1027"/>
      <c r="AD25" s="576"/>
      <c r="AE25" s="973"/>
      <c r="AF25" s="973"/>
      <c r="AG25" s="973"/>
      <c r="AH25" s="973"/>
      <c r="AI25" s="1024"/>
      <c r="AJ25" s="576"/>
      <c r="AK25" s="973"/>
      <c r="AL25" s="973"/>
      <c r="AM25" s="973"/>
      <c r="AN25" s="973"/>
      <c r="AO25" s="1024"/>
      <c r="AP25" s="1048"/>
      <c r="AQ25" s="1057"/>
      <c r="AR25" s="1057"/>
      <c r="AS25" s="1057"/>
      <c r="AT25" s="1057"/>
      <c r="AU25" s="1058"/>
      <c r="AV25" s="1048"/>
      <c r="AW25" s="1057"/>
      <c r="AX25" s="1057"/>
      <c r="AY25" s="1057"/>
      <c r="AZ25" s="1057"/>
      <c r="BA25" s="1058"/>
      <c r="BB25" s="1048"/>
      <c r="BC25" s="1057"/>
      <c r="BD25" s="1057"/>
      <c r="BE25" s="1057"/>
      <c r="BF25" s="1057"/>
      <c r="BG25" s="1058"/>
      <c r="BH25" s="808">
        <f t="shared" si="0"/>
        <v>0</v>
      </c>
      <c r="BI25" s="809">
        <f t="shared" si="1"/>
        <v>0</v>
      </c>
      <c r="BJ25" s="809">
        <f t="shared" si="2"/>
        <v>0</v>
      </c>
      <c r="BK25" s="809">
        <f t="shared" si="3"/>
        <v>0</v>
      </c>
      <c r="BL25" s="809">
        <f t="shared" si="4"/>
        <v>0</v>
      </c>
      <c r="BM25" s="1072">
        <f>IF($A$1="补货",Q25+W25+AC25,Q25)</f>
        <v>0</v>
      </c>
      <c r="BN25" s="1025"/>
      <c r="BO25" s="1026"/>
      <c r="BP25" s="1026"/>
      <c r="BQ25" s="1026"/>
      <c r="BR25" s="1026"/>
      <c r="BS25" s="1027"/>
      <c r="BT25" s="823">
        <f t="shared" si="7"/>
        <v>0</v>
      </c>
      <c r="BU25" s="824">
        <f t="shared" si="7"/>
        <v>0</v>
      </c>
      <c r="BV25" s="824">
        <f t="shared" si="7"/>
        <v>0</v>
      </c>
      <c r="BW25" s="824">
        <f t="shared" si="7"/>
        <v>0</v>
      </c>
      <c r="BX25" s="824">
        <f t="shared" si="7"/>
        <v>0</v>
      </c>
      <c r="BY25" s="1090">
        <f t="shared" si="7"/>
        <v>0</v>
      </c>
      <c r="BZ25" s="1081" t="str">
        <f t="shared" si="8"/>
        <v>-</v>
      </c>
      <c r="CA25" s="1089" t="str">
        <f t="shared" si="8"/>
        <v>-</v>
      </c>
      <c r="CB25" s="1089" t="str">
        <f t="shared" si="8"/>
        <v>-</v>
      </c>
      <c r="CC25" s="1089" t="str">
        <f t="shared" si="8"/>
        <v>-</v>
      </c>
      <c r="CD25" s="1089" t="str">
        <f t="shared" si="8"/>
        <v>-</v>
      </c>
      <c r="CE25" s="1100" t="str">
        <f t="shared" si="8"/>
        <v>-</v>
      </c>
    </row>
    <row r="26" ht="30" customHeight="1" spans="2:83">
      <c r="B26" s="862"/>
      <c r="C26" s="862"/>
      <c r="D26" s="959" t="s">
        <v>30</v>
      </c>
      <c r="E26" s="960" t="s">
        <v>31</v>
      </c>
      <c r="F26" s="964" t="s">
        <v>166</v>
      </c>
      <c r="G26" s="964" t="s">
        <v>167</v>
      </c>
      <c r="H26" s="964" t="s">
        <v>168</v>
      </c>
      <c r="I26" s="964" t="s">
        <v>169</v>
      </c>
      <c r="J26" s="964" t="s">
        <v>170</v>
      </c>
      <c r="K26" s="983" t="s">
        <v>171</v>
      </c>
      <c r="L26" s="576"/>
      <c r="M26" s="973"/>
      <c r="N26" s="973"/>
      <c r="O26" s="973"/>
      <c r="P26" s="973"/>
      <c r="Q26" s="1024"/>
      <c r="R26" s="1025"/>
      <c r="S26" s="1026"/>
      <c r="T26" s="1026"/>
      <c r="U26" s="1026"/>
      <c r="V26" s="1026"/>
      <c r="W26" s="1027"/>
      <c r="X26" s="1025"/>
      <c r="Y26" s="1026"/>
      <c r="Z26" s="1026"/>
      <c r="AA26" s="1026"/>
      <c r="AB26" s="1026"/>
      <c r="AC26" s="1027"/>
      <c r="AD26" s="576"/>
      <c r="AE26" s="973"/>
      <c r="AF26" s="973"/>
      <c r="AG26" s="973"/>
      <c r="AH26" s="973"/>
      <c r="AI26" s="1024"/>
      <c r="AJ26" s="576"/>
      <c r="AK26" s="973"/>
      <c r="AL26" s="973"/>
      <c r="AM26" s="973"/>
      <c r="AN26" s="973"/>
      <c r="AO26" s="1024"/>
      <c r="AP26" s="1048"/>
      <c r="AQ26" s="1057"/>
      <c r="AR26" s="1057"/>
      <c r="AS26" s="1057"/>
      <c r="AT26" s="1057"/>
      <c r="AU26" s="1058"/>
      <c r="AV26" s="1048"/>
      <c r="AW26" s="1057"/>
      <c r="AX26" s="1057"/>
      <c r="AY26" s="1057"/>
      <c r="AZ26" s="1057"/>
      <c r="BA26" s="1058"/>
      <c r="BB26" s="1048"/>
      <c r="BC26" s="1057"/>
      <c r="BD26" s="1057"/>
      <c r="BE26" s="1057"/>
      <c r="BF26" s="1057"/>
      <c r="BG26" s="1058"/>
      <c r="BH26" s="808">
        <f t="shared" si="0"/>
        <v>0</v>
      </c>
      <c r="BI26" s="809">
        <f t="shared" si="1"/>
        <v>0</v>
      </c>
      <c r="BJ26" s="809">
        <f t="shared" si="2"/>
        <v>0</v>
      </c>
      <c r="BK26" s="809">
        <f t="shared" si="3"/>
        <v>0</v>
      </c>
      <c r="BL26" s="809">
        <f t="shared" si="4"/>
        <v>0</v>
      </c>
      <c r="BM26" s="1072">
        <f>IF($A$1="补货",Q26+W26+AC26,Q26)</f>
        <v>0</v>
      </c>
      <c r="BN26" s="1025"/>
      <c r="BO26" s="1026"/>
      <c r="BP26" s="1026"/>
      <c r="BQ26" s="1026"/>
      <c r="BR26" s="1026"/>
      <c r="BS26" s="1027"/>
      <c r="BT26" s="823">
        <f t="shared" si="7"/>
        <v>0</v>
      </c>
      <c r="BU26" s="824">
        <f t="shared" si="7"/>
        <v>0</v>
      </c>
      <c r="BV26" s="824">
        <f t="shared" si="7"/>
        <v>0</v>
      </c>
      <c r="BW26" s="824">
        <f t="shared" si="7"/>
        <v>0</v>
      </c>
      <c r="BX26" s="824">
        <f t="shared" si="7"/>
        <v>0</v>
      </c>
      <c r="BY26" s="1090">
        <f t="shared" si="7"/>
        <v>0</v>
      </c>
      <c r="BZ26" s="1081" t="str">
        <f t="shared" si="8"/>
        <v>-</v>
      </c>
      <c r="CA26" s="1089" t="str">
        <f t="shared" si="8"/>
        <v>-</v>
      </c>
      <c r="CB26" s="1089" t="str">
        <f t="shared" si="8"/>
        <v>-</v>
      </c>
      <c r="CC26" s="1089" t="str">
        <f t="shared" si="8"/>
        <v>-</v>
      </c>
      <c r="CD26" s="1089" t="str">
        <f t="shared" si="8"/>
        <v>-</v>
      </c>
      <c r="CE26" s="1100" t="str">
        <f t="shared" si="8"/>
        <v>-</v>
      </c>
    </row>
    <row r="27" ht="30" customHeight="1" spans="2:83">
      <c r="B27" s="866"/>
      <c r="C27" s="866"/>
      <c r="D27" s="959" t="s">
        <v>129</v>
      </c>
      <c r="E27" s="960" t="s">
        <v>130</v>
      </c>
      <c r="F27" s="962" t="s">
        <v>172</v>
      </c>
      <c r="G27" s="962" t="s">
        <v>173</v>
      </c>
      <c r="H27" s="962" t="s">
        <v>174</v>
      </c>
      <c r="I27" s="962" t="s">
        <v>175</v>
      </c>
      <c r="J27" s="962" t="s">
        <v>176</v>
      </c>
      <c r="K27" s="981" t="s">
        <v>177</v>
      </c>
      <c r="L27" s="587"/>
      <c r="M27" s="976"/>
      <c r="N27" s="976"/>
      <c r="O27" s="976"/>
      <c r="P27" s="976"/>
      <c r="Q27" s="1012"/>
      <c r="R27" s="1028"/>
      <c r="S27" s="1029"/>
      <c r="T27" s="1029"/>
      <c r="U27" s="1029"/>
      <c r="V27" s="1029"/>
      <c r="W27" s="1015"/>
      <c r="X27" s="1028"/>
      <c r="Y27" s="1029"/>
      <c r="Z27" s="1029"/>
      <c r="AA27" s="1029"/>
      <c r="AB27" s="1029"/>
      <c r="AC27" s="1015"/>
      <c r="AD27" s="587"/>
      <c r="AE27" s="976"/>
      <c r="AF27" s="976"/>
      <c r="AG27" s="976"/>
      <c r="AH27" s="976"/>
      <c r="AI27" s="1012"/>
      <c r="AJ27" s="587"/>
      <c r="AK27" s="976"/>
      <c r="AL27" s="976"/>
      <c r="AM27" s="976"/>
      <c r="AN27" s="976"/>
      <c r="AO27" s="1012"/>
      <c r="AP27" s="1051"/>
      <c r="AQ27" s="1052"/>
      <c r="AR27" s="1052"/>
      <c r="AS27" s="1052"/>
      <c r="AT27" s="1052"/>
      <c r="AU27" s="1053"/>
      <c r="AV27" s="1051"/>
      <c r="AW27" s="1052"/>
      <c r="AX27" s="1052"/>
      <c r="AY27" s="1052"/>
      <c r="AZ27" s="1052"/>
      <c r="BA27" s="1053"/>
      <c r="BB27" s="1051"/>
      <c r="BC27" s="1052"/>
      <c r="BD27" s="1052"/>
      <c r="BE27" s="1052"/>
      <c r="BF27" s="1052"/>
      <c r="BG27" s="1053"/>
      <c r="BH27" s="810">
        <f t="shared" si="0"/>
        <v>0</v>
      </c>
      <c r="BI27" s="811">
        <f t="shared" si="1"/>
        <v>0</v>
      </c>
      <c r="BJ27" s="811">
        <f t="shared" si="2"/>
        <v>0</v>
      </c>
      <c r="BK27" s="811">
        <f t="shared" si="3"/>
        <v>0</v>
      </c>
      <c r="BL27" s="811">
        <f t="shared" si="4"/>
        <v>0</v>
      </c>
      <c r="BM27" s="1071">
        <f>IF($A$1="补货",Q27+W27+AC27,Q27)</f>
        <v>0</v>
      </c>
      <c r="BN27" s="1028"/>
      <c r="BO27" s="1029"/>
      <c r="BP27" s="1029"/>
      <c r="BQ27" s="1029"/>
      <c r="BR27" s="1029"/>
      <c r="BS27" s="1015"/>
      <c r="BT27" s="825">
        <f t="shared" si="7"/>
        <v>0</v>
      </c>
      <c r="BU27" s="826">
        <f t="shared" si="7"/>
        <v>0</v>
      </c>
      <c r="BV27" s="826">
        <f t="shared" si="7"/>
        <v>0</v>
      </c>
      <c r="BW27" s="826">
        <f t="shared" si="7"/>
        <v>0</v>
      </c>
      <c r="BX27" s="826">
        <f t="shared" si="7"/>
        <v>0</v>
      </c>
      <c r="BY27" s="1085">
        <f t="shared" si="7"/>
        <v>0</v>
      </c>
      <c r="BZ27" s="1086" t="str">
        <f t="shared" si="8"/>
        <v>-</v>
      </c>
      <c r="CA27" s="1087" t="str">
        <f t="shared" si="8"/>
        <v>-</v>
      </c>
      <c r="CB27" s="1087" t="str">
        <f t="shared" si="8"/>
        <v>-</v>
      </c>
      <c r="CC27" s="1087" t="str">
        <f t="shared" si="8"/>
        <v>-</v>
      </c>
      <c r="CD27" s="1087" t="str">
        <f t="shared" si="8"/>
        <v>-</v>
      </c>
      <c r="CE27" s="1098" t="str">
        <f t="shared" si="8"/>
        <v>-</v>
      </c>
    </row>
    <row r="28" ht="140.1" customHeight="1" spans="2:83">
      <c r="B28" s="856" t="s">
        <v>178</v>
      </c>
      <c r="C28" s="856"/>
      <c r="D28" s="959" t="s">
        <v>179</v>
      </c>
      <c r="E28" s="960" t="s">
        <v>179</v>
      </c>
      <c r="F28" s="965" t="s">
        <v>180</v>
      </c>
      <c r="G28" s="965" t="s">
        <v>181</v>
      </c>
      <c r="H28" s="965" t="s">
        <v>182</v>
      </c>
      <c r="I28" s="965" t="s">
        <v>183</v>
      </c>
      <c r="J28" s="984"/>
      <c r="K28" s="985"/>
      <c r="L28" s="986"/>
      <c r="M28" s="987"/>
      <c r="N28" s="987"/>
      <c r="O28" s="987"/>
      <c r="P28" s="988"/>
      <c r="Q28" s="1030"/>
      <c r="R28" s="1031"/>
      <c r="S28" s="1032"/>
      <c r="T28" s="1032"/>
      <c r="U28" s="1032"/>
      <c r="V28" s="1033"/>
      <c r="W28" s="1034"/>
      <c r="X28" s="1031"/>
      <c r="Y28" s="1032"/>
      <c r="Z28" s="1032"/>
      <c r="AA28" s="1032"/>
      <c r="AB28" s="1033"/>
      <c r="AC28" s="1034"/>
      <c r="AD28" s="986"/>
      <c r="AE28" s="987"/>
      <c r="AF28" s="987"/>
      <c r="AG28" s="987"/>
      <c r="AH28" s="988"/>
      <c r="AI28" s="1030"/>
      <c r="AJ28" s="986"/>
      <c r="AK28" s="987"/>
      <c r="AL28" s="987"/>
      <c r="AM28" s="987"/>
      <c r="AN28" s="988"/>
      <c r="AO28" s="1030"/>
      <c r="AP28" s="1059"/>
      <c r="AQ28" s="1060"/>
      <c r="AR28" s="1060"/>
      <c r="AS28" s="1060"/>
      <c r="AT28" s="1033"/>
      <c r="AU28" s="1034"/>
      <c r="AV28" s="1059"/>
      <c r="AW28" s="1060"/>
      <c r="AX28" s="1060"/>
      <c r="AY28" s="1060"/>
      <c r="AZ28" s="1033"/>
      <c r="BA28" s="1034"/>
      <c r="BB28" s="1059"/>
      <c r="BC28" s="1060"/>
      <c r="BD28" s="1060"/>
      <c r="BE28" s="1060"/>
      <c r="BF28" s="1033"/>
      <c r="BG28" s="1034"/>
      <c r="BH28" s="1066">
        <f t="shared" ref="BH28:BK30" si="13">IF($A$1="补货",L28+R28+X28,L28)</f>
        <v>0</v>
      </c>
      <c r="BI28" s="1067">
        <f t="shared" si="13"/>
        <v>0</v>
      </c>
      <c r="BJ28" s="1067">
        <f t="shared" si="13"/>
        <v>0</v>
      </c>
      <c r="BK28" s="1067">
        <f t="shared" si="13"/>
        <v>0</v>
      </c>
      <c r="BL28" s="1033"/>
      <c r="BM28" s="1034"/>
      <c r="BN28" s="1031"/>
      <c r="BO28" s="1032"/>
      <c r="BP28" s="1032"/>
      <c r="BQ28" s="1032"/>
      <c r="BR28" s="1033"/>
      <c r="BS28" s="1034"/>
      <c r="BT28" s="1073">
        <f t="shared" si="7"/>
        <v>0</v>
      </c>
      <c r="BU28" s="1091">
        <f t="shared" si="7"/>
        <v>0</v>
      </c>
      <c r="BV28" s="1091">
        <f t="shared" si="7"/>
        <v>0</v>
      </c>
      <c r="BW28" s="1091">
        <f t="shared" si="7"/>
        <v>0</v>
      </c>
      <c r="BX28" s="1033"/>
      <c r="BY28" s="1034"/>
      <c r="BZ28" s="1092" t="str">
        <f t="shared" si="8"/>
        <v>-</v>
      </c>
      <c r="CA28" s="1093" t="str">
        <f t="shared" si="8"/>
        <v>-</v>
      </c>
      <c r="CB28" s="1093" t="str">
        <f t="shared" si="8"/>
        <v>-</v>
      </c>
      <c r="CC28" s="1093" t="str">
        <f t="shared" si="8"/>
        <v>-</v>
      </c>
      <c r="CD28" s="1101" t="str">
        <f t="shared" si="8"/>
        <v>-</v>
      </c>
      <c r="CE28" s="1102" t="str">
        <f t="shared" si="8"/>
        <v>-</v>
      </c>
    </row>
    <row r="29" ht="60" customHeight="1" spans="2:83">
      <c r="B29" s="616" t="s">
        <v>184</v>
      </c>
      <c r="C29" s="616"/>
      <c r="D29" s="959" t="s">
        <v>23</v>
      </c>
      <c r="E29" s="960" t="s">
        <v>24</v>
      </c>
      <c r="F29" s="963" t="s">
        <v>185</v>
      </c>
      <c r="G29" s="963" t="s">
        <v>186</v>
      </c>
      <c r="H29" s="963" t="s">
        <v>187</v>
      </c>
      <c r="I29" s="963" t="s">
        <v>188</v>
      </c>
      <c r="J29" s="963" t="s">
        <v>189</v>
      </c>
      <c r="K29" s="977"/>
      <c r="L29" s="711"/>
      <c r="M29" s="712"/>
      <c r="N29" s="712"/>
      <c r="O29" s="712"/>
      <c r="P29" s="712"/>
      <c r="Q29" s="996"/>
      <c r="R29" s="1022"/>
      <c r="S29" s="1023"/>
      <c r="T29" s="1023"/>
      <c r="U29" s="1023"/>
      <c r="V29" s="1023"/>
      <c r="W29" s="999"/>
      <c r="X29" s="1022"/>
      <c r="Y29" s="1023"/>
      <c r="Z29" s="1023"/>
      <c r="AA29" s="1023"/>
      <c r="AB29" s="1023"/>
      <c r="AC29" s="999"/>
      <c r="AD29" s="711"/>
      <c r="AE29" s="712"/>
      <c r="AF29" s="712"/>
      <c r="AG29" s="712"/>
      <c r="AH29" s="712"/>
      <c r="AI29" s="996"/>
      <c r="AJ29" s="711"/>
      <c r="AK29" s="712"/>
      <c r="AL29" s="712"/>
      <c r="AM29" s="712"/>
      <c r="AN29" s="712"/>
      <c r="AO29" s="996"/>
      <c r="AP29" s="1046"/>
      <c r="AQ29" s="1047"/>
      <c r="AR29" s="1047"/>
      <c r="AS29" s="1047"/>
      <c r="AT29" s="1047"/>
      <c r="AU29" s="999"/>
      <c r="AV29" s="1046"/>
      <c r="AW29" s="1047"/>
      <c r="AX29" s="1047"/>
      <c r="AY29" s="1047"/>
      <c r="AZ29" s="1047"/>
      <c r="BA29" s="999"/>
      <c r="BB29" s="1046"/>
      <c r="BC29" s="1047"/>
      <c r="BD29" s="1047"/>
      <c r="BE29" s="1047"/>
      <c r="BF29" s="1047"/>
      <c r="BG29" s="999"/>
      <c r="BH29" s="1064">
        <f t="shared" si="13"/>
        <v>0</v>
      </c>
      <c r="BI29" s="807">
        <f t="shared" si="13"/>
        <v>0</v>
      </c>
      <c r="BJ29" s="807">
        <f t="shared" si="13"/>
        <v>0</v>
      </c>
      <c r="BK29" s="807">
        <f t="shared" si="13"/>
        <v>0</v>
      </c>
      <c r="BL29" s="807">
        <f>IF($A$1="补货",P29+V29+AB29,P29)</f>
        <v>0</v>
      </c>
      <c r="BM29" s="999"/>
      <c r="BN29" s="1022"/>
      <c r="BO29" s="1023"/>
      <c r="BP29" s="1023"/>
      <c r="BQ29" s="1023"/>
      <c r="BR29" s="1023"/>
      <c r="BS29" s="999"/>
      <c r="BT29" s="806">
        <f t="shared" si="7"/>
        <v>0</v>
      </c>
      <c r="BU29" s="822">
        <f t="shared" si="7"/>
        <v>0</v>
      </c>
      <c r="BV29" s="822">
        <f t="shared" si="7"/>
        <v>0</v>
      </c>
      <c r="BW29" s="822">
        <f t="shared" si="7"/>
        <v>0</v>
      </c>
      <c r="BX29" s="822">
        <f t="shared" si="7"/>
        <v>0</v>
      </c>
      <c r="BY29" s="999"/>
      <c r="BZ29" s="1077" t="str">
        <f t="shared" si="8"/>
        <v>-</v>
      </c>
      <c r="CA29" s="1078" t="str">
        <f t="shared" si="8"/>
        <v>-</v>
      </c>
      <c r="CB29" s="1078" t="str">
        <f t="shared" si="8"/>
        <v>-</v>
      </c>
      <c r="CC29" s="1078" t="str">
        <f t="shared" si="8"/>
        <v>-</v>
      </c>
      <c r="CD29" s="1078" t="str">
        <f t="shared" si="8"/>
        <v>-</v>
      </c>
      <c r="CE29" s="1094" t="str">
        <f t="shared" si="8"/>
        <v>-</v>
      </c>
    </row>
    <row r="30" ht="60" customHeight="1" spans="2:83">
      <c r="B30" s="866"/>
      <c r="C30" s="866"/>
      <c r="D30" s="959" t="s">
        <v>30</v>
      </c>
      <c r="E30" s="960" t="s">
        <v>31</v>
      </c>
      <c r="F30" s="962" t="s">
        <v>190</v>
      </c>
      <c r="G30" s="962" t="s">
        <v>191</v>
      </c>
      <c r="H30" s="962" t="s">
        <v>192</v>
      </c>
      <c r="I30" s="962" t="s">
        <v>193</v>
      </c>
      <c r="J30" s="962" t="s">
        <v>194</v>
      </c>
      <c r="K30" s="979"/>
      <c r="L30" s="717"/>
      <c r="M30" s="718"/>
      <c r="N30" s="718"/>
      <c r="O30" s="718"/>
      <c r="P30" s="718"/>
      <c r="Q30" s="1005"/>
      <c r="R30" s="1028"/>
      <c r="S30" s="1029"/>
      <c r="T30" s="1029"/>
      <c r="U30" s="1029"/>
      <c r="V30" s="1029"/>
      <c r="W30" s="1008"/>
      <c r="X30" s="1028"/>
      <c r="Y30" s="1029"/>
      <c r="Z30" s="1029"/>
      <c r="AA30" s="1029"/>
      <c r="AB30" s="1029"/>
      <c r="AC30" s="1008"/>
      <c r="AD30" s="717"/>
      <c r="AE30" s="718"/>
      <c r="AF30" s="718"/>
      <c r="AG30" s="718"/>
      <c r="AH30" s="718"/>
      <c r="AI30" s="1005"/>
      <c r="AJ30" s="717"/>
      <c r="AK30" s="718"/>
      <c r="AL30" s="718"/>
      <c r="AM30" s="718"/>
      <c r="AN30" s="718"/>
      <c r="AO30" s="1005"/>
      <c r="AP30" s="1051"/>
      <c r="AQ30" s="1052"/>
      <c r="AR30" s="1052"/>
      <c r="AS30" s="1052"/>
      <c r="AT30" s="1052"/>
      <c r="AU30" s="1008"/>
      <c r="AV30" s="1051"/>
      <c r="AW30" s="1052"/>
      <c r="AX30" s="1052"/>
      <c r="AY30" s="1052"/>
      <c r="AZ30" s="1052"/>
      <c r="BA30" s="1008"/>
      <c r="BB30" s="1051"/>
      <c r="BC30" s="1052"/>
      <c r="BD30" s="1052"/>
      <c r="BE30" s="1052"/>
      <c r="BF30" s="1052"/>
      <c r="BG30" s="1008"/>
      <c r="BH30" s="810">
        <f t="shared" si="13"/>
        <v>0</v>
      </c>
      <c r="BI30" s="811">
        <f t="shared" si="13"/>
        <v>0</v>
      </c>
      <c r="BJ30" s="811">
        <f t="shared" si="13"/>
        <v>0</v>
      </c>
      <c r="BK30" s="811">
        <f t="shared" si="13"/>
        <v>0</v>
      </c>
      <c r="BL30" s="811">
        <f>IF($A$1="补货",P30+V30+AB30,P30)</f>
        <v>0</v>
      </c>
      <c r="BM30" s="1008"/>
      <c r="BN30" s="1028"/>
      <c r="BO30" s="1029"/>
      <c r="BP30" s="1029"/>
      <c r="BQ30" s="1029"/>
      <c r="BR30" s="1029"/>
      <c r="BS30" s="1008"/>
      <c r="BT30" s="825">
        <f t="shared" si="7"/>
        <v>0</v>
      </c>
      <c r="BU30" s="826">
        <f t="shared" si="7"/>
        <v>0</v>
      </c>
      <c r="BV30" s="826">
        <f t="shared" si="7"/>
        <v>0</v>
      </c>
      <c r="BW30" s="826">
        <f t="shared" si="7"/>
        <v>0</v>
      </c>
      <c r="BX30" s="826">
        <f t="shared" si="7"/>
        <v>0</v>
      </c>
      <c r="BY30" s="1008"/>
      <c r="BZ30" s="1086" t="str">
        <f t="shared" si="8"/>
        <v>-</v>
      </c>
      <c r="CA30" s="1087" t="str">
        <f t="shared" si="8"/>
        <v>-</v>
      </c>
      <c r="CB30" s="1087" t="str">
        <f t="shared" si="8"/>
        <v>-</v>
      </c>
      <c r="CC30" s="1087" t="str">
        <f t="shared" si="8"/>
        <v>-</v>
      </c>
      <c r="CD30" s="1087" t="str">
        <f t="shared" si="8"/>
        <v>-</v>
      </c>
      <c r="CE30" s="1096" t="str">
        <f t="shared" si="8"/>
        <v>-</v>
      </c>
    </row>
    <row r="31" ht="30" customHeight="1" spans="2:83">
      <c r="B31" s="616" t="s">
        <v>195</v>
      </c>
      <c r="C31" s="616"/>
      <c r="D31" s="959" t="s">
        <v>196</v>
      </c>
      <c r="E31" s="960" t="s">
        <v>197</v>
      </c>
      <c r="F31" s="966" t="s">
        <v>198</v>
      </c>
      <c r="G31" s="966" t="s">
        <v>199</v>
      </c>
      <c r="H31" s="966" t="s">
        <v>200</v>
      </c>
      <c r="I31" s="966" t="s">
        <v>201</v>
      </c>
      <c r="J31" s="966" t="s">
        <v>202</v>
      </c>
      <c r="K31" s="989"/>
      <c r="L31" s="711"/>
      <c r="M31" s="712"/>
      <c r="N31" s="712"/>
      <c r="O31" s="712"/>
      <c r="P31" s="712"/>
      <c r="Q31" s="1035"/>
      <c r="R31" s="1022"/>
      <c r="S31" s="1023"/>
      <c r="T31" s="1023"/>
      <c r="U31" s="1023"/>
      <c r="V31" s="1023"/>
      <c r="W31" s="1036"/>
      <c r="X31" s="1022"/>
      <c r="Y31" s="1023"/>
      <c r="Z31" s="1023"/>
      <c r="AA31" s="1023"/>
      <c r="AB31" s="1023"/>
      <c r="AC31" s="1036"/>
      <c r="AD31" s="711"/>
      <c r="AE31" s="712"/>
      <c r="AF31" s="712"/>
      <c r="AG31" s="712"/>
      <c r="AH31" s="712"/>
      <c r="AI31" s="1035"/>
      <c r="AJ31" s="711"/>
      <c r="AK31" s="712"/>
      <c r="AL31" s="712"/>
      <c r="AM31" s="712"/>
      <c r="AN31" s="712"/>
      <c r="AO31" s="1010"/>
      <c r="AP31" s="1046"/>
      <c r="AQ31" s="1047"/>
      <c r="AR31" s="1047"/>
      <c r="AS31" s="1047"/>
      <c r="AT31" s="1047"/>
      <c r="AU31" s="1050"/>
      <c r="AV31" s="1046"/>
      <c r="AW31" s="1047"/>
      <c r="AX31" s="1047"/>
      <c r="AY31" s="1047"/>
      <c r="AZ31" s="1047"/>
      <c r="BA31" s="1050"/>
      <c r="BB31" s="1046"/>
      <c r="BC31" s="1047"/>
      <c r="BD31" s="1047"/>
      <c r="BE31" s="1047"/>
      <c r="BF31" s="1047"/>
      <c r="BG31" s="1036"/>
      <c r="BH31" s="1064">
        <f>IF($A$1="补货",L31+R31+X31,L31)</f>
        <v>0</v>
      </c>
      <c r="BI31" s="807">
        <f>IF($A$1="补货",M31+S31+Y31,M31)</f>
        <v>0</v>
      </c>
      <c r="BJ31" s="807">
        <f>IF($A$1="补货",N31+T31+Z31,N31)</f>
        <v>0</v>
      </c>
      <c r="BK31" s="807">
        <f>IF($A$1="补货",O31+U31+AA31,O31)</f>
        <v>0</v>
      </c>
      <c r="BL31" s="807">
        <f>IF($A$1="补货",P31+V31+AB31,P31)</f>
        <v>0</v>
      </c>
      <c r="BM31" s="1074"/>
      <c r="BN31" s="1022"/>
      <c r="BO31" s="1023"/>
      <c r="BP31" s="1023"/>
      <c r="BQ31" s="1023"/>
      <c r="BR31" s="1023"/>
      <c r="BS31" s="1036"/>
      <c r="BT31" s="806">
        <f t="shared" ref="BT31:BY31" si="14">BH31+BN31</f>
        <v>0</v>
      </c>
      <c r="BU31" s="822">
        <f t="shared" si="14"/>
        <v>0</v>
      </c>
      <c r="BV31" s="822">
        <f t="shared" si="14"/>
        <v>0</v>
      </c>
      <c r="BW31" s="822">
        <f t="shared" si="14"/>
        <v>0</v>
      </c>
      <c r="BX31" s="822">
        <f t="shared" si="14"/>
        <v>0</v>
      </c>
      <c r="BY31" s="1036"/>
      <c r="BZ31" s="1077" t="str">
        <f t="shared" ref="BZ31:CE31" si="15">IF(BB31&lt;&gt;0,BT31/BB31*7,"-")</f>
        <v>-</v>
      </c>
      <c r="CA31" s="1078" t="str">
        <f t="shared" si="15"/>
        <v>-</v>
      </c>
      <c r="CB31" s="1078" t="str">
        <f t="shared" si="15"/>
        <v>-</v>
      </c>
      <c r="CC31" s="1078" t="str">
        <f t="shared" si="15"/>
        <v>-</v>
      </c>
      <c r="CD31" s="1078" t="str">
        <f t="shared" si="15"/>
        <v>-</v>
      </c>
      <c r="CE31" s="1103" t="str">
        <f t="shared" si="15"/>
        <v>-</v>
      </c>
    </row>
    <row r="32" ht="30" customHeight="1" spans="2:83">
      <c r="B32" s="862"/>
      <c r="C32" s="862"/>
      <c r="D32" s="959" t="s">
        <v>203</v>
      </c>
      <c r="E32" s="960" t="s">
        <v>204</v>
      </c>
      <c r="F32" s="967" t="s">
        <v>205</v>
      </c>
      <c r="G32" s="967" t="s">
        <v>206</v>
      </c>
      <c r="H32" s="967" t="s">
        <v>207</v>
      </c>
      <c r="I32" s="967" t="s">
        <v>208</v>
      </c>
      <c r="J32" s="967" t="s">
        <v>209</v>
      </c>
      <c r="K32" s="990"/>
      <c r="L32" s="576"/>
      <c r="M32" s="973"/>
      <c r="N32" s="973"/>
      <c r="O32" s="973"/>
      <c r="P32" s="973"/>
      <c r="Q32" s="1037"/>
      <c r="R32" s="1025"/>
      <c r="S32" s="1026"/>
      <c r="T32" s="1026"/>
      <c r="U32" s="1026"/>
      <c r="V32" s="1026"/>
      <c r="W32" s="1038"/>
      <c r="X32" s="1025"/>
      <c r="Y32" s="1026"/>
      <c r="Z32" s="1026"/>
      <c r="AA32" s="1026"/>
      <c r="AB32" s="1026"/>
      <c r="AC32" s="1038"/>
      <c r="AD32" s="576"/>
      <c r="AE32" s="973"/>
      <c r="AF32" s="973"/>
      <c r="AG32" s="973"/>
      <c r="AH32" s="973"/>
      <c r="AI32" s="1037"/>
      <c r="AJ32" s="576"/>
      <c r="AK32" s="973"/>
      <c r="AL32" s="973"/>
      <c r="AM32" s="973"/>
      <c r="AN32" s="973"/>
      <c r="AO32" s="1024"/>
      <c r="AP32" s="1048"/>
      <c r="AQ32" s="1057"/>
      <c r="AR32" s="1057"/>
      <c r="AS32" s="1057"/>
      <c r="AT32" s="1057"/>
      <c r="AU32" s="1058"/>
      <c r="AV32" s="1048"/>
      <c r="AW32" s="1057"/>
      <c r="AX32" s="1057"/>
      <c r="AY32" s="1057"/>
      <c r="AZ32" s="1057"/>
      <c r="BA32" s="1058"/>
      <c r="BB32" s="1048"/>
      <c r="BC32" s="1057"/>
      <c r="BD32" s="1057"/>
      <c r="BE32" s="1057"/>
      <c r="BF32" s="1057"/>
      <c r="BG32" s="1038"/>
      <c r="BH32" s="808">
        <f>IF($A$1="补货",L32+R32+X32,L32)</f>
        <v>0</v>
      </c>
      <c r="BI32" s="809">
        <f>IF($A$1="补货",M32+S32+Y32,M32)</f>
        <v>0</v>
      </c>
      <c r="BJ32" s="809">
        <f>IF($A$1="补货",N32+T32+Z32,N32)</f>
        <v>0</v>
      </c>
      <c r="BK32" s="809">
        <f>IF($A$1="补货",O32+U32+AA32,O32)</f>
        <v>0</v>
      </c>
      <c r="BL32" s="809">
        <f>IF($A$1="补货",P32+V32+AB32,P32)</f>
        <v>0</v>
      </c>
      <c r="BM32" s="1075"/>
      <c r="BN32" s="1025"/>
      <c r="BO32" s="1026"/>
      <c r="BP32" s="1026"/>
      <c r="BQ32" s="1026"/>
      <c r="BR32" s="1026"/>
      <c r="BS32" s="1038"/>
      <c r="BT32" s="823">
        <f t="shared" ref="BT32:BY32" si="16">BH32+BN32</f>
        <v>0</v>
      </c>
      <c r="BU32" s="824">
        <f t="shared" si="16"/>
        <v>0</v>
      </c>
      <c r="BV32" s="824">
        <f t="shared" si="16"/>
        <v>0</v>
      </c>
      <c r="BW32" s="824">
        <f t="shared" si="16"/>
        <v>0</v>
      </c>
      <c r="BX32" s="824">
        <f t="shared" si="16"/>
        <v>0</v>
      </c>
      <c r="BY32" s="1038"/>
      <c r="BZ32" s="1081" t="str">
        <f t="shared" ref="BZ32:CE32" si="17">IF(BB32&lt;&gt;0,BT32/BB32*7,"-")</f>
        <v>-</v>
      </c>
      <c r="CA32" s="1089" t="str">
        <f t="shared" si="17"/>
        <v>-</v>
      </c>
      <c r="CB32" s="1089" t="str">
        <f t="shared" si="17"/>
        <v>-</v>
      </c>
      <c r="CC32" s="1089" t="str">
        <f t="shared" si="17"/>
        <v>-</v>
      </c>
      <c r="CD32" s="1089" t="str">
        <f t="shared" si="17"/>
        <v>-</v>
      </c>
      <c r="CE32" s="1104" t="str">
        <f t="shared" si="17"/>
        <v>-</v>
      </c>
    </row>
    <row r="33" ht="30" customHeight="1" spans="2:83">
      <c r="B33" s="862"/>
      <c r="C33" s="862"/>
      <c r="D33" s="959" t="s">
        <v>210</v>
      </c>
      <c r="E33" s="960" t="s">
        <v>211</v>
      </c>
      <c r="F33" s="967" t="s">
        <v>212</v>
      </c>
      <c r="G33" s="967" t="s">
        <v>213</v>
      </c>
      <c r="H33" s="967" t="s">
        <v>214</v>
      </c>
      <c r="I33" s="967" t="s">
        <v>215</v>
      </c>
      <c r="J33" s="967" t="s">
        <v>216</v>
      </c>
      <c r="K33" s="990"/>
      <c r="L33" s="576"/>
      <c r="M33" s="973"/>
      <c r="N33" s="973"/>
      <c r="O33" s="973"/>
      <c r="P33" s="973"/>
      <c r="Q33" s="1037"/>
      <c r="R33" s="1025"/>
      <c r="S33" s="1026"/>
      <c r="T33" s="1026"/>
      <c r="U33" s="1026"/>
      <c r="V33" s="1026"/>
      <c r="W33" s="1038"/>
      <c r="X33" s="1025"/>
      <c r="Y33" s="1026"/>
      <c r="Z33" s="1026"/>
      <c r="AA33" s="1026"/>
      <c r="AB33" s="1026"/>
      <c r="AC33" s="1038"/>
      <c r="AD33" s="576"/>
      <c r="AE33" s="973"/>
      <c r="AF33" s="973"/>
      <c r="AG33" s="973"/>
      <c r="AH33" s="973"/>
      <c r="AI33" s="1037"/>
      <c r="AJ33" s="576"/>
      <c r="AK33" s="973"/>
      <c r="AL33" s="973"/>
      <c r="AM33" s="973"/>
      <c r="AN33" s="973"/>
      <c r="AO33" s="1024"/>
      <c r="AP33" s="1048"/>
      <c r="AQ33" s="1057"/>
      <c r="AR33" s="1057"/>
      <c r="AS33" s="1057"/>
      <c r="AT33" s="1057"/>
      <c r="AU33" s="1058"/>
      <c r="AV33" s="1048"/>
      <c r="AW33" s="1057"/>
      <c r="AX33" s="1057"/>
      <c r="AY33" s="1057"/>
      <c r="AZ33" s="1057"/>
      <c r="BA33" s="1058"/>
      <c r="BB33" s="1048"/>
      <c r="BC33" s="1057"/>
      <c r="BD33" s="1057"/>
      <c r="BE33" s="1057"/>
      <c r="BF33" s="1057"/>
      <c r="BG33" s="1038"/>
      <c r="BH33" s="808">
        <f>IF($A$1="补货",L33+R33+X33,L33)</f>
        <v>0</v>
      </c>
      <c r="BI33" s="809">
        <f>IF($A$1="补货",M33+S33+Y33,M33)</f>
        <v>0</v>
      </c>
      <c r="BJ33" s="809">
        <f>IF($A$1="补货",N33+T33+Z33,N33)</f>
        <v>0</v>
      </c>
      <c r="BK33" s="809">
        <f>IF($A$1="补货",O33+U33+AA33,O33)</f>
        <v>0</v>
      </c>
      <c r="BL33" s="809">
        <f>IF($A$1="补货",P33+V33+AB33,P33)</f>
        <v>0</v>
      </c>
      <c r="BM33" s="1075"/>
      <c r="BN33" s="1025"/>
      <c r="BO33" s="1026"/>
      <c r="BP33" s="1026"/>
      <c r="BQ33" s="1026"/>
      <c r="BR33" s="1026"/>
      <c r="BS33" s="1038"/>
      <c r="BT33" s="823">
        <f t="shared" ref="BT33:BY33" si="18">BH33+BN33</f>
        <v>0</v>
      </c>
      <c r="BU33" s="824">
        <f t="shared" si="18"/>
        <v>0</v>
      </c>
      <c r="BV33" s="824">
        <f t="shared" si="18"/>
        <v>0</v>
      </c>
      <c r="BW33" s="824">
        <f t="shared" si="18"/>
        <v>0</v>
      </c>
      <c r="BX33" s="824">
        <f t="shared" si="18"/>
        <v>0</v>
      </c>
      <c r="BY33" s="1038"/>
      <c r="BZ33" s="1081" t="str">
        <f t="shared" ref="BZ33:CE33" si="19">IF(BB33&lt;&gt;0,BT33/BB33*7,"-")</f>
        <v>-</v>
      </c>
      <c r="CA33" s="1089" t="str">
        <f t="shared" si="19"/>
        <v>-</v>
      </c>
      <c r="CB33" s="1089" t="str">
        <f t="shared" si="19"/>
        <v>-</v>
      </c>
      <c r="CC33" s="1089" t="str">
        <f t="shared" si="19"/>
        <v>-</v>
      </c>
      <c r="CD33" s="1089" t="str">
        <f t="shared" si="19"/>
        <v>-</v>
      </c>
      <c r="CE33" s="1104" t="str">
        <f t="shared" si="19"/>
        <v>-</v>
      </c>
    </row>
    <row r="34" ht="30" customHeight="1" spans="2:83">
      <c r="B34" s="866"/>
      <c r="C34" s="866"/>
      <c r="D34" s="959" t="s">
        <v>217</v>
      </c>
      <c r="E34" s="960" t="s">
        <v>218</v>
      </c>
      <c r="F34" s="968" t="s">
        <v>219</v>
      </c>
      <c r="G34" s="968" t="s">
        <v>220</v>
      </c>
      <c r="H34" s="968" t="s">
        <v>221</v>
      </c>
      <c r="I34" s="968" t="s">
        <v>222</v>
      </c>
      <c r="J34" s="968" t="s">
        <v>223</v>
      </c>
      <c r="K34" s="991"/>
      <c r="L34" s="587"/>
      <c r="M34" s="976"/>
      <c r="N34" s="976"/>
      <c r="O34" s="976"/>
      <c r="P34" s="976"/>
      <c r="Q34" s="1039"/>
      <c r="R34" s="1028"/>
      <c r="S34" s="1029"/>
      <c r="T34" s="1029"/>
      <c r="U34" s="1029"/>
      <c r="V34" s="1029"/>
      <c r="W34" s="1040"/>
      <c r="X34" s="1028"/>
      <c r="Y34" s="1029"/>
      <c r="Z34" s="1029"/>
      <c r="AA34" s="1029"/>
      <c r="AB34" s="1029"/>
      <c r="AC34" s="1040"/>
      <c r="AD34" s="587"/>
      <c r="AE34" s="976"/>
      <c r="AF34" s="976"/>
      <c r="AG34" s="976"/>
      <c r="AH34" s="976"/>
      <c r="AI34" s="1039"/>
      <c r="AJ34" s="587"/>
      <c r="AK34" s="976"/>
      <c r="AL34" s="976"/>
      <c r="AM34" s="976"/>
      <c r="AN34" s="976"/>
      <c r="AO34" s="1012"/>
      <c r="AP34" s="1051"/>
      <c r="AQ34" s="1052"/>
      <c r="AR34" s="1052"/>
      <c r="AS34" s="1052"/>
      <c r="AT34" s="1052"/>
      <c r="AU34" s="1053"/>
      <c r="AV34" s="1051"/>
      <c r="AW34" s="1052"/>
      <c r="AX34" s="1052"/>
      <c r="AY34" s="1052"/>
      <c r="AZ34" s="1052"/>
      <c r="BA34" s="1053"/>
      <c r="BB34" s="1051"/>
      <c r="BC34" s="1052"/>
      <c r="BD34" s="1052"/>
      <c r="BE34" s="1052"/>
      <c r="BF34" s="1052"/>
      <c r="BG34" s="1040"/>
      <c r="BH34" s="810">
        <f>IF($A$1="补货",L34+R34+X34,L34)</f>
        <v>0</v>
      </c>
      <c r="BI34" s="811">
        <f>IF($A$1="补货",M34+S34+Y34,M34)</f>
        <v>0</v>
      </c>
      <c r="BJ34" s="811">
        <f>IF($A$1="补货",N34+T34+Z34,N34)</f>
        <v>0</v>
      </c>
      <c r="BK34" s="811">
        <f>IF($A$1="补货",O34+U34+AA34,O34)</f>
        <v>0</v>
      </c>
      <c r="BL34" s="811">
        <f>IF($A$1="补货",P34+V34+AB34,P34)</f>
        <v>0</v>
      </c>
      <c r="BM34" s="1076"/>
      <c r="BN34" s="1028"/>
      <c r="BO34" s="1029"/>
      <c r="BP34" s="1029"/>
      <c r="BQ34" s="1029"/>
      <c r="BR34" s="1029"/>
      <c r="BS34" s="1040"/>
      <c r="BT34" s="825">
        <f t="shared" ref="BT34:BY34" si="20">BH34+BN34</f>
        <v>0</v>
      </c>
      <c r="BU34" s="826">
        <f t="shared" si="20"/>
        <v>0</v>
      </c>
      <c r="BV34" s="826">
        <f t="shared" si="20"/>
        <v>0</v>
      </c>
      <c r="BW34" s="826">
        <f t="shared" si="20"/>
        <v>0</v>
      </c>
      <c r="BX34" s="826">
        <f t="shared" si="20"/>
        <v>0</v>
      </c>
      <c r="BY34" s="1040"/>
      <c r="BZ34" s="1086" t="str">
        <f t="shared" ref="BZ34:CE34" si="21">IF(BB34&lt;&gt;0,BT34/BB34*7,"-")</f>
        <v>-</v>
      </c>
      <c r="CA34" s="1087" t="str">
        <f t="shared" si="21"/>
        <v>-</v>
      </c>
      <c r="CB34" s="1087" t="str">
        <f t="shared" si="21"/>
        <v>-</v>
      </c>
      <c r="CC34" s="1087" t="str">
        <f t="shared" si="21"/>
        <v>-</v>
      </c>
      <c r="CD34" s="1087" t="str">
        <f t="shared" si="21"/>
        <v>-</v>
      </c>
      <c r="CE34" s="1105" t="str">
        <f t="shared" si="21"/>
        <v>-</v>
      </c>
    </row>
    <row r="35" ht="140.1" customHeight="1" spans="2:83">
      <c r="B35" s="856" t="s">
        <v>224</v>
      </c>
      <c r="C35" s="856"/>
      <c r="D35" s="959" t="s">
        <v>225</v>
      </c>
      <c r="E35" s="960" t="s">
        <v>179</v>
      </c>
      <c r="F35" s="969" t="s">
        <v>226</v>
      </c>
      <c r="G35" s="969" t="s">
        <v>227</v>
      </c>
      <c r="H35" s="969" t="s">
        <v>228</v>
      </c>
      <c r="I35" s="969" t="s">
        <v>229</v>
      </c>
      <c r="J35" s="969" t="s">
        <v>230</v>
      </c>
      <c r="K35" s="985"/>
      <c r="L35" s="986"/>
      <c r="M35" s="987"/>
      <c r="N35" s="987"/>
      <c r="O35" s="987"/>
      <c r="P35" s="987"/>
      <c r="Q35" s="1030"/>
      <c r="R35" s="1031"/>
      <c r="S35" s="1032"/>
      <c r="T35" s="1032"/>
      <c r="U35" s="1032"/>
      <c r="V35" s="1032"/>
      <c r="W35" s="1034"/>
      <c r="X35" s="1031"/>
      <c r="Y35" s="1032"/>
      <c r="Z35" s="1032"/>
      <c r="AA35" s="1032"/>
      <c r="AB35" s="1032"/>
      <c r="AC35" s="1034"/>
      <c r="AD35" s="986"/>
      <c r="AE35" s="987"/>
      <c r="AF35" s="987"/>
      <c r="AG35" s="987"/>
      <c r="AH35" s="987"/>
      <c r="AI35" s="1030"/>
      <c r="AJ35" s="986"/>
      <c r="AK35" s="987"/>
      <c r="AL35" s="987"/>
      <c r="AM35" s="987"/>
      <c r="AN35" s="988"/>
      <c r="AO35" s="1030"/>
      <c r="AP35" s="1059"/>
      <c r="AQ35" s="1060"/>
      <c r="AR35" s="1060"/>
      <c r="AS35" s="1060"/>
      <c r="AT35" s="1033"/>
      <c r="AU35" s="1034"/>
      <c r="AV35" s="1059"/>
      <c r="AW35" s="1060"/>
      <c r="AX35" s="1060"/>
      <c r="AY35" s="1060"/>
      <c r="AZ35" s="1033"/>
      <c r="BA35" s="1034"/>
      <c r="BB35" s="1059"/>
      <c r="BC35" s="1060"/>
      <c r="BD35" s="1060"/>
      <c r="BE35" s="1060"/>
      <c r="BF35" s="1060"/>
      <c r="BG35" s="1034"/>
      <c r="BH35" s="1066">
        <f>IF($A$1="补货",L35+R35+X35,L35)</f>
        <v>0</v>
      </c>
      <c r="BI35" s="1067">
        <f>IF($A$1="补货",M35+S35+Y35,M35)</f>
        <v>0</v>
      </c>
      <c r="BJ35" s="1067">
        <f>IF($A$1="补货",N35+T35+Z35,N35)</f>
        <v>0</v>
      </c>
      <c r="BK35" s="1067">
        <f>IF($A$1="补货",O35+U35+AA35,O35)</f>
        <v>0</v>
      </c>
      <c r="BL35" s="1067">
        <f>IF($A$1="补货",P35+V35+AB35,P35)</f>
        <v>0</v>
      </c>
      <c r="BM35" s="1034"/>
      <c r="BN35" s="1031"/>
      <c r="BO35" s="1032"/>
      <c r="BP35" s="1032"/>
      <c r="BQ35" s="1032"/>
      <c r="BR35" s="1032"/>
      <c r="BS35" s="1034"/>
      <c r="BT35" s="1073">
        <f t="shared" ref="BT35:BX35" si="22">BH35+BN35</f>
        <v>0</v>
      </c>
      <c r="BU35" s="1091">
        <f t="shared" si="22"/>
        <v>0</v>
      </c>
      <c r="BV35" s="1091">
        <f t="shared" si="22"/>
        <v>0</v>
      </c>
      <c r="BW35" s="1091">
        <f t="shared" si="22"/>
        <v>0</v>
      </c>
      <c r="BX35" s="1091">
        <f t="shared" si="22"/>
        <v>0</v>
      </c>
      <c r="BY35" s="1034"/>
      <c r="BZ35" s="1092" t="str">
        <f t="shared" ref="BZ35:CE35" si="23">IF(BB35&lt;&gt;0,BT35/BB35*7,"-")</f>
        <v>-</v>
      </c>
      <c r="CA35" s="1093" t="str">
        <f t="shared" si="23"/>
        <v>-</v>
      </c>
      <c r="CB35" s="1093" t="str">
        <f t="shared" si="23"/>
        <v>-</v>
      </c>
      <c r="CC35" s="1093" t="str">
        <f t="shared" si="23"/>
        <v>-</v>
      </c>
      <c r="CD35" s="1093" t="str">
        <f t="shared" si="23"/>
        <v>-</v>
      </c>
      <c r="CE35" s="1102" t="str">
        <f t="shared" si="23"/>
        <v>-</v>
      </c>
    </row>
    <row r="36" ht="140.1" customHeight="1" spans="2:83">
      <c r="B36" s="856" t="s">
        <v>231</v>
      </c>
      <c r="C36" s="856"/>
      <c r="D36" s="959" t="s">
        <v>232</v>
      </c>
      <c r="E36" s="960" t="s">
        <v>179</v>
      </c>
      <c r="F36" s="969" t="s">
        <v>233</v>
      </c>
      <c r="G36" s="969" t="s">
        <v>234</v>
      </c>
      <c r="H36" s="969" t="s">
        <v>235</v>
      </c>
      <c r="I36" s="969" t="s">
        <v>236</v>
      </c>
      <c r="J36" s="969" t="s">
        <v>237</v>
      </c>
      <c r="K36" s="992" t="s">
        <v>238</v>
      </c>
      <c r="L36" s="986"/>
      <c r="M36" s="987"/>
      <c r="N36" s="987"/>
      <c r="O36" s="987"/>
      <c r="P36" s="987"/>
      <c r="Q36" s="1041"/>
      <c r="R36" s="1031"/>
      <c r="S36" s="1032"/>
      <c r="T36" s="1032"/>
      <c r="U36" s="1032"/>
      <c r="V36" s="1032"/>
      <c r="W36" s="1042"/>
      <c r="X36" s="1031"/>
      <c r="Y36" s="1032"/>
      <c r="Z36" s="1032"/>
      <c r="AA36" s="1032"/>
      <c r="AB36" s="1032"/>
      <c r="AC36" s="1042"/>
      <c r="AD36" s="986"/>
      <c r="AE36" s="987"/>
      <c r="AF36" s="987"/>
      <c r="AG36" s="987"/>
      <c r="AH36" s="987"/>
      <c r="AI36" s="1041"/>
      <c r="AJ36" s="986"/>
      <c r="AK36" s="987"/>
      <c r="AL36" s="987"/>
      <c r="AM36" s="987"/>
      <c r="AN36" s="988"/>
      <c r="AO36" s="1030"/>
      <c r="AP36" s="1059"/>
      <c r="AQ36" s="1060"/>
      <c r="AR36" s="1060"/>
      <c r="AS36" s="1060"/>
      <c r="AT36" s="1033"/>
      <c r="AU36" s="1034"/>
      <c r="AV36" s="1059"/>
      <c r="AW36" s="1060"/>
      <c r="AX36" s="1060"/>
      <c r="AY36" s="1060"/>
      <c r="AZ36" s="1033"/>
      <c r="BA36" s="1034"/>
      <c r="BB36" s="1059"/>
      <c r="BC36" s="1060"/>
      <c r="BD36" s="1060"/>
      <c r="BE36" s="1060"/>
      <c r="BF36" s="1060"/>
      <c r="BG36" s="1068"/>
      <c r="BH36" s="1066">
        <f>IF($A$1="补货",L36+R36+X36,L36)</f>
        <v>0</v>
      </c>
      <c r="BI36" s="1067">
        <f>IF($A$1="补货",M36+S36+Y36,M36)</f>
        <v>0</v>
      </c>
      <c r="BJ36" s="1067">
        <f>IF($A$1="补货",N36+T36+Z36,N36)</f>
        <v>0</v>
      </c>
      <c r="BK36" s="1067">
        <f>IF($A$1="补货",O36+U36+AA36,O36)</f>
        <v>0</v>
      </c>
      <c r="BL36" s="1067">
        <f>IF($A$1="补货",P36+V36+AB36,P36)</f>
        <v>0</v>
      </c>
      <c r="BM36" s="1067">
        <f>IF($A$1="补货",Q36+W36+AC36,Q36)</f>
        <v>0</v>
      </c>
      <c r="BN36" s="1031"/>
      <c r="BO36" s="1032"/>
      <c r="BP36" s="1032"/>
      <c r="BQ36" s="1032"/>
      <c r="BR36" s="1032"/>
      <c r="BS36" s="1042"/>
      <c r="BT36" s="1073">
        <f t="shared" ref="BT36:BY36" si="24">BH36+BN36</f>
        <v>0</v>
      </c>
      <c r="BU36" s="1091">
        <f t="shared" si="24"/>
        <v>0</v>
      </c>
      <c r="BV36" s="1091">
        <f t="shared" si="24"/>
        <v>0</v>
      </c>
      <c r="BW36" s="1091">
        <f t="shared" si="24"/>
        <v>0</v>
      </c>
      <c r="BX36" s="1091">
        <f t="shared" si="24"/>
        <v>0</v>
      </c>
      <c r="BY36" s="1091">
        <f t="shared" si="24"/>
        <v>0</v>
      </c>
      <c r="BZ36" s="1092" t="str">
        <f t="shared" ref="BZ36:CE36" si="25">IF(BB36&lt;&gt;0,BT36/BB36*7,"-")</f>
        <v>-</v>
      </c>
      <c r="CA36" s="1093" t="str">
        <f t="shared" si="25"/>
        <v>-</v>
      </c>
      <c r="CB36" s="1093" t="str">
        <f t="shared" si="25"/>
        <v>-</v>
      </c>
      <c r="CC36" s="1093" t="str">
        <f t="shared" si="25"/>
        <v>-</v>
      </c>
      <c r="CD36" s="1093" t="str">
        <f t="shared" si="25"/>
        <v>-</v>
      </c>
      <c r="CE36" s="1106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R35:W35">
    <cfRule type="expression" dxfId="0" priority="16">
      <formula>OR(R35=0,R35="0")</formula>
    </cfRule>
  </conditionalFormatting>
  <conditionalFormatting sqref="X35:AC35">
    <cfRule type="expression" dxfId="0" priority="15">
      <formula>OR(X35=0,X35="0")</formula>
    </cfRule>
  </conditionalFormatting>
  <conditionalFormatting sqref="BB35:BG35">
    <cfRule type="expression" dxfId="1" priority="19">
      <formula>BB35&gt;1</formula>
    </cfRule>
    <cfRule type="expression" dxfId="2" priority="20">
      <formula>BB35&gt;0.5</formula>
    </cfRule>
    <cfRule type="expression" dxfId="3" priority="21">
      <formula>BB35&gt;0</formula>
    </cfRule>
  </conditionalFormatting>
  <conditionalFormatting sqref="BH35:BM35">
    <cfRule type="expression" dxfId="4" priority="17">
      <formula>AND(BH35&lt;&gt;"",BH35/BB35&lt;3)</formula>
    </cfRule>
    <cfRule type="expression" dxfId="5" priority="18">
      <formula>AND(BH35&lt;&gt;"",BH35=0)</formula>
    </cfRule>
  </conditionalFormatting>
  <conditionalFormatting sqref="BN35:BS35">
    <cfRule type="expression" dxfId="6" priority="14">
      <formula>AND($A$1&lt;&gt;"补货",BN35&gt;R35)</formula>
    </cfRule>
  </conditionalFormatting>
  <conditionalFormatting sqref="BT35:BY35">
    <cfRule type="expression" dxfId="4" priority="25">
      <formula>AND(BT35&lt;&gt;"",BT35/BB35&lt;3)</formula>
    </cfRule>
    <cfRule type="expression" dxfId="5" priority="26">
      <formula>AND(BT35&lt;&gt;"",BT35=0)</formula>
    </cfRule>
  </conditionalFormatting>
  <conditionalFormatting sqref="BZ35:CE35">
    <cfRule type="expression" dxfId="7" priority="22">
      <formula>BZ35&lt;20</formula>
    </cfRule>
    <cfRule type="expression" dxfId="8" priority="23">
      <formula>BZ35&lt;50</formula>
    </cfRule>
    <cfRule type="expression" dxfId="9" priority="24">
      <formula>BZ35&lt;100</formula>
    </cfRule>
  </conditionalFormatting>
  <conditionalFormatting sqref="R36:W36">
    <cfRule type="expression" dxfId="0" priority="3">
      <formula>OR(R36=0,R36="0")</formula>
    </cfRule>
  </conditionalFormatting>
  <conditionalFormatting sqref="X36:AC36">
    <cfRule type="expression" dxfId="0" priority="2">
      <formula>OR(X36=0,X36="0")</formula>
    </cfRule>
  </conditionalFormatting>
  <conditionalFormatting sqref="BB36:BG36">
    <cfRule type="expression" dxfId="3" priority="8">
      <formula>BB36&gt;0</formula>
    </cfRule>
    <cfRule type="expression" dxfId="2" priority="7">
      <formula>BB36&gt;0.5</formula>
    </cfRule>
    <cfRule type="expression" dxfId="1" priority="6">
      <formula>BB36&gt;1</formula>
    </cfRule>
  </conditionalFormatting>
  <conditionalFormatting sqref="BH36:BM36">
    <cfRule type="expression" dxfId="5" priority="5">
      <formula>AND(BH36&lt;&gt;"",BH36=0)</formula>
    </cfRule>
    <cfRule type="expression" dxfId="4" priority="4">
      <formula>AND(BH36&lt;&gt;"",BH36/BB36&lt;3)</formula>
    </cfRule>
  </conditionalFormatting>
  <conditionalFormatting sqref="BN36:BS36">
    <cfRule type="expression" dxfId="6" priority="1">
      <formula>AND($A$1&lt;&gt;"补货",BN36&gt;R36)</formula>
    </cfRule>
  </conditionalFormatting>
  <conditionalFormatting sqref="BT36:BY36">
    <cfRule type="expression" dxfId="5" priority="13">
      <formula>AND(BT36&lt;&gt;"",BT36=0)</formula>
    </cfRule>
    <cfRule type="expression" dxfId="4" priority="12">
      <formula>AND(BT36&lt;&gt;"",BT36/BB36&lt;3)</formula>
    </cfRule>
  </conditionalFormatting>
  <conditionalFormatting sqref="BZ36:CE36">
    <cfRule type="expression" dxfId="9" priority="11">
      <formula>BZ36&lt;100</formula>
    </cfRule>
    <cfRule type="expression" dxfId="8" priority="10">
      <formula>BZ36&lt;50</formula>
    </cfRule>
    <cfRule type="expression" dxfId="7" priority="9">
      <formula>BZ36&lt;20</formula>
    </cfRule>
  </conditionalFormatting>
  <conditionalFormatting sqref="R4:W30">
    <cfRule type="expression" dxfId="0" priority="43">
      <formula>OR(R4=0,R4="0")</formula>
    </cfRule>
  </conditionalFormatting>
  <conditionalFormatting sqref="X4:AC30">
    <cfRule type="expression" dxfId="0" priority="42">
      <formula>OR(X4=0,X4="0")</formula>
    </cfRule>
  </conditionalFormatting>
  <conditionalFormatting sqref="BB4:BG30">
    <cfRule type="expression" dxfId="1" priority="47">
      <formula>BB4&gt;1</formula>
    </cfRule>
    <cfRule type="expression" dxfId="2" priority="48">
      <formula>BB4&gt;0.5</formula>
    </cfRule>
    <cfRule type="expression" dxfId="3" priority="49">
      <formula>BB4&gt;0</formula>
    </cfRule>
  </conditionalFormatting>
  <conditionalFormatting sqref="BH4:BM30">
    <cfRule type="expression" dxfId="4" priority="45">
      <formula>AND(BH4&lt;&gt;"",BH4/BB4&lt;3)</formula>
    </cfRule>
    <cfRule type="expression" dxfId="5" priority="46">
      <formula>AND(BH4&lt;&gt;"",BH4=0)</formula>
    </cfRule>
  </conditionalFormatting>
  <conditionalFormatting sqref="BN4:BS30">
    <cfRule type="expression" dxfId="6" priority="40">
      <formula>AND($A$1&lt;&gt;"补货",BN4&gt;R4)</formula>
    </cfRule>
  </conditionalFormatting>
  <conditionalFormatting sqref="BT4:BY30">
    <cfRule type="expression" dxfId="4" priority="53">
      <formula>AND(BT4&lt;&gt;"",BT4/BB4&lt;3)</formula>
    </cfRule>
    <cfRule type="expression" dxfId="5" priority="54">
      <formula>AND(BT4&lt;&gt;"",BT4=0)</formula>
    </cfRule>
  </conditionalFormatting>
  <conditionalFormatting sqref="BZ4:CE30">
    <cfRule type="expression" dxfId="7" priority="50">
      <formula>BZ4&lt;20</formula>
    </cfRule>
    <cfRule type="expression" dxfId="8" priority="51">
      <formula>BZ4&lt;50</formula>
    </cfRule>
    <cfRule type="expression" dxfId="9" priority="52">
      <formula>BZ4&lt;100</formula>
    </cfRule>
  </conditionalFormatting>
  <conditionalFormatting sqref="R31:W34">
    <cfRule type="expression" dxfId="0" priority="29">
      <formula>OR(R31=0,R31="0")</formula>
    </cfRule>
  </conditionalFormatting>
  <conditionalFormatting sqref="X31:AC34">
    <cfRule type="expression" dxfId="0" priority="28">
      <formula>OR(X31=0,X31="0")</formula>
    </cfRule>
  </conditionalFormatting>
  <conditionalFormatting sqref="BB31:BG34">
    <cfRule type="expression" dxfId="1" priority="32">
      <formula>BB31&gt;1</formula>
    </cfRule>
    <cfRule type="expression" dxfId="2" priority="33">
      <formula>BB31&gt;0.5</formula>
    </cfRule>
    <cfRule type="expression" dxfId="3" priority="34">
      <formula>BB31&gt;0</formula>
    </cfRule>
  </conditionalFormatting>
  <conditionalFormatting sqref="BH31:BM34">
    <cfRule type="expression" dxfId="4" priority="30">
      <formula>AND(BH31&lt;&gt;"",BH31/BB31&lt;3)</formula>
    </cfRule>
    <cfRule type="expression" dxfId="5" priority="31">
      <formula>AND(BH31&lt;&gt;"",BH31=0)</formula>
    </cfRule>
  </conditionalFormatting>
  <conditionalFormatting sqref="BN31:BS34">
    <cfRule type="expression" dxfId="6" priority="27">
      <formula>AND($A$1&lt;&gt;"补货",BN31&gt;R31)</formula>
    </cfRule>
  </conditionalFormatting>
  <conditionalFormatting sqref="BT31:BY34">
    <cfRule type="expression" dxfId="4" priority="38">
      <formula>AND(BT31&lt;&gt;"",BT31/BB31&lt;3)</formula>
    </cfRule>
    <cfRule type="expression" dxfId="5" priority="39">
      <formula>AND(BT31&lt;&gt;"",BT31=0)</formula>
    </cfRule>
  </conditionalFormatting>
  <conditionalFormatting sqref="BZ31:CE34">
    <cfRule type="expression" dxfId="7" priority="35">
      <formula>BZ31&lt;20</formula>
    </cfRule>
    <cfRule type="expression" dxfId="8" priority="36">
      <formula>BZ31&lt;50</formula>
    </cfRule>
    <cfRule type="expression" dxfId="9" priority="37">
      <formula>BZ31&lt;100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6" priority="1">
      <formula>AND(J4=0,V4="FBM")</formula>
    </cfRule>
  </conditionalFormatting>
  <conditionalFormatting sqref="Q4:Q49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9">
    <cfRule type="expression" dxfId="5" priority="5">
      <formula>R4=0</formula>
    </cfRule>
    <cfRule type="expression" dxfId="4" priority="6">
      <formula>AND(R4&lt;&gt;"",R4/Q4&lt;4)</formula>
    </cfRule>
  </conditionalFormatting>
  <conditionalFormatting sqref="U4:U49">
    <cfRule type="expression" dxfId="9" priority="4">
      <formula>U4&lt;100</formula>
    </cfRule>
  </conditionalFormatting>
  <conditionalFormatting sqref="H4:I49">
    <cfRule type="expression" dxfId="6" priority="2">
      <formula>AND(H4=0,U4="FBA")</formula>
    </cfRule>
  </conditionalFormatting>
  <conditionalFormatting sqref="H4:Q49">
    <cfRule type="expression" dxfId="0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07" customWidth="1"/>
    <col min="5" max="5" width="17.5" style="507" customWidth="1"/>
    <col min="6" max="11" width="10.625" customWidth="1"/>
    <col min="12" max="17" width="5.625" style="507" customWidth="1"/>
    <col min="18" max="18" width="25.625" customWidth="1"/>
    <col min="19" max="24" width="20.625" style="507" hidden="1" customWidth="1"/>
    <col min="25" max="30" width="9" style="507"/>
  </cols>
  <sheetData>
    <row r="2" ht="26.25" spans="6:24">
      <c r="F2" s="557" t="s">
        <v>239</v>
      </c>
      <c r="G2" s="615"/>
      <c r="H2" s="615"/>
      <c r="I2" s="615"/>
      <c r="J2" s="615"/>
      <c r="K2" s="727"/>
      <c r="L2" s="557" t="s">
        <v>240</v>
      </c>
      <c r="M2" s="615"/>
      <c r="N2" s="615"/>
      <c r="O2" s="615"/>
      <c r="P2" s="615"/>
      <c r="Q2" s="727"/>
      <c r="R2" s="904" t="s">
        <v>241</v>
      </c>
      <c r="S2" s="557" t="s">
        <v>242</v>
      </c>
      <c r="T2" s="615"/>
      <c r="U2" s="615"/>
      <c r="V2" s="615"/>
      <c r="W2" s="615"/>
      <c r="X2" s="666"/>
    </row>
    <row r="3" s="507" customFormat="1" ht="26.25" spans="2:24">
      <c r="B3" s="856" t="s">
        <v>12</v>
      </c>
      <c r="C3" s="856" t="s">
        <v>13</v>
      </c>
      <c r="D3" s="856" t="s">
        <v>14</v>
      </c>
      <c r="E3" s="857" t="s">
        <v>15</v>
      </c>
      <c r="F3" s="858" t="s">
        <v>16</v>
      </c>
      <c r="G3" s="856" t="s">
        <v>17</v>
      </c>
      <c r="H3" s="856" t="s">
        <v>18</v>
      </c>
      <c r="I3" s="856" t="s">
        <v>19</v>
      </c>
      <c r="J3" s="856" t="s">
        <v>20</v>
      </c>
      <c r="K3" s="876" t="s">
        <v>21</v>
      </c>
      <c r="L3" s="858" t="s">
        <v>16</v>
      </c>
      <c r="M3" s="856" t="s">
        <v>17</v>
      </c>
      <c r="N3" s="856" t="s">
        <v>18</v>
      </c>
      <c r="O3" s="856" t="s">
        <v>19</v>
      </c>
      <c r="P3" s="856" t="s">
        <v>20</v>
      </c>
      <c r="Q3" s="876" t="s">
        <v>21</v>
      </c>
      <c r="R3" s="905"/>
      <c r="S3" s="858" t="s">
        <v>16</v>
      </c>
      <c r="T3" s="856" t="s">
        <v>17</v>
      </c>
      <c r="U3" s="856" t="s">
        <v>18</v>
      </c>
      <c r="V3" s="856" t="s">
        <v>19</v>
      </c>
      <c r="W3" s="856" t="s">
        <v>20</v>
      </c>
      <c r="X3" s="876" t="s">
        <v>21</v>
      </c>
    </row>
    <row r="4" ht="30" customHeight="1" spans="2:24">
      <c r="B4" s="616" t="s">
        <v>22</v>
      </c>
      <c r="C4" s="616"/>
      <c r="D4" s="629" t="s">
        <v>23</v>
      </c>
      <c r="E4" s="859" t="s">
        <v>24</v>
      </c>
      <c r="F4" s="860">
        <f>'在庫（雨衣）'!BN4</f>
        <v>0</v>
      </c>
      <c r="G4" s="861">
        <f>'在庫（雨衣）'!BO4</f>
        <v>0</v>
      </c>
      <c r="H4" s="861">
        <f>'在庫（雨衣）'!BP4</f>
        <v>0</v>
      </c>
      <c r="I4" s="861">
        <f>'在庫（雨衣）'!BQ4</f>
        <v>0</v>
      </c>
      <c r="J4" s="861">
        <f>'在庫（雨衣）'!BR4</f>
        <v>0</v>
      </c>
      <c r="K4" s="877">
        <f>'在庫（雨衣）'!BS4</f>
        <v>0</v>
      </c>
      <c r="L4" s="878">
        <v>28</v>
      </c>
      <c r="M4" s="879">
        <v>28</v>
      </c>
      <c r="N4" s="879">
        <v>28</v>
      </c>
      <c r="O4" s="879">
        <v>28</v>
      </c>
      <c r="P4" s="879">
        <v>28</v>
      </c>
      <c r="Q4" s="885"/>
      <c r="R4" s="906">
        <f>SUM(F4:F6)*L4+SUM(G4:G6)*M4+SUM(H4:H6)*N4+SUM(I4:I6)*O4+SUM(J4:J6)*P4+SUM(K4:K6)*Q4</f>
        <v>0</v>
      </c>
      <c r="S4" s="907" t="s">
        <v>25</v>
      </c>
      <c r="T4" s="908" t="s">
        <v>26</v>
      </c>
      <c r="U4" s="908" t="s">
        <v>27</v>
      </c>
      <c r="V4" s="908" t="s">
        <v>28</v>
      </c>
      <c r="W4" s="908" t="s">
        <v>29</v>
      </c>
      <c r="X4" s="909"/>
    </row>
    <row r="5" ht="30" customHeight="1" spans="2:24">
      <c r="B5" s="862"/>
      <c r="C5" s="862"/>
      <c r="D5" s="629" t="s">
        <v>30</v>
      </c>
      <c r="E5" s="859" t="s">
        <v>31</v>
      </c>
      <c r="F5" s="863">
        <f>'在庫（雨衣）'!BN5</f>
        <v>0</v>
      </c>
      <c r="G5" s="864">
        <f>'在庫（雨衣）'!BO5</f>
        <v>0</v>
      </c>
      <c r="H5" s="865">
        <f>'在庫（雨衣）'!BP5</f>
        <v>0</v>
      </c>
      <c r="I5" s="864">
        <f>'在庫（雨衣）'!BQ5</f>
        <v>0</v>
      </c>
      <c r="J5" s="864">
        <f>'在庫（雨衣）'!BR5</f>
        <v>0</v>
      </c>
      <c r="K5" s="877">
        <f>'在庫（雨衣）'!BS5</f>
        <v>0</v>
      </c>
      <c r="L5" s="880">
        <v>28</v>
      </c>
      <c r="M5" s="881">
        <v>28</v>
      </c>
      <c r="N5" s="881">
        <v>28</v>
      </c>
      <c r="O5" s="881">
        <v>28</v>
      </c>
      <c r="P5" s="881">
        <v>28</v>
      </c>
      <c r="Q5" s="877"/>
      <c r="R5" s="910"/>
      <c r="S5" s="911" t="s">
        <v>32</v>
      </c>
      <c r="T5" s="912" t="s">
        <v>33</v>
      </c>
      <c r="U5" s="912" t="s">
        <v>34</v>
      </c>
      <c r="V5" s="912" t="s">
        <v>35</v>
      </c>
      <c r="W5" s="912" t="s">
        <v>36</v>
      </c>
      <c r="X5" s="913"/>
    </row>
    <row r="6" ht="30" customHeight="1" spans="2:24">
      <c r="B6" s="866"/>
      <c r="C6" s="866"/>
      <c r="D6" s="629" t="s">
        <v>37</v>
      </c>
      <c r="E6" s="859" t="s">
        <v>38</v>
      </c>
      <c r="F6" s="867">
        <f>'在庫（雨衣）'!BN6</f>
        <v>0</v>
      </c>
      <c r="G6" s="868">
        <f>'在庫（雨衣）'!BO6</f>
        <v>0</v>
      </c>
      <c r="H6" s="868">
        <f>'在庫（雨衣）'!BP6</f>
        <v>0</v>
      </c>
      <c r="I6" s="868">
        <f>'在庫（雨衣）'!BQ6</f>
        <v>0</v>
      </c>
      <c r="J6" s="868">
        <f>'在庫（雨衣）'!BR6</f>
        <v>0</v>
      </c>
      <c r="K6" s="882">
        <f>'在庫（雨衣）'!BS6</f>
        <v>0</v>
      </c>
      <c r="L6" s="883">
        <v>28</v>
      </c>
      <c r="M6" s="884">
        <v>28</v>
      </c>
      <c r="N6" s="884">
        <v>28</v>
      </c>
      <c r="O6" s="884">
        <v>28</v>
      </c>
      <c r="P6" s="884">
        <v>28</v>
      </c>
      <c r="Q6" s="882"/>
      <c r="R6" s="914"/>
      <c r="S6" s="915" t="s">
        <v>39</v>
      </c>
      <c r="T6" s="916" t="s">
        <v>40</v>
      </c>
      <c r="U6" s="916" t="s">
        <v>41</v>
      </c>
      <c r="V6" s="917" t="s">
        <v>42</v>
      </c>
      <c r="W6" s="917" t="s">
        <v>43</v>
      </c>
      <c r="X6" s="918"/>
    </row>
    <row r="7" ht="30" customHeight="1" spans="2:24">
      <c r="B7" s="616" t="s">
        <v>44</v>
      </c>
      <c r="C7" s="616"/>
      <c r="D7" s="629" t="s">
        <v>45</v>
      </c>
      <c r="E7" s="859" t="s">
        <v>46</v>
      </c>
      <c r="F7" s="869">
        <f>'在庫（雨衣）'!BN7</f>
        <v>0</v>
      </c>
      <c r="G7" s="861">
        <f>'在庫（雨衣）'!BO7</f>
        <v>0</v>
      </c>
      <c r="H7" s="861">
        <f>'在庫（雨衣）'!BP7</f>
        <v>0</v>
      </c>
      <c r="I7" s="861">
        <f>'在庫（雨衣）'!BQ7</f>
        <v>0</v>
      </c>
      <c r="J7" s="861">
        <f>'在庫（雨衣）'!BR7</f>
        <v>0</v>
      </c>
      <c r="K7" s="885">
        <f>'在庫（雨衣）'!BS7</f>
        <v>0</v>
      </c>
      <c r="L7" s="878">
        <v>34</v>
      </c>
      <c r="M7" s="879">
        <v>34</v>
      </c>
      <c r="N7" s="879">
        <v>34</v>
      </c>
      <c r="O7" s="879">
        <v>34</v>
      </c>
      <c r="P7" s="879">
        <v>34</v>
      </c>
      <c r="Q7" s="885"/>
      <c r="R7" s="919">
        <f>SUM(F7:F10)*L7+SUM(G7:G10)*M7+SUM(H7:H10)*N7+SUM(I7:I10)*O7+SUM(J7:J10)*P7+SUM(K7:K10)*Q7</f>
        <v>0</v>
      </c>
      <c r="S7" s="920" t="s">
        <v>47</v>
      </c>
      <c r="T7" s="921" t="s">
        <v>48</v>
      </c>
      <c r="U7" s="921" t="s">
        <v>49</v>
      </c>
      <c r="V7" s="921" t="s">
        <v>50</v>
      </c>
      <c r="W7" s="908" t="s">
        <v>51</v>
      </c>
      <c r="X7" s="922"/>
    </row>
    <row r="8" ht="30" customHeight="1" spans="2:24">
      <c r="B8" s="862"/>
      <c r="C8" s="862"/>
      <c r="D8" s="629" t="s">
        <v>52</v>
      </c>
      <c r="E8" s="859" t="s">
        <v>53</v>
      </c>
      <c r="F8" s="870">
        <f>'在庫（雨衣）'!BN8</f>
        <v>0</v>
      </c>
      <c r="G8" s="864">
        <f>'在庫（雨衣）'!BO8</f>
        <v>0</v>
      </c>
      <c r="H8" s="864">
        <f>'在庫（雨衣）'!BP8</f>
        <v>0</v>
      </c>
      <c r="I8" s="864">
        <f>'在庫（雨衣）'!BQ8</f>
        <v>0</v>
      </c>
      <c r="J8" s="864">
        <f>'在庫（雨衣）'!BR8</f>
        <v>0</v>
      </c>
      <c r="K8" s="877">
        <f>'在庫（雨衣）'!BS8</f>
        <v>0</v>
      </c>
      <c r="L8" s="880">
        <v>34</v>
      </c>
      <c r="M8" s="881">
        <v>34</v>
      </c>
      <c r="N8" s="881">
        <v>34</v>
      </c>
      <c r="O8" s="881">
        <v>34</v>
      </c>
      <c r="P8" s="881">
        <v>34</v>
      </c>
      <c r="Q8" s="877"/>
      <c r="R8" s="910"/>
      <c r="S8" s="923" t="s">
        <v>54</v>
      </c>
      <c r="T8" s="924" t="s">
        <v>55</v>
      </c>
      <c r="U8" s="924" t="s">
        <v>56</v>
      </c>
      <c r="V8" s="912" t="s">
        <v>57</v>
      </c>
      <c r="W8" s="912" t="s">
        <v>58</v>
      </c>
      <c r="X8" s="925"/>
    </row>
    <row r="9" ht="30" customHeight="1" spans="2:24">
      <c r="B9" s="862"/>
      <c r="C9" s="862"/>
      <c r="D9" s="629" t="s">
        <v>59</v>
      </c>
      <c r="E9" s="859" t="s">
        <v>60</v>
      </c>
      <c r="F9" s="870">
        <f>'在庫（雨衣）'!BN9</f>
        <v>0</v>
      </c>
      <c r="G9" s="864">
        <f>'在庫（雨衣）'!BO9</f>
        <v>0</v>
      </c>
      <c r="H9" s="864">
        <f>'在庫（雨衣）'!BP9</f>
        <v>0</v>
      </c>
      <c r="I9" s="864">
        <f>'在庫（雨衣）'!BQ9</f>
        <v>0</v>
      </c>
      <c r="J9" s="864">
        <f>'在庫（雨衣）'!BR9</f>
        <v>0</v>
      </c>
      <c r="K9" s="877">
        <f>'在庫（雨衣）'!BS9</f>
        <v>0</v>
      </c>
      <c r="L9" s="880">
        <v>34</v>
      </c>
      <c r="M9" s="881">
        <v>34</v>
      </c>
      <c r="N9" s="881">
        <v>34</v>
      </c>
      <c r="O9" s="881">
        <v>34</v>
      </c>
      <c r="P9" s="881">
        <v>34</v>
      </c>
      <c r="Q9" s="877"/>
      <c r="R9" s="910"/>
      <c r="S9" s="923" t="s">
        <v>61</v>
      </c>
      <c r="T9" s="924" t="s">
        <v>62</v>
      </c>
      <c r="U9" s="924" t="s">
        <v>63</v>
      </c>
      <c r="V9" s="912" t="s">
        <v>64</v>
      </c>
      <c r="W9" s="912" t="s">
        <v>65</v>
      </c>
      <c r="X9" s="925"/>
    </row>
    <row r="10" ht="30" customHeight="1" spans="2:24">
      <c r="B10" s="866"/>
      <c r="C10" s="866"/>
      <c r="D10" s="629" t="s">
        <v>66</v>
      </c>
      <c r="E10" s="859" t="s">
        <v>67</v>
      </c>
      <c r="F10" s="867">
        <f>'在庫（雨衣）'!BN10</f>
        <v>0</v>
      </c>
      <c r="G10" s="868">
        <f>'在庫（雨衣）'!BO10</f>
        <v>0</v>
      </c>
      <c r="H10" s="868">
        <f>'在庫（雨衣）'!BP10</f>
        <v>0</v>
      </c>
      <c r="I10" s="868">
        <f>'在庫（雨衣）'!BQ10</f>
        <v>0</v>
      </c>
      <c r="J10" s="868">
        <f>'在庫（雨衣）'!BR10</f>
        <v>0</v>
      </c>
      <c r="K10" s="882">
        <f>'在庫（雨衣）'!BS10</f>
        <v>0</v>
      </c>
      <c r="L10" s="883">
        <v>34</v>
      </c>
      <c r="M10" s="884">
        <v>34</v>
      </c>
      <c r="N10" s="884">
        <v>34</v>
      </c>
      <c r="O10" s="884">
        <v>34</v>
      </c>
      <c r="P10" s="884">
        <v>34</v>
      </c>
      <c r="Q10" s="882"/>
      <c r="R10" s="914"/>
      <c r="S10" s="915" t="s">
        <v>68</v>
      </c>
      <c r="T10" s="916" t="s">
        <v>69</v>
      </c>
      <c r="U10" s="916" t="s">
        <v>70</v>
      </c>
      <c r="V10" s="917" t="s">
        <v>71</v>
      </c>
      <c r="W10" s="917" t="s">
        <v>72</v>
      </c>
      <c r="X10" s="926"/>
    </row>
    <row r="11" ht="60" customHeight="1" spans="2:24">
      <c r="B11" s="616" t="s">
        <v>73</v>
      </c>
      <c r="C11" s="616"/>
      <c r="D11" s="629" t="s">
        <v>23</v>
      </c>
      <c r="E11" s="859" t="s">
        <v>24</v>
      </c>
      <c r="F11" s="869">
        <f>'在庫（雨衣）'!BN11</f>
        <v>0</v>
      </c>
      <c r="G11" s="861">
        <f>'在庫（雨衣）'!BO11</f>
        <v>0</v>
      </c>
      <c r="H11" s="861">
        <f>'在庫（雨衣）'!BP11</f>
        <v>0</v>
      </c>
      <c r="I11" s="861">
        <f>'在庫（雨衣）'!BQ11</f>
        <v>0</v>
      </c>
      <c r="J11" s="861">
        <f>'在庫（雨衣）'!BR11</f>
        <v>0</v>
      </c>
      <c r="K11" s="886">
        <f>'在庫（雨衣）'!BS11</f>
        <v>0</v>
      </c>
      <c r="L11" s="878">
        <v>36</v>
      </c>
      <c r="M11" s="879">
        <v>36</v>
      </c>
      <c r="N11" s="879">
        <v>36</v>
      </c>
      <c r="O11" s="879">
        <v>36</v>
      </c>
      <c r="P11" s="879">
        <v>36</v>
      </c>
      <c r="Q11" s="927">
        <v>36</v>
      </c>
      <c r="R11" s="919">
        <f>SUM(F11:F12)*L11+SUM(G11:G12)*M11+SUM(H11:H12)*N11+SUM(I11:I12)*O11+SUM(J11:J12)*P11+SUM(K11:K12)*Q11</f>
        <v>0</v>
      </c>
      <c r="S11" s="920" t="s">
        <v>74</v>
      </c>
      <c r="T11" s="921" t="s">
        <v>75</v>
      </c>
      <c r="U11" s="921" t="s">
        <v>76</v>
      </c>
      <c r="V11" s="908" t="s">
        <v>77</v>
      </c>
      <c r="W11" s="908" t="s">
        <v>78</v>
      </c>
      <c r="X11" s="928" t="s">
        <v>79</v>
      </c>
    </row>
    <row r="12" ht="60" customHeight="1" spans="2:24">
      <c r="B12" s="862"/>
      <c r="C12" s="862"/>
      <c r="D12" s="629" t="s">
        <v>37</v>
      </c>
      <c r="E12" s="859" t="s">
        <v>38</v>
      </c>
      <c r="F12" s="871">
        <f>'在庫（雨衣）'!BN12</f>
        <v>0</v>
      </c>
      <c r="G12" s="872">
        <f>'在庫（雨衣）'!BO12</f>
        <v>0</v>
      </c>
      <c r="H12" s="872">
        <f>'在庫（雨衣）'!BP12</f>
        <v>0</v>
      </c>
      <c r="I12" s="872">
        <f>'在庫（雨衣）'!BQ12</f>
        <v>0</v>
      </c>
      <c r="J12" s="872">
        <f>'在庫（雨衣）'!BR12</f>
        <v>0</v>
      </c>
      <c r="K12" s="887">
        <f>'在庫（雨衣）'!BS12</f>
        <v>0</v>
      </c>
      <c r="L12" s="883">
        <v>36</v>
      </c>
      <c r="M12" s="884">
        <v>36</v>
      </c>
      <c r="N12" s="884">
        <v>36</v>
      </c>
      <c r="O12" s="884">
        <v>36</v>
      </c>
      <c r="P12" s="884">
        <v>36</v>
      </c>
      <c r="Q12" s="929">
        <v>36</v>
      </c>
      <c r="R12" s="914"/>
      <c r="S12" s="915" t="s">
        <v>80</v>
      </c>
      <c r="T12" s="916" t="s">
        <v>81</v>
      </c>
      <c r="U12" s="916" t="s">
        <v>82</v>
      </c>
      <c r="V12" s="917" t="s">
        <v>83</v>
      </c>
      <c r="W12" s="917" t="s">
        <v>84</v>
      </c>
      <c r="X12" s="930" t="s">
        <v>85</v>
      </c>
    </row>
    <row r="13" ht="39.95" customHeight="1" spans="2:24">
      <c r="B13" s="616" t="s">
        <v>86</v>
      </c>
      <c r="C13" s="616"/>
      <c r="D13" s="629" t="s">
        <v>23</v>
      </c>
      <c r="E13" s="859" t="s">
        <v>24</v>
      </c>
      <c r="F13" s="869">
        <f>'在庫（雨衣）'!BN13</f>
        <v>0</v>
      </c>
      <c r="G13" s="861">
        <f>'在庫（雨衣）'!BO13</f>
        <v>0</v>
      </c>
      <c r="H13" s="861">
        <f>'在庫（雨衣）'!BP13</f>
        <v>0</v>
      </c>
      <c r="I13" s="888">
        <f>'在庫（雨衣）'!BQ13</f>
        <v>0</v>
      </c>
      <c r="J13" s="888">
        <f>'在庫（雨衣）'!BR13</f>
        <v>0</v>
      </c>
      <c r="K13" s="885">
        <f>'在庫（雨衣）'!BS13</f>
        <v>0</v>
      </c>
      <c r="L13" s="878">
        <v>20</v>
      </c>
      <c r="M13" s="879">
        <v>20</v>
      </c>
      <c r="N13" s="879">
        <v>20</v>
      </c>
      <c r="O13" s="879">
        <v>20</v>
      </c>
      <c r="P13" s="879">
        <v>20</v>
      </c>
      <c r="Q13" s="885"/>
      <c r="R13" s="919">
        <f>SUM(F13:F15)*L13+SUM(G13:G15)*M13+SUM(H13:H15)*N13+SUM(I13:I15)*O13+SUM(J13:J15)*P13+SUM(K13:K15)*Q13</f>
        <v>0</v>
      </c>
      <c r="S13" s="931" t="s">
        <v>87</v>
      </c>
      <c r="T13" s="932" t="s">
        <v>88</v>
      </c>
      <c r="U13" s="932" t="s">
        <v>89</v>
      </c>
      <c r="V13" s="933"/>
      <c r="W13" s="933"/>
      <c r="X13" s="922"/>
    </row>
    <row r="14" ht="39.95" customHeight="1" spans="2:24">
      <c r="B14" s="862"/>
      <c r="C14" s="862"/>
      <c r="D14" s="629" t="s">
        <v>30</v>
      </c>
      <c r="E14" s="859" t="s">
        <v>31</v>
      </c>
      <c r="F14" s="870">
        <f>'在庫（雨衣）'!BN14</f>
        <v>0</v>
      </c>
      <c r="G14" s="864">
        <f>'在庫（雨衣）'!BO14</f>
        <v>0</v>
      </c>
      <c r="H14" s="864">
        <f>'在庫（雨衣）'!BP14</f>
        <v>0</v>
      </c>
      <c r="I14" s="864">
        <f>'在庫（雨衣）'!BQ14</f>
        <v>0</v>
      </c>
      <c r="J14" s="864">
        <f>'在庫（雨衣）'!BR14</f>
        <v>0</v>
      </c>
      <c r="K14" s="877">
        <f>'在庫（雨衣）'!BS14</f>
        <v>0</v>
      </c>
      <c r="L14" s="880">
        <v>20</v>
      </c>
      <c r="M14" s="881">
        <v>20</v>
      </c>
      <c r="N14" s="881">
        <v>20</v>
      </c>
      <c r="O14" s="881">
        <v>20</v>
      </c>
      <c r="P14" s="881">
        <v>20</v>
      </c>
      <c r="Q14" s="877"/>
      <c r="R14" s="910"/>
      <c r="S14" s="934" t="s">
        <v>92</v>
      </c>
      <c r="T14" s="935" t="s">
        <v>93</v>
      </c>
      <c r="U14" s="935" t="s">
        <v>94</v>
      </c>
      <c r="V14" s="936"/>
      <c r="W14" s="936"/>
      <c r="X14" s="925"/>
    </row>
    <row r="15" ht="39.95" customHeight="1" spans="2:24">
      <c r="B15" s="866"/>
      <c r="C15" s="866"/>
      <c r="D15" s="629" t="s">
        <v>37</v>
      </c>
      <c r="E15" s="859" t="s">
        <v>38</v>
      </c>
      <c r="F15" s="867">
        <f>'在庫（雨衣）'!BN15</f>
        <v>0</v>
      </c>
      <c r="G15" s="868">
        <f>'在庫（雨衣）'!BO15</f>
        <v>0</v>
      </c>
      <c r="H15" s="868">
        <f>'在庫（雨衣）'!BP15</f>
        <v>0</v>
      </c>
      <c r="I15" s="868">
        <f>'在庫（雨衣）'!BQ15</f>
        <v>0</v>
      </c>
      <c r="J15" s="868">
        <f>'在庫（雨衣）'!BR15</f>
        <v>0</v>
      </c>
      <c r="K15" s="882">
        <f>'在庫（雨衣）'!BS15</f>
        <v>0</v>
      </c>
      <c r="L15" s="883">
        <v>20</v>
      </c>
      <c r="M15" s="884">
        <v>20</v>
      </c>
      <c r="N15" s="884">
        <v>20</v>
      </c>
      <c r="O15" s="884">
        <v>20</v>
      </c>
      <c r="P15" s="884">
        <v>20</v>
      </c>
      <c r="Q15" s="882"/>
      <c r="R15" s="914"/>
      <c r="S15" s="937" t="s">
        <v>97</v>
      </c>
      <c r="T15" s="938" t="s">
        <v>98</v>
      </c>
      <c r="U15" s="938" t="s">
        <v>99</v>
      </c>
      <c r="V15" s="939"/>
      <c r="W15" s="939"/>
      <c r="X15" s="926"/>
    </row>
    <row r="16" ht="39.95" customHeight="1" spans="2:24">
      <c r="B16" s="616" t="s">
        <v>102</v>
      </c>
      <c r="C16" s="616"/>
      <c r="D16" s="629" t="s">
        <v>23</v>
      </c>
      <c r="E16" s="859" t="s">
        <v>24</v>
      </c>
      <c r="F16" s="869">
        <f>'在庫（雨衣）'!BN16</f>
        <v>0</v>
      </c>
      <c r="G16" s="861">
        <f>'在庫（雨衣）'!BO16</f>
        <v>0</v>
      </c>
      <c r="H16" s="861">
        <f>'在庫（雨衣）'!BP16</f>
        <v>0</v>
      </c>
      <c r="I16" s="861">
        <f>'在庫（雨衣）'!BQ16</f>
        <v>0</v>
      </c>
      <c r="J16" s="861">
        <f>'在庫（雨衣）'!BR16</f>
        <v>0</v>
      </c>
      <c r="K16" s="885">
        <f>'在庫（雨衣）'!BS16</f>
        <v>0</v>
      </c>
      <c r="L16" s="878">
        <v>20</v>
      </c>
      <c r="M16" s="879">
        <v>20</v>
      </c>
      <c r="N16" s="879">
        <v>20</v>
      </c>
      <c r="O16" s="889">
        <v>26</v>
      </c>
      <c r="P16" s="889">
        <v>26</v>
      </c>
      <c r="Q16" s="885"/>
      <c r="R16" s="919">
        <f>SUM(F16:F18)*L16+SUM(G16:G18)*M16+SUM(H16:H18)*N16+SUM(I16:I18)*O16+SUM(J16:J18)*P16+SUM(K16:K18)*Q16</f>
        <v>0</v>
      </c>
      <c r="S16" s="920" t="s">
        <v>103</v>
      </c>
      <c r="T16" s="921" t="s">
        <v>104</v>
      </c>
      <c r="U16" s="921" t="s">
        <v>105</v>
      </c>
      <c r="V16" s="921" t="s">
        <v>106</v>
      </c>
      <c r="W16" s="921" t="s">
        <v>243</v>
      </c>
      <c r="X16" s="922"/>
    </row>
    <row r="17" ht="39.95" customHeight="1" spans="2:24">
      <c r="B17" s="862"/>
      <c r="C17" s="862"/>
      <c r="D17" s="629" t="s">
        <v>37</v>
      </c>
      <c r="E17" s="859" t="s">
        <v>38</v>
      </c>
      <c r="F17" s="870">
        <f>'在庫（雨衣）'!BN17</f>
        <v>0</v>
      </c>
      <c r="G17" s="864">
        <f>'在庫（雨衣）'!BO17</f>
        <v>0</v>
      </c>
      <c r="H17" s="864">
        <f>'在庫（雨衣）'!BP17</f>
        <v>0</v>
      </c>
      <c r="I17" s="864">
        <f>'在庫（雨衣）'!BQ17</f>
        <v>0</v>
      </c>
      <c r="J17" s="864">
        <f>'在庫（雨衣）'!BR17</f>
        <v>0</v>
      </c>
      <c r="K17" s="877">
        <f>'在庫（雨衣）'!BS17</f>
        <v>0</v>
      </c>
      <c r="L17" s="880">
        <v>20</v>
      </c>
      <c r="M17" s="881">
        <v>20</v>
      </c>
      <c r="N17" s="881">
        <v>20</v>
      </c>
      <c r="O17" s="890">
        <v>26</v>
      </c>
      <c r="P17" s="890">
        <v>26</v>
      </c>
      <c r="Q17" s="877"/>
      <c r="R17" s="910"/>
      <c r="S17" s="923" t="s">
        <v>108</v>
      </c>
      <c r="T17" s="924" t="s">
        <v>109</v>
      </c>
      <c r="U17" s="924" t="s">
        <v>110</v>
      </c>
      <c r="V17" s="924" t="s">
        <v>111</v>
      </c>
      <c r="W17" s="924" t="s">
        <v>112</v>
      </c>
      <c r="X17" s="925"/>
    </row>
    <row r="18" ht="39.95" customHeight="1" spans="2:24">
      <c r="B18" s="866"/>
      <c r="C18" s="866"/>
      <c r="D18" s="629" t="s">
        <v>30</v>
      </c>
      <c r="E18" s="859" t="s">
        <v>31</v>
      </c>
      <c r="F18" s="867">
        <f>'在庫（雨衣）'!BN18</f>
        <v>0</v>
      </c>
      <c r="G18" s="868">
        <f>'在庫（雨衣）'!BO18</f>
        <v>0</v>
      </c>
      <c r="H18" s="868">
        <f>'在庫（雨衣）'!BP18</f>
        <v>0</v>
      </c>
      <c r="I18" s="868">
        <f>'在庫（雨衣）'!BQ18</f>
        <v>0</v>
      </c>
      <c r="J18" s="868">
        <f>'在庫（雨衣）'!BR18</f>
        <v>0</v>
      </c>
      <c r="K18" s="882">
        <f>'在庫（雨衣）'!BS18</f>
        <v>0</v>
      </c>
      <c r="L18" s="883">
        <v>20</v>
      </c>
      <c r="M18" s="884">
        <v>20</v>
      </c>
      <c r="N18" s="884">
        <v>20</v>
      </c>
      <c r="O18" s="891">
        <v>26</v>
      </c>
      <c r="P18" s="891">
        <v>26</v>
      </c>
      <c r="Q18" s="882"/>
      <c r="R18" s="914"/>
      <c r="S18" s="915" t="s">
        <v>113</v>
      </c>
      <c r="T18" s="916" t="s">
        <v>114</v>
      </c>
      <c r="U18" s="916" t="s">
        <v>115</v>
      </c>
      <c r="V18" s="916" t="s">
        <v>116</v>
      </c>
      <c r="W18" s="916" t="s">
        <v>117</v>
      </c>
      <c r="X18" s="926"/>
    </row>
    <row r="19" ht="39.95" customHeight="1" spans="2:24">
      <c r="B19" s="616" t="s">
        <v>118</v>
      </c>
      <c r="C19" s="616"/>
      <c r="D19" s="629" t="s">
        <v>23</v>
      </c>
      <c r="E19" s="859" t="s">
        <v>24</v>
      </c>
      <c r="F19" s="869">
        <f>'在庫（雨衣）'!BN19</f>
        <v>0</v>
      </c>
      <c r="G19" s="861">
        <f>'在庫（雨衣）'!BO19</f>
        <v>0</v>
      </c>
      <c r="H19" s="861">
        <f>'在庫（雨衣）'!BP19</f>
        <v>0</v>
      </c>
      <c r="I19" s="861">
        <f>'在庫（雨衣）'!BQ19</f>
        <v>0</v>
      </c>
      <c r="J19" s="861">
        <f>'在庫（雨衣）'!BR19</f>
        <v>0</v>
      </c>
      <c r="K19" s="885">
        <f>'在庫（雨衣）'!BS19</f>
        <v>0</v>
      </c>
      <c r="L19" s="878">
        <v>38</v>
      </c>
      <c r="M19" s="879">
        <v>38</v>
      </c>
      <c r="N19" s="879">
        <v>38</v>
      </c>
      <c r="O19" s="879">
        <v>38</v>
      </c>
      <c r="P19" s="879">
        <v>38</v>
      </c>
      <c r="Q19" s="885"/>
      <c r="R19" s="919">
        <f>SUM(F19:F21)*L19+SUM(G19:G21)*M19+SUM(H19:H21)*N19+SUM(I19:I21)*O19+SUM(J19:J21)*P19+SUM(K19:K21)*Q19</f>
        <v>0</v>
      </c>
      <c r="S19" s="920" t="s">
        <v>119</v>
      </c>
      <c r="T19" s="921" t="s">
        <v>120</v>
      </c>
      <c r="U19" s="921" t="s">
        <v>121</v>
      </c>
      <c r="V19" s="921" t="s">
        <v>122</v>
      </c>
      <c r="W19" s="921" t="s">
        <v>123</v>
      </c>
      <c r="X19" s="922"/>
    </row>
    <row r="20" ht="39.95" customHeight="1" spans="2:24">
      <c r="B20" s="862"/>
      <c r="C20" s="862"/>
      <c r="D20" s="629" t="s">
        <v>30</v>
      </c>
      <c r="E20" s="859" t="s">
        <v>31</v>
      </c>
      <c r="F20" s="863">
        <f>'在庫（雨衣）'!BN20</f>
        <v>0</v>
      </c>
      <c r="G20" s="873">
        <f>'在庫（雨衣）'!BO20</f>
        <v>0</v>
      </c>
      <c r="H20" s="873">
        <f>'在庫（雨衣）'!BP20</f>
        <v>0</v>
      </c>
      <c r="I20" s="873">
        <f>'在庫（雨衣）'!BQ20</f>
        <v>0</v>
      </c>
      <c r="J20" s="873">
        <f>'在庫（雨衣）'!BR20</f>
        <v>0</v>
      </c>
      <c r="K20" s="877">
        <f>'在庫（雨衣）'!BS20</f>
        <v>0</v>
      </c>
      <c r="L20" s="880">
        <v>38</v>
      </c>
      <c r="M20" s="881">
        <v>38</v>
      </c>
      <c r="N20" s="881">
        <v>38</v>
      </c>
      <c r="O20" s="881">
        <v>38</v>
      </c>
      <c r="P20" s="881">
        <v>38</v>
      </c>
      <c r="Q20" s="877"/>
      <c r="R20" s="910"/>
      <c r="S20" s="923" t="s">
        <v>124</v>
      </c>
      <c r="T20" s="924" t="s">
        <v>125</v>
      </c>
      <c r="U20" s="924" t="s">
        <v>126</v>
      </c>
      <c r="V20" s="924" t="s">
        <v>127</v>
      </c>
      <c r="W20" s="924" t="s">
        <v>128</v>
      </c>
      <c r="X20" s="925"/>
    </row>
    <row r="21" ht="39.95" customHeight="1" spans="2:24">
      <c r="B21" s="866"/>
      <c r="C21" s="866"/>
      <c r="D21" s="629" t="s">
        <v>129</v>
      </c>
      <c r="E21" s="859" t="s">
        <v>130</v>
      </c>
      <c r="F21" s="871">
        <f>'在庫（雨衣）'!BN21</f>
        <v>0</v>
      </c>
      <c r="G21" s="872">
        <f>'在庫（雨衣）'!BO21</f>
        <v>0</v>
      </c>
      <c r="H21" s="872">
        <f>'在庫（雨衣）'!BP21</f>
        <v>0</v>
      </c>
      <c r="I21" s="872">
        <f>'在庫（雨衣）'!BQ21</f>
        <v>0</v>
      </c>
      <c r="J21" s="872">
        <f>'在庫（雨衣）'!BR21</f>
        <v>0</v>
      </c>
      <c r="K21" s="882">
        <f>'在庫（雨衣）'!BS21</f>
        <v>0</v>
      </c>
      <c r="L21" s="883">
        <v>38</v>
      </c>
      <c r="M21" s="884">
        <v>38</v>
      </c>
      <c r="N21" s="884">
        <v>38</v>
      </c>
      <c r="O21" s="884">
        <v>38</v>
      </c>
      <c r="P21" s="884">
        <v>38</v>
      </c>
      <c r="Q21" s="882"/>
      <c r="R21" s="914"/>
      <c r="S21" s="915" t="s">
        <v>131</v>
      </c>
      <c r="T21" s="916" t="s">
        <v>132</v>
      </c>
      <c r="U21" s="916" t="s">
        <v>133</v>
      </c>
      <c r="V21" s="916" t="s">
        <v>134</v>
      </c>
      <c r="W21" s="916" t="s">
        <v>135</v>
      </c>
      <c r="X21" s="926"/>
    </row>
    <row r="22" ht="60" customHeight="1" spans="2:24">
      <c r="B22" s="616" t="s">
        <v>136</v>
      </c>
      <c r="C22" s="616"/>
      <c r="D22" s="629" t="s">
        <v>137</v>
      </c>
      <c r="E22" s="859" t="s">
        <v>138</v>
      </c>
      <c r="F22" s="869">
        <f>'在庫（雨衣）'!BN22</f>
        <v>0</v>
      </c>
      <c r="G22" s="861">
        <f>'在庫（雨衣）'!BO22</f>
        <v>0</v>
      </c>
      <c r="H22" s="861">
        <f>'在庫（雨衣）'!BP22</f>
        <v>0</v>
      </c>
      <c r="I22" s="861">
        <f>'在庫（雨衣）'!BQ22</f>
        <v>0</v>
      </c>
      <c r="J22" s="861">
        <f>'在庫（雨衣）'!BR22</f>
        <v>0</v>
      </c>
      <c r="K22" s="885">
        <f>'在庫（雨衣）'!BS22</f>
        <v>0</v>
      </c>
      <c r="L22" s="878">
        <v>25</v>
      </c>
      <c r="M22" s="879">
        <v>25</v>
      </c>
      <c r="N22" s="879">
        <v>25</v>
      </c>
      <c r="O22" s="879">
        <v>25</v>
      </c>
      <c r="P22" s="879">
        <v>25</v>
      </c>
      <c r="Q22" s="885"/>
      <c r="R22" s="919">
        <f>SUM(F22:F23)*L22+SUM(G22:G23)*M22+SUM(H22:H23)*N22+SUM(I22:I23)*O22+SUM(J22:J23)*P22+SUM(K22:K23)*Q22</f>
        <v>0</v>
      </c>
      <c r="S22" s="920" t="s">
        <v>139</v>
      </c>
      <c r="T22" s="921" t="s">
        <v>140</v>
      </c>
      <c r="U22" s="921" t="s">
        <v>141</v>
      </c>
      <c r="V22" s="921" t="s">
        <v>142</v>
      </c>
      <c r="W22" s="921" t="s">
        <v>143</v>
      </c>
      <c r="X22" s="922"/>
    </row>
    <row r="23" ht="60" customHeight="1" spans="2:24">
      <c r="B23" s="866"/>
      <c r="C23" s="866"/>
      <c r="D23" s="629" t="s">
        <v>144</v>
      </c>
      <c r="E23" s="859" t="s">
        <v>145</v>
      </c>
      <c r="F23" s="867">
        <f>'在庫（雨衣）'!BN23</f>
        <v>0</v>
      </c>
      <c r="G23" s="868">
        <f>'在庫（雨衣）'!BO23</f>
        <v>0</v>
      </c>
      <c r="H23" s="868">
        <f>'在庫（雨衣）'!BP23</f>
        <v>0</v>
      </c>
      <c r="I23" s="868">
        <f>'在庫（雨衣）'!BQ23</f>
        <v>0</v>
      </c>
      <c r="J23" s="868">
        <f>'在庫（雨衣）'!BR23</f>
        <v>0</v>
      </c>
      <c r="K23" s="882">
        <f>'在庫（雨衣）'!BS23</f>
        <v>0</v>
      </c>
      <c r="L23" s="883">
        <v>25</v>
      </c>
      <c r="M23" s="884">
        <v>25</v>
      </c>
      <c r="N23" s="884">
        <v>25</v>
      </c>
      <c r="O23" s="884">
        <v>25</v>
      </c>
      <c r="P23" s="884">
        <v>25</v>
      </c>
      <c r="Q23" s="882"/>
      <c r="R23" s="914"/>
      <c r="S23" s="915" t="s">
        <v>146</v>
      </c>
      <c r="T23" s="916" t="s">
        <v>147</v>
      </c>
      <c r="U23" s="916" t="s">
        <v>148</v>
      </c>
      <c r="V23" s="916" t="s">
        <v>149</v>
      </c>
      <c r="W23" s="916" t="s">
        <v>150</v>
      </c>
      <c r="X23" s="926"/>
    </row>
    <row r="24" ht="30" customHeight="1" spans="2:24">
      <c r="B24" s="616" t="s">
        <v>151</v>
      </c>
      <c r="C24" s="616"/>
      <c r="D24" s="629" t="s">
        <v>152</v>
      </c>
      <c r="E24" s="859" t="s">
        <v>153</v>
      </c>
      <c r="F24" s="869">
        <f>'在庫（雨衣）'!BN24</f>
        <v>0</v>
      </c>
      <c r="G24" s="861">
        <f>'在庫（雨衣）'!BO24</f>
        <v>0</v>
      </c>
      <c r="H24" s="861">
        <f>'在庫（雨衣）'!BP24</f>
        <v>0</v>
      </c>
      <c r="I24" s="861">
        <f>'在庫（雨衣）'!BQ24</f>
        <v>0</v>
      </c>
      <c r="J24" s="861">
        <f>'在庫（雨衣）'!BR24</f>
        <v>0</v>
      </c>
      <c r="K24" s="886">
        <f>'在庫（雨衣）'!BS24</f>
        <v>0</v>
      </c>
      <c r="L24" s="878">
        <v>36</v>
      </c>
      <c r="M24" s="879">
        <v>36</v>
      </c>
      <c r="N24" s="879">
        <v>36</v>
      </c>
      <c r="O24" s="879">
        <v>36</v>
      </c>
      <c r="P24" s="879">
        <v>36</v>
      </c>
      <c r="Q24" s="927">
        <v>36</v>
      </c>
      <c r="R24" s="919">
        <f>SUM(F24:F27)*L24+SUM(G24:G27)*M24+SUM(H24:H27)*N24+SUM(I24:I27)*O24+SUM(J24:J27)*P24+SUM(K24:K27)*Q24</f>
        <v>0</v>
      </c>
      <c r="S24" s="920" t="s">
        <v>154</v>
      </c>
      <c r="T24" s="921" t="s">
        <v>155</v>
      </c>
      <c r="U24" s="921" t="s">
        <v>156</v>
      </c>
      <c r="V24" s="921" t="s">
        <v>157</v>
      </c>
      <c r="W24" s="921" t="s">
        <v>158</v>
      </c>
      <c r="X24" s="928" t="s">
        <v>159</v>
      </c>
    </row>
    <row r="25" ht="30" customHeight="1" spans="2:24">
      <c r="B25" s="862"/>
      <c r="C25" s="862"/>
      <c r="D25" s="629" t="s">
        <v>23</v>
      </c>
      <c r="E25" s="859" t="s">
        <v>24</v>
      </c>
      <c r="F25" s="863">
        <f>'在庫（雨衣）'!BN25</f>
        <v>0</v>
      </c>
      <c r="G25" s="873">
        <f>'在庫（雨衣）'!BO25</f>
        <v>0</v>
      </c>
      <c r="H25" s="873">
        <f>'在庫（雨衣）'!BP25</f>
        <v>0</v>
      </c>
      <c r="I25" s="873">
        <f>'在庫（雨衣）'!BQ25</f>
        <v>0</v>
      </c>
      <c r="J25" s="873">
        <f>'在庫（雨衣）'!BR25</f>
        <v>0</v>
      </c>
      <c r="K25" s="892">
        <f>'在庫（雨衣）'!BS25</f>
        <v>0</v>
      </c>
      <c r="L25" s="880">
        <v>36</v>
      </c>
      <c r="M25" s="881">
        <v>36</v>
      </c>
      <c r="N25" s="881">
        <v>36</v>
      </c>
      <c r="O25" s="881">
        <v>36</v>
      </c>
      <c r="P25" s="881">
        <v>36</v>
      </c>
      <c r="Q25" s="940">
        <v>36</v>
      </c>
      <c r="R25" s="910"/>
      <c r="S25" s="923" t="s">
        <v>160</v>
      </c>
      <c r="T25" s="924" t="s">
        <v>161</v>
      </c>
      <c r="U25" s="924" t="s">
        <v>162</v>
      </c>
      <c r="V25" s="924" t="s">
        <v>163</v>
      </c>
      <c r="W25" s="924" t="s">
        <v>164</v>
      </c>
      <c r="X25" s="941" t="s">
        <v>165</v>
      </c>
    </row>
    <row r="26" ht="30" customHeight="1" spans="2:24">
      <c r="B26" s="862"/>
      <c r="C26" s="862"/>
      <c r="D26" s="629" t="s">
        <v>30</v>
      </c>
      <c r="E26" s="859" t="s">
        <v>31</v>
      </c>
      <c r="F26" s="863">
        <f>'在庫（雨衣）'!BN26</f>
        <v>0</v>
      </c>
      <c r="G26" s="873">
        <f>'在庫（雨衣）'!BO26</f>
        <v>0</v>
      </c>
      <c r="H26" s="873">
        <f>'在庫（雨衣）'!BP26</f>
        <v>0</v>
      </c>
      <c r="I26" s="873">
        <f>'在庫（雨衣）'!BQ26</f>
        <v>0</v>
      </c>
      <c r="J26" s="873">
        <f>'在庫（雨衣）'!BR26</f>
        <v>0</v>
      </c>
      <c r="K26" s="892">
        <f>'在庫（雨衣）'!BS26</f>
        <v>0</v>
      </c>
      <c r="L26" s="880">
        <v>36</v>
      </c>
      <c r="M26" s="881">
        <v>36</v>
      </c>
      <c r="N26" s="881">
        <v>36</v>
      </c>
      <c r="O26" s="881">
        <v>36</v>
      </c>
      <c r="P26" s="881">
        <v>36</v>
      </c>
      <c r="Q26" s="940">
        <v>36</v>
      </c>
      <c r="R26" s="910"/>
      <c r="S26" s="923" t="s">
        <v>166</v>
      </c>
      <c r="T26" s="924" t="s">
        <v>167</v>
      </c>
      <c r="U26" s="924" t="s">
        <v>168</v>
      </c>
      <c r="V26" s="924" t="s">
        <v>169</v>
      </c>
      <c r="W26" s="924" t="s">
        <v>170</v>
      </c>
      <c r="X26" s="941" t="s">
        <v>171</v>
      </c>
    </row>
    <row r="27" ht="30" customHeight="1" spans="2:24">
      <c r="B27" s="866"/>
      <c r="C27" s="866"/>
      <c r="D27" s="629" t="s">
        <v>129</v>
      </c>
      <c r="E27" s="859" t="s">
        <v>130</v>
      </c>
      <c r="F27" s="871">
        <f>'在庫（雨衣）'!BN27</f>
        <v>0</v>
      </c>
      <c r="G27" s="872">
        <f>'在庫（雨衣）'!BO27</f>
        <v>0</v>
      </c>
      <c r="H27" s="872">
        <f>'在庫（雨衣）'!BP27</f>
        <v>0</v>
      </c>
      <c r="I27" s="872">
        <f>'在庫（雨衣）'!BQ27</f>
        <v>0</v>
      </c>
      <c r="J27" s="872">
        <f>'在庫（雨衣）'!BR27</f>
        <v>0</v>
      </c>
      <c r="K27" s="887">
        <f>'在庫（雨衣）'!BS27</f>
        <v>0</v>
      </c>
      <c r="L27" s="883">
        <v>36</v>
      </c>
      <c r="M27" s="884">
        <v>36</v>
      </c>
      <c r="N27" s="884">
        <v>36</v>
      </c>
      <c r="O27" s="884">
        <v>36</v>
      </c>
      <c r="P27" s="884">
        <v>36</v>
      </c>
      <c r="Q27" s="929">
        <v>36</v>
      </c>
      <c r="R27" s="914"/>
      <c r="S27" s="915" t="s">
        <v>172</v>
      </c>
      <c r="T27" s="916" t="s">
        <v>173</v>
      </c>
      <c r="U27" s="916" t="s">
        <v>174</v>
      </c>
      <c r="V27" s="916" t="s">
        <v>175</v>
      </c>
      <c r="W27" s="916" t="s">
        <v>176</v>
      </c>
      <c r="X27" s="930" t="s">
        <v>177</v>
      </c>
    </row>
    <row r="28" ht="140.1" customHeight="1" spans="2:24">
      <c r="B28" s="856" t="s">
        <v>178</v>
      </c>
      <c r="C28" s="856"/>
      <c r="D28" s="629" t="s">
        <v>179</v>
      </c>
      <c r="E28" s="859" t="s">
        <v>179</v>
      </c>
      <c r="F28" s="869">
        <f>'在庫（雨衣）'!BN28</f>
        <v>0</v>
      </c>
      <c r="G28" s="861">
        <f>'在庫（雨衣）'!BO28</f>
        <v>0</v>
      </c>
      <c r="H28" s="861">
        <f>'在庫（雨衣）'!BP28</f>
        <v>0</v>
      </c>
      <c r="I28" s="861">
        <f>'在庫（雨衣）'!BQ28</f>
        <v>0</v>
      </c>
      <c r="J28" s="893">
        <f>'在庫（雨衣）'!BR28</f>
        <v>0</v>
      </c>
      <c r="K28" s="894">
        <f>'在庫（雨衣）'!BS28</f>
        <v>0</v>
      </c>
      <c r="L28" s="895">
        <v>28</v>
      </c>
      <c r="M28" s="896">
        <v>28</v>
      </c>
      <c r="N28" s="896">
        <v>28</v>
      </c>
      <c r="O28" s="896">
        <v>28</v>
      </c>
      <c r="P28" s="897"/>
      <c r="Q28" s="942"/>
      <c r="R28" s="943">
        <f>SUM(F28)*L28+SUM(G28)*M28+SUM(H28)*N28+SUM(I28)*O28+SUM(J28)*P28+SUM(K28)*Q28</f>
        <v>0</v>
      </c>
      <c r="S28" s="944" t="s">
        <v>180</v>
      </c>
      <c r="T28" s="945" t="s">
        <v>181</v>
      </c>
      <c r="U28" s="945" t="s">
        <v>182</v>
      </c>
      <c r="V28" s="945" t="s">
        <v>183</v>
      </c>
      <c r="W28" s="946"/>
      <c r="X28" s="947"/>
    </row>
    <row r="29" ht="60" customHeight="1" spans="2:24">
      <c r="B29" s="616" t="s">
        <v>184</v>
      </c>
      <c r="C29" s="616"/>
      <c r="D29" s="629" t="s">
        <v>23</v>
      </c>
      <c r="E29" s="859" t="s">
        <v>24</v>
      </c>
      <c r="F29" s="869">
        <f>'在庫（雨衣）'!BN29</f>
        <v>0</v>
      </c>
      <c r="G29" s="861">
        <f>'在庫（雨衣）'!BO29</f>
        <v>0</v>
      </c>
      <c r="H29" s="861">
        <f>'在庫（雨衣）'!BP29</f>
        <v>0</v>
      </c>
      <c r="I29" s="861">
        <f>'在庫（雨衣）'!BQ29</f>
        <v>0</v>
      </c>
      <c r="J29" s="861">
        <f>'在庫（雨衣）'!BR29</f>
        <v>0</v>
      </c>
      <c r="K29" s="885">
        <f>'在庫（雨衣）'!BS29</f>
        <v>0</v>
      </c>
      <c r="L29" s="878">
        <v>35</v>
      </c>
      <c r="M29" s="879">
        <v>35</v>
      </c>
      <c r="N29" s="879">
        <v>35</v>
      </c>
      <c r="O29" s="879">
        <v>35</v>
      </c>
      <c r="P29" s="879">
        <v>35</v>
      </c>
      <c r="Q29" s="885"/>
      <c r="R29" s="919">
        <f>SUM(F29:F30)*L29+SUM(G29:G30)*M29+SUM(H29:H30)*N29+SUM(I29:I30)*O29+SUM(J29:J30)*P29+SUM(K29:K30)*Q29</f>
        <v>0</v>
      </c>
      <c r="S29" s="920" t="s">
        <v>185</v>
      </c>
      <c r="T29" s="921" t="s">
        <v>186</v>
      </c>
      <c r="U29" s="921" t="s">
        <v>187</v>
      </c>
      <c r="V29" s="921" t="s">
        <v>188</v>
      </c>
      <c r="W29" s="921" t="s">
        <v>189</v>
      </c>
      <c r="X29" s="922"/>
    </row>
    <row r="30" ht="60" customHeight="1" spans="2:24">
      <c r="B30" s="866"/>
      <c r="C30" s="866"/>
      <c r="D30" s="629" t="s">
        <v>30</v>
      </c>
      <c r="E30" s="859" t="s">
        <v>31</v>
      </c>
      <c r="F30" s="871">
        <f>'在庫（雨衣）'!BN30</f>
        <v>0</v>
      </c>
      <c r="G30" s="872">
        <f>'在庫（雨衣）'!BO30</f>
        <v>0</v>
      </c>
      <c r="H30" s="872">
        <f>'在庫（雨衣）'!BP30</f>
        <v>0</v>
      </c>
      <c r="I30" s="872">
        <f>'在庫（雨衣）'!BQ30</f>
        <v>0</v>
      </c>
      <c r="J30" s="872">
        <f>'在庫（雨衣）'!BR30</f>
        <v>0</v>
      </c>
      <c r="K30" s="882">
        <f>'在庫（雨衣）'!BS30</f>
        <v>0</v>
      </c>
      <c r="L30" s="883">
        <v>35</v>
      </c>
      <c r="M30" s="884">
        <v>35</v>
      </c>
      <c r="N30" s="884">
        <v>35</v>
      </c>
      <c r="O30" s="884">
        <v>35</v>
      </c>
      <c r="P30" s="884">
        <v>35</v>
      </c>
      <c r="Q30" s="882"/>
      <c r="R30" s="914"/>
      <c r="S30" s="915" t="s">
        <v>190</v>
      </c>
      <c r="T30" s="916" t="s">
        <v>191</v>
      </c>
      <c r="U30" s="916" t="s">
        <v>192</v>
      </c>
      <c r="V30" s="916" t="s">
        <v>193</v>
      </c>
      <c r="W30" s="916" t="s">
        <v>194</v>
      </c>
      <c r="X30" s="926"/>
    </row>
    <row r="31" customFormat="1" ht="30" customHeight="1" spans="2:30">
      <c r="B31" s="616" t="s">
        <v>195</v>
      </c>
      <c r="C31" s="616"/>
      <c r="D31" s="629" t="s">
        <v>152</v>
      </c>
      <c r="E31" s="859" t="s">
        <v>153</v>
      </c>
      <c r="F31" s="869">
        <f>'在庫（雨衣）'!BN31</f>
        <v>0</v>
      </c>
      <c r="G31" s="861">
        <f>'在庫（雨衣）'!BO31</f>
        <v>0</v>
      </c>
      <c r="H31" s="861">
        <f>'在庫（雨衣）'!BP31</f>
        <v>0</v>
      </c>
      <c r="I31" s="861">
        <f>'在庫（雨衣）'!BQ31</f>
        <v>0</v>
      </c>
      <c r="J31" s="861">
        <f>'在庫（雨衣）'!BR31</f>
        <v>0</v>
      </c>
      <c r="K31" s="886">
        <f>'在庫（雨衣）'!BS31</f>
        <v>0</v>
      </c>
      <c r="L31" s="878">
        <v>39</v>
      </c>
      <c r="M31" s="898">
        <v>39</v>
      </c>
      <c r="N31" s="898">
        <v>39</v>
      </c>
      <c r="O31" s="898">
        <v>39</v>
      </c>
      <c r="P31" s="898">
        <v>39</v>
      </c>
      <c r="Q31" s="948">
        <v>39</v>
      </c>
      <c r="R31" s="919">
        <f>SUM(F31:F34)*L31+SUM(G31:G34)*M31+SUM(H31:H34)*N31+SUM(I31:I34)*O31+SUM(J31:J34)*P31+SUM(K31:K34)*Q31</f>
        <v>0</v>
      </c>
      <c r="S31" s="920" t="s">
        <v>154</v>
      </c>
      <c r="T31" s="921" t="s">
        <v>155</v>
      </c>
      <c r="U31" s="921" t="s">
        <v>156</v>
      </c>
      <c r="V31" s="921" t="s">
        <v>157</v>
      </c>
      <c r="W31" s="921" t="s">
        <v>158</v>
      </c>
      <c r="X31" s="928" t="s">
        <v>159</v>
      </c>
      <c r="Y31" s="507"/>
      <c r="Z31" s="507"/>
      <c r="AA31" s="507"/>
      <c r="AB31" s="507"/>
      <c r="AC31" s="507"/>
      <c r="AD31" s="507"/>
    </row>
    <row r="32" customFormat="1" ht="30" customHeight="1" spans="2:30">
      <c r="B32" s="862"/>
      <c r="C32" s="862"/>
      <c r="D32" s="629" t="s">
        <v>23</v>
      </c>
      <c r="E32" s="859" t="s">
        <v>24</v>
      </c>
      <c r="F32" s="863">
        <f>'在庫（雨衣）'!BN32</f>
        <v>0</v>
      </c>
      <c r="G32" s="873">
        <f>'在庫（雨衣）'!BO32</f>
        <v>0</v>
      </c>
      <c r="H32" s="873">
        <f>'在庫（雨衣）'!BP32</f>
        <v>0</v>
      </c>
      <c r="I32" s="873">
        <f>'在庫（雨衣）'!BQ32</f>
        <v>0</v>
      </c>
      <c r="J32" s="873">
        <f>'在庫（雨衣）'!BR32</f>
        <v>0</v>
      </c>
      <c r="K32" s="892">
        <f>'在庫（雨衣）'!BS32</f>
        <v>0</v>
      </c>
      <c r="L32" s="880">
        <v>39</v>
      </c>
      <c r="M32" s="881">
        <v>39</v>
      </c>
      <c r="N32" s="881">
        <v>39</v>
      </c>
      <c r="O32" s="881">
        <v>39</v>
      </c>
      <c r="P32" s="881">
        <v>39</v>
      </c>
      <c r="Q32" s="940">
        <v>39</v>
      </c>
      <c r="R32" s="910"/>
      <c r="S32" s="923" t="s">
        <v>160</v>
      </c>
      <c r="T32" s="924" t="s">
        <v>161</v>
      </c>
      <c r="U32" s="924" t="s">
        <v>162</v>
      </c>
      <c r="V32" s="924" t="s">
        <v>163</v>
      </c>
      <c r="W32" s="924" t="s">
        <v>164</v>
      </c>
      <c r="X32" s="941" t="s">
        <v>165</v>
      </c>
      <c r="Y32" s="507"/>
      <c r="Z32" s="507"/>
      <c r="AA32" s="507"/>
      <c r="AB32" s="507"/>
      <c r="AC32" s="507"/>
      <c r="AD32" s="507"/>
    </row>
    <row r="33" customFormat="1" ht="30" customHeight="1" spans="2:30">
      <c r="B33" s="862"/>
      <c r="C33" s="862"/>
      <c r="D33" s="629" t="s">
        <v>30</v>
      </c>
      <c r="E33" s="859" t="s">
        <v>31</v>
      </c>
      <c r="F33" s="863">
        <f>'在庫（雨衣）'!BN33</f>
        <v>0</v>
      </c>
      <c r="G33" s="873">
        <f>'在庫（雨衣）'!BO33</f>
        <v>0</v>
      </c>
      <c r="H33" s="873">
        <f>'在庫（雨衣）'!BP33</f>
        <v>0</v>
      </c>
      <c r="I33" s="873">
        <f>'在庫（雨衣）'!BQ33</f>
        <v>0</v>
      </c>
      <c r="J33" s="873">
        <f>'在庫（雨衣）'!BR33</f>
        <v>0</v>
      </c>
      <c r="K33" s="892">
        <f>'在庫（雨衣）'!BS33</f>
        <v>0</v>
      </c>
      <c r="L33" s="880">
        <v>39</v>
      </c>
      <c r="M33" s="881">
        <v>39</v>
      </c>
      <c r="N33" s="881">
        <v>39</v>
      </c>
      <c r="O33" s="881">
        <v>39</v>
      </c>
      <c r="P33" s="881">
        <v>39</v>
      </c>
      <c r="Q33" s="940">
        <v>39</v>
      </c>
      <c r="R33" s="910"/>
      <c r="S33" s="923" t="s">
        <v>166</v>
      </c>
      <c r="T33" s="924" t="s">
        <v>167</v>
      </c>
      <c r="U33" s="924" t="s">
        <v>168</v>
      </c>
      <c r="V33" s="924" t="s">
        <v>169</v>
      </c>
      <c r="W33" s="924" t="s">
        <v>170</v>
      </c>
      <c r="X33" s="941" t="s">
        <v>171</v>
      </c>
      <c r="Y33" s="507"/>
      <c r="Z33" s="507"/>
      <c r="AA33" s="507"/>
      <c r="AB33" s="507"/>
      <c r="AC33" s="507"/>
      <c r="AD33" s="507"/>
    </row>
    <row r="34" customFormat="1" ht="30" customHeight="1" spans="2:30">
      <c r="B34" s="866"/>
      <c r="C34" s="866"/>
      <c r="D34" s="629" t="s">
        <v>129</v>
      </c>
      <c r="E34" s="859" t="s">
        <v>130</v>
      </c>
      <c r="F34" s="871">
        <f>'在庫（雨衣）'!BN34</f>
        <v>0</v>
      </c>
      <c r="G34" s="872">
        <f>'在庫（雨衣）'!BO34</f>
        <v>0</v>
      </c>
      <c r="H34" s="872">
        <f>'在庫（雨衣）'!BP34</f>
        <v>0</v>
      </c>
      <c r="I34" s="872">
        <f>'在庫（雨衣）'!BQ34</f>
        <v>0</v>
      </c>
      <c r="J34" s="872">
        <f>'在庫（雨衣）'!BR34</f>
        <v>0</v>
      </c>
      <c r="K34" s="887">
        <f>'在庫（雨衣）'!BS34</f>
        <v>0</v>
      </c>
      <c r="L34" s="883">
        <v>39</v>
      </c>
      <c r="M34" s="884">
        <v>39</v>
      </c>
      <c r="N34" s="884">
        <v>39</v>
      </c>
      <c r="O34" s="884">
        <v>39</v>
      </c>
      <c r="P34" s="884">
        <v>39</v>
      </c>
      <c r="Q34" s="929">
        <v>39</v>
      </c>
      <c r="R34" s="914"/>
      <c r="S34" s="915" t="s">
        <v>172</v>
      </c>
      <c r="T34" s="916" t="s">
        <v>173</v>
      </c>
      <c r="U34" s="916" t="s">
        <v>174</v>
      </c>
      <c r="V34" s="916" t="s">
        <v>175</v>
      </c>
      <c r="W34" s="916" t="s">
        <v>176</v>
      </c>
      <c r="X34" s="930" t="s">
        <v>177</v>
      </c>
      <c r="Y34" s="507"/>
      <c r="Z34" s="507"/>
      <c r="AA34" s="507"/>
      <c r="AB34" s="507"/>
      <c r="AC34" s="507"/>
      <c r="AD34" s="507"/>
    </row>
    <row r="35" customFormat="1" ht="140.1" customHeight="1" spans="2:30">
      <c r="B35" s="856" t="s">
        <v>224</v>
      </c>
      <c r="C35" s="856"/>
      <c r="D35" s="629" t="s">
        <v>225</v>
      </c>
      <c r="E35" s="859" t="s">
        <v>179</v>
      </c>
      <c r="F35" s="869">
        <f>'在庫（雨衣）'!BN35</f>
        <v>0</v>
      </c>
      <c r="G35" s="861">
        <f>'在庫（雨衣）'!BO35</f>
        <v>0</v>
      </c>
      <c r="H35" s="861">
        <f>'在庫（雨衣）'!BP35</f>
        <v>0</v>
      </c>
      <c r="I35" s="861">
        <f>'在庫（雨衣）'!BQ35</f>
        <v>0</v>
      </c>
      <c r="J35" s="899">
        <f>'在庫（雨衣）'!BR35</f>
        <v>0</v>
      </c>
      <c r="K35" s="894">
        <f>'在庫（雨衣）'!BS35</f>
        <v>0</v>
      </c>
      <c r="L35" s="895">
        <v>36</v>
      </c>
      <c r="M35" s="896">
        <v>36</v>
      </c>
      <c r="N35" s="896">
        <v>36</v>
      </c>
      <c r="O35" s="896">
        <v>36</v>
      </c>
      <c r="P35" s="896">
        <v>36</v>
      </c>
      <c r="Q35" s="942"/>
      <c r="R35" s="943">
        <f>SUM(F35)*L35+SUM(G35)*M35+SUM(H35)*N35+SUM(I35)*O35+SUM(J35)*P35+SUM(K35)*Q35</f>
        <v>0</v>
      </c>
      <c r="S35" s="944" t="s">
        <v>180</v>
      </c>
      <c r="T35" s="945" t="s">
        <v>181</v>
      </c>
      <c r="U35" s="945" t="s">
        <v>182</v>
      </c>
      <c r="V35" s="945" t="s">
        <v>183</v>
      </c>
      <c r="W35" s="946"/>
      <c r="X35" s="947"/>
      <c r="Y35" s="507"/>
      <c r="Z35" s="507"/>
      <c r="AA35" s="507"/>
      <c r="AB35" s="507"/>
      <c r="AC35" s="507"/>
      <c r="AD35" s="507"/>
    </row>
    <row r="36" customFormat="1" ht="140.1" customHeight="1" spans="2:30">
      <c r="B36" s="856" t="s">
        <v>231</v>
      </c>
      <c r="C36" s="856"/>
      <c r="D36" s="629" t="s">
        <v>232</v>
      </c>
      <c r="E36" s="859" t="s">
        <v>179</v>
      </c>
      <c r="F36" s="874">
        <f>'在庫（雨衣）'!BN36</f>
        <v>0</v>
      </c>
      <c r="G36" s="875">
        <f>'在庫（雨衣）'!BO36</f>
        <v>0</v>
      </c>
      <c r="H36" s="875">
        <f>'在庫（雨衣）'!BP36</f>
        <v>0</v>
      </c>
      <c r="I36" s="875">
        <f>'在庫（雨衣）'!BQ36</f>
        <v>0</v>
      </c>
      <c r="J36" s="900">
        <f>'在庫（雨衣）'!BR36</f>
        <v>0</v>
      </c>
      <c r="K36" s="901">
        <f>'在庫（雨衣）'!BS36</f>
        <v>0</v>
      </c>
      <c r="L36" s="902">
        <v>36</v>
      </c>
      <c r="M36" s="903">
        <v>36</v>
      </c>
      <c r="N36" s="903">
        <v>36</v>
      </c>
      <c r="O36" s="903">
        <v>36</v>
      </c>
      <c r="P36" s="903">
        <v>36</v>
      </c>
      <c r="Q36" s="903">
        <v>36</v>
      </c>
      <c r="R36" s="949">
        <f>SUM(F36)*L36+SUM(G36)*M36+SUM(H36)*N36+SUM(I36)*O36+SUM(J36)*P36+SUM(K36)*Q36</f>
        <v>0</v>
      </c>
      <c r="S36" s="950" t="s">
        <v>233</v>
      </c>
      <c r="T36" s="951" t="s">
        <v>234</v>
      </c>
      <c r="U36" s="951" t="s">
        <v>235</v>
      </c>
      <c r="V36" s="951" t="s">
        <v>236</v>
      </c>
      <c r="W36" s="952" t="s">
        <v>237</v>
      </c>
      <c r="X36" s="953"/>
      <c r="Y36" s="507"/>
      <c r="Z36" s="507"/>
      <c r="AA36" s="507"/>
      <c r="AB36" s="507"/>
      <c r="AC36" s="507"/>
      <c r="AD36" s="507"/>
    </row>
    <row r="37" s="507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954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M4" activePane="bottomRight" state="frozen"/>
      <selection/>
      <selection pane="topRight"/>
      <selection pane="bottomLeft"/>
      <selection pane="bottomRight" activeCell="E4" sqref="E4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07" customWidth="1"/>
    <col min="5" max="5" width="15.625" style="507" customWidth="1"/>
    <col min="6" max="12" width="5.625" style="507" hidden="1" customWidth="1"/>
    <col min="13" max="40" width="5.625" customWidth="1"/>
    <col min="41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592"/>
      <c r="BR1" s="592"/>
      <c r="BS1" s="592"/>
    </row>
    <row r="2" ht="60" customHeight="1" spans="6:96">
      <c r="F2" s="557" t="s">
        <v>1</v>
      </c>
      <c r="G2" s="615"/>
      <c r="H2" s="615"/>
      <c r="I2" s="615"/>
      <c r="J2" s="615"/>
      <c r="K2" s="615"/>
      <c r="L2" s="615"/>
      <c r="M2" s="557" t="s">
        <v>1</v>
      </c>
      <c r="N2" s="615"/>
      <c r="O2" s="615"/>
      <c r="P2" s="615"/>
      <c r="Q2" s="615"/>
      <c r="R2" s="615"/>
      <c r="S2" s="727"/>
      <c r="T2" s="570" t="s">
        <v>2</v>
      </c>
      <c r="U2" s="728"/>
      <c r="V2" s="728"/>
      <c r="W2" s="728"/>
      <c r="X2" s="728"/>
      <c r="Y2" s="728"/>
      <c r="Z2" s="743"/>
      <c r="AA2" s="571" t="s">
        <v>3</v>
      </c>
      <c r="AB2" s="744"/>
      <c r="AC2" s="744"/>
      <c r="AD2" s="744"/>
      <c r="AE2" s="744"/>
      <c r="AF2" s="744"/>
      <c r="AG2" s="756"/>
      <c r="AH2" s="572" t="s">
        <v>4</v>
      </c>
      <c r="AI2" s="757"/>
      <c r="AJ2" s="757"/>
      <c r="AK2" s="757"/>
      <c r="AL2" s="757"/>
      <c r="AM2" s="757"/>
      <c r="AN2" s="758"/>
      <c r="AO2" s="572" t="s">
        <v>5</v>
      </c>
      <c r="AP2" s="757"/>
      <c r="AQ2" s="757"/>
      <c r="AR2" s="757"/>
      <c r="AS2" s="757"/>
      <c r="AT2" s="757"/>
      <c r="AU2" s="758"/>
      <c r="AV2" s="572" t="s">
        <v>6</v>
      </c>
      <c r="AW2" s="774"/>
      <c r="AX2" s="774"/>
      <c r="AY2" s="774"/>
      <c r="AZ2" s="774"/>
      <c r="BA2" s="774"/>
      <c r="BB2" s="775"/>
      <c r="BC2" s="572" t="s">
        <v>7</v>
      </c>
      <c r="BD2" s="774"/>
      <c r="BE2" s="774"/>
      <c r="BF2" s="774"/>
      <c r="BG2" s="774"/>
      <c r="BH2" s="774"/>
      <c r="BI2" s="775"/>
      <c r="BJ2" s="572" t="s">
        <v>8</v>
      </c>
      <c r="BK2" s="757"/>
      <c r="BL2" s="757"/>
      <c r="BM2" s="757"/>
      <c r="BN2" s="757"/>
      <c r="BO2" s="757"/>
      <c r="BP2" s="758"/>
      <c r="BQ2" s="557" t="s">
        <v>9</v>
      </c>
      <c r="BR2" s="615"/>
      <c r="BS2" s="615"/>
      <c r="BT2" s="615"/>
      <c r="BU2" s="615"/>
      <c r="BV2" s="615"/>
      <c r="BW2" s="727"/>
      <c r="BX2" s="557" t="s">
        <v>0</v>
      </c>
      <c r="BY2" s="615"/>
      <c r="BZ2" s="615"/>
      <c r="CA2" s="615"/>
      <c r="CB2" s="615"/>
      <c r="CC2" s="615"/>
      <c r="CD2" s="727"/>
      <c r="CE2" s="557" t="s">
        <v>10</v>
      </c>
      <c r="CF2" s="615"/>
      <c r="CG2" s="615"/>
      <c r="CH2" s="615"/>
      <c r="CI2" s="615"/>
      <c r="CJ2" s="615"/>
      <c r="CK2" s="727"/>
      <c r="CL2" s="572" t="s">
        <v>11</v>
      </c>
      <c r="CM2" s="757"/>
      <c r="CN2" s="757"/>
      <c r="CO2" s="757"/>
      <c r="CP2" s="757"/>
      <c r="CQ2" s="757"/>
      <c r="CR2" s="758"/>
    </row>
    <row r="3" s="682" customFormat="1" ht="24" spans="2:96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5">
        <v>100</v>
      </c>
      <c r="H3" s="685">
        <v>110</v>
      </c>
      <c r="I3" s="685">
        <v>120</v>
      </c>
      <c r="J3" s="685">
        <v>130</v>
      </c>
      <c r="K3" s="707">
        <v>140</v>
      </c>
      <c r="L3" s="707">
        <v>150</v>
      </c>
      <c r="M3" s="708">
        <v>90</v>
      </c>
      <c r="N3" s="685">
        <v>100</v>
      </c>
      <c r="O3" s="685">
        <v>110</v>
      </c>
      <c r="P3" s="685">
        <v>120</v>
      </c>
      <c r="Q3" s="685">
        <v>130</v>
      </c>
      <c r="R3" s="707">
        <v>140</v>
      </c>
      <c r="S3" s="729">
        <v>150</v>
      </c>
      <c r="T3" s="730">
        <v>90</v>
      </c>
      <c r="U3" s="731">
        <v>100</v>
      </c>
      <c r="V3" s="731">
        <v>110</v>
      </c>
      <c r="W3" s="731">
        <v>120</v>
      </c>
      <c r="X3" s="731">
        <v>130</v>
      </c>
      <c r="Y3" s="745">
        <v>140</v>
      </c>
      <c r="Z3" s="729">
        <v>150</v>
      </c>
      <c r="AA3" s="730">
        <v>90</v>
      </c>
      <c r="AB3" s="731">
        <v>100</v>
      </c>
      <c r="AC3" s="731">
        <v>110</v>
      </c>
      <c r="AD3" s="731">
        <v>120</v>
      </c>
      <c r="AE3" s="731">
        <v>130</v>
      </c>
      <c r="AF3" s="745">
        <v>140</v>
      </c>
      <c r="AG3" s="729">
        <v>150</v>
      </c>
      <c r="AH3" s="708">
        <v>90</v>
      </c>
      <c r="AI3" s="685">
        <v>100</v>
      </c>
      <c r="AJ3" s="685">
        <v>110</v>
      </c>
      <c r="AK3" s="685">
        <v>120</v>
      </c>
      <c r="AL3" s="685">
        <v>130</v>
      </c>
      <c r="AM3" s="707">
        <v>140</v>
      </c>
      <c r="AN3" s="729">
        <v>150</v>
      </c>
      <c r="AO3" s="708">
        <v>90</v>
      </c>
      <c r="AP3" s="685">
        <v>100</v>
      </c>
      <c r="AQ3" s="685">
        <v>110</v>
      </c>
      <c r="AR3" s="685">
        <v>120</v>
      </c>
      <c r="AS3" s="685">
        <v>130</v>
      </c>
      <c r="AT3" s="707">
        <v>140</v>
      </c>
      <c r="AU3" s="729">
        <v>150</v>
      </c>
      <c r="AV3" s="730">
        <v>90</v>
      </c>
      <c r="AW3" s="731">
        <v>100</v>
      </c>
      <c r="AX3" s="731">
        <v>110</v>
      </c>
      <c r="AY3" s="731">
        <v>120</v>
      </c>
      <c r="AZ3" s="731">
        <v>130</v>
      </c>
      <c r="BA3" s="745">
        <v>140</v>
      </c>
      <c r="BB3" s="729">
        <v>150</v>
      </c>
      <c r="BC3" s="730">
        <v>90</v>
      </c>
      <c r="BD3" s="731">
        <v>100</v>
      </c>
      <c r="BE3" s="731">
        <v>110</v>
      </c>
      <c r="BF3" s="731">
        <v>120</v>
      </c>
      <c r="BG3" s="731">
        <v>130</v>
      </c>
      <c r="BH3" s="745">
        <v>140</v>
      </c>
      <c r="BI3" s="729">
        <v>150</v>
      </c>
      <c r="BJ3" s="730">
        <v>90</v>
      </c>
      <c r="BK3" s="731">
        <v>100</v>
      </c>
      <c r="BL3" s="731">
        <v>110</v>
      </c>
      <c r="BM3" s="731">
        <v>120</v>
      </c>
      <c r="BN3" s="731">
        <v>130</v>
      </c>
      <c r="BO3" s="745">
        <v>140</v>
      </c>
      <c r="BP3" s="729">
        <v>150</v>
      </c>
      <c r="BQ3" s="708">
        <v>90</v>
      </c>
      <c r="BR3" s="685">
        <v>100</v>
      </c>
      <c r="BS3" s="685">
        <v>110</v>
      </c>
      <c r="BT3" s="685">
        <v>120</v>
      </c>
      <c r="BU3" s="685">
        <v>130</v>
      </c>
      <c r="BV3" s="707">
        <v>140</v>
      </c>
      <c r="BW3" s="729">
        <v>150</v>
      </c>
      <c r="BX3" s="708">
        <v>90</v>
      </c>
      <c r="BY3" s="685">
        <v>100</v>
      </c>
      <c r="BZ3" s="685">
        <v>110</v>
      </c>
      <c r="CA3" s="685">
        <v>120</v>
      </c>
      <c r="CB3" s="685">
        <v>130</v>
      </c>
      <c r="CC3" s="707">
        <v>140</v>
      </c>
      <c r="CD3" s="729">
        <v>150</v>
      </c>
      <c r="CE3" s="708">
        <v>90</v>
      </c>
      <c r="CF3" s="685">
        <v>100</v>
      </c>
      <c r="CG3" s="685">
        <v>110</v>
      </c>
      <c r="CH3" s="685">
        <v>120</v>
      </c>
      <c r="CI3" s="685">
        <v>130</v>
      </c>
      <c r="CJ3" s="707">
        <v>140</v>
      </c>
      <c r="CK3" s="729">
        <v>150</v>
      </c>
      <c r="CL3" s="730">
        <v>90</v>
      </c>
      <c r="CM3" s="731">
        <v>100</v>
      </c>
      <c r="CN3" s="731">
        <v>110</v>
      </c>
      <c r="CO3" s="731">
        <v>120</v>
      </c>
      <c r="CP3" s="731">
        <v>130</v>
      </c>
      <c r="CQ3" s="745">
        <v>140</v>
      </c>
      <c r="CR3" s="729">
        <v>150</v>
      </c>
    </row>
    <row r="4" ht="99.95" customHeight="1" spans="2:96">
      <c r="B4" s="510" t="s">
        <v>244</v>
      </c>
      <c r="C4" s="619"/>
      <c r="D4" s="686" t="s">
        <v>245</v>
      </c>
      <c r="E4" s="687" t="s">
        <v>246</v>
      </c>
      <c r="F4" s="688" t="s">
        <v>247</v>
      </c>
      <c r="G4" s="688" t="s">
        <v>248</v>
      </c>
      <c r="H4" s="688" t="s">
        <v>249</v>
      </c>
      <c r="I4" s="688" t="s">
        <v>250</v>
      </c>
      <c r="J4" s="688" t="s">
        <v>251</v>
      </c>
      <c r="K4" s="709"/>
      <c r="L4" s="710"/>
      <c r="M4" s="711"/>
      <c r="N4" s="712"/>
      <c r="O4" s="712"/>
      <c r="P4" s="712"/>
      <c r="Q4" s="712"/>
      <c r="R4" s="732"/>
      <c r="S4" s="733"/>
      <c r="T4" s="574"/>
      <c r="U4" s="540"/>
      <c r="V4" s="540"/>
      <c r="W4" s="540"/>
      <c r="X4" s="540"/>
      <c r="Y4" s="746"/>
      <c r="Z4" s="747"/>
      <c r="AA4" s="574"/>
      <c r="AB4" s="540"/>
      <c r="AC4" s="540"/>
      <c r="AD4" s="540"/>
      <c r="AE4" s="540"/>
      <c r="AF4" s="746"/>
      <c r="AG4" s="747"/>
      <c r="AH4" s="759"/>
      <c r="AI4" s="760"/>
      <c r="AJ4" s="760"/>
      <c r="AK4" s="760"/>
      <c r="AL4" s="760"/>
      <c r="AM4" s="761"/>
      <c r="AN4" s="733"/>
      <c r="AO4" s="759"/>
      <c r="AP4" s="760"/>
      <c r="AQ4" s="760"/>
      <c r="AR4" s="760"/>
      <c r="AS4" s="760"/>
      <c r="AT4" s="761"/>
      <c r="AU4" s="733"/>
      <c r="AV4" s="575"/>
      <c r="AW4" s="776"/>
      <c r="AX4" s="776"/>
      <c r="AY4" s="776"/>
      <c r="AZ4" s="776"/>
      <c r="BA4" s="777"/>
      <c r="BB4" s="778"/>
      <c r="BC4" s="779"/>
      <c r="BD4" s="780"/>
      <c r="BE4" s="780"/>
      <c r="BF4" s="780"/>
      <c r="BG4" s="780"/>
      <c r="BH4" s="801"/>
      <c r="BI4" s="778"/>
      <c r="BJ4" s="779"/>
      <c r="BK4" s="780"/>
      <c r="BL4" s="780"/>
      <c r="BM4" s="780"/>
      <c r="BN4" s="780"/>
      <c r="BO4" s="801"/>
      <c r="BP4" s="778"/>
      <c r="BQ4" s="806">
        <f t="shared" ref="BQ4:BU11" si="0">IF($A$1="补货",M4+T4+AA4,M4)</f>
        <v>0</v>
      </c>
      <c r="BR4" s="807">
        <f t="shared" si="0"/>
        <v>0</v>
      </c>
      <c r="BS4" s="807">
        <f t="shared" si="0"/>
        <v>0</v>
      </c>
      <c r="BT4" s="807">
        <f t="shared" si="0"/>
        <v>0</v>
      </c>
      <c r="BU4" s="807">
        <f t="shared" si="0"/>
        <v>0</v>
      </c>
      <c r="BV4" s="807">
        <f t="shared" ref="BV4:BV18" si="1">IF($A$1="补货",R4+Y4+AF4,R4)</f>
        <v>0</v>
      </c>
      <c r="BW4" s="807">
        <f t="shared" ref="BW4:BW18" si="2">IF($A$1="补货",S4+Z4+AG4,S4)</f>
        <v>0</v>
      </c>
      <c r="BX4" s="574"/>
      <c r="BY4" s="540"/>
      <c r="BZ4" s="540"/>
      <c r="CA4" s="540"/>
      <c r="CB4" s="540"/>
      <c r="CC4" s="746"/>
      <c r="CD4" s="747"/>
      <c r="CE4" s="806">
        <f t="shared" ref="CE4:CI11" si="3">BQ4+BX4</f>
        <v>0</v>
      </c>
      <c r="CF4" s="822">
        <f t="shared" si="3"/>
        <v>0</v>
      </c>
      <c r="CG4" s="822">
        <f t="shared" si="3"/>
        <v>0</v>
      </c>
      <c r="CH4" s="822">
        <f t="shared" si="3"/>
        <v>0</v>
      </c>
      <c r="CI4" s="822">
        <f t="shared" si="3"/>
        <v>0</v>
      </c>
      <c r="CJ4" s="822">
        <f t="shared" ref="CJ4:CJ18" si="4">BV4+CC4</f>
        <v>0</v>
      </c>
      <c r="CK4" s="822">
        <f t="shared" ref="CK4:CK18" si="5">BW4+CD4</f>
        <v>0</v>
      </c>
      <c r="CL4" s="836" t="str">
        <f t="shared" ref="CL4:CP11" si="6">IF(BJ4&lt;&gt;0,CE4/BJ4*7,"-")</f>
        <v>-</v>
      </c>
      <c r="CM4" s="837" t="str">
        <f t="shared" si="6"/>
        <v>-</v>
      </c>
      <c r="CN4" s="837" t="str">
        <f t="shared" si="6"/>
        <v>-</v>
      </c>
      <c r="CO4" s="837" t="str">
        <f t="shared" si="6"/>
        <v>-</v>
      </c>
      <c r="CP4" s="837" t="str">
        <f t="shared" si="6"/>
        <v>-</v>
      </c>
      <c r="CQ4" s="838" t="str">
        <f t="shared" ref="CQ4:CQ18" si="7">IF(BO4&lt;&gt;0,CJ4/BO4*7,"-")</f>
        <v>-</v>
      </c>
      <c r="CR4" s="839" t="str">
        <f t="shared" ref="CR4:CR11" si="8">IF(BP4&lt;&gt;0,CK4/BP4*7,"-")</f>
        <v>-</v>
      </c>
    </row>
    <row r="5" ht="99.95" customHeight="1" spans="2:96">
      <c r="B5" s="624"/>
      <c r="C5" s="625"/>
      <c r="D5" s="689" t="s">
        <v>252</v>
      </c>
      <c r="E5" s="690" t="s">
        <v>253</v>
      </c>
      <c r="F5" s="691" t="s">
        <v>254</v>
      </c>
      <c r="G5" s="691" t="s">
        <v>255</v>
      </c>
      <c r="H5" s="691" t="s">
        <v>256</v>
      </c>
      <c r="I5" s="691" t="s">
        <v>257</v>
      </c>
      <c r="J5" s="691" t="s">
        <v>258</v>
      </c>
      <c r="K5" s="691"/>
      <c r="L5" s="713"/>
      <c r="M5" s="714"/>
      <c r="N5" s="715"/>
      <c r="O5" s="715"/>
      <c r="P5" s="715"/>
      <c r="Q5" s="715"/>
      <c r="R5" s="734"/>
      <c r="S5" s="735"/>
      <c r="T5" s="577"/>
      <c r="U5" s="543"/>
      <c r="V5" s="543"/>
      <c r="W5" s="543"/>
      <c r="X5" s="543"/>
      <c r="Y5" s="748"/>
      <c r="Z5" s="749"/>
      <c r="AA5" s="577"/>
      <c r="AB5" s="543"/>
      <c r="AC5" s="543"/>
      <c r="AD5" s="543"/>
      <c r="AE5" s="543"/>
      <c r="AF5" s="748"/>
      <c r="AG5" s="749"/>
      <c r="AH5" s="762"/>
      <c r="AI5" s="763"/>
      <c r="AJ5" s="763"/>
      <c r="AK5" s="763"/>
      <c r="AL5" s="763"/>
      <c r="AM5" s="764"/>
      <c r="AN5" s="735"/>
      <c r="AO5" s="762"/>
      <c r="AP5" s="763"/>
      <c r="AQ5" s="763"/>
      <c r="AR5" s="763"/>
      <c r="AS5" s="763"/>
      <c r="AT5" s="764"/>
      <c r="AU5" s="735"/>
      <c r="AV5" s="578"/>
      <c r="AW5" s="781"/>
      <c r="AX5" s="781"/>
      <c r="AY5" s="781"/>
      <c r="AZ5" s="781"/>
      <c r="BA5" s="782"/>
      <c r="BB5" s="783"/>
      <c r="BC5" s="784"/>
      <c r="BD5" s="785"/>
      <c r="BE5" s="785"/>
      <c r="BF5" s="785"/>
      <c r="BG5" s="785"/>
      <c r="BH5" s="802"/>
      <c r="BI5" s="783"/>
      <c r="BJ5" s="784"/>
      <c r="BK5" s="785"/>
      <c r="BL5" s="785"/>
      <c r="BM5" s="785"/>
      <c r="BN5" s="785"/>
      <c r="BO5" s="802"/>
      <c r="BP5" s="783"/>
      <c r="BQ5" s="808">
        <f t="shared" si="0"/>
        <v>0</v>
      </c>
      <c r="BR5" s="809">
        <f t="shared" si="0"/>
        <v>0</v>
      </c>
      <c r="BS5" s="809">
        <f t="shared" si="0"/>
        <v>0</v>
      </c>
      <c r="BT5" s="809">
        <f t="shared" si="0"/>
        <v>0</v>
      </c>
      <c r="BU5" s="809">
        <f t="shared" si="0"/>
        <v>0</v>
      </c>
      <c r="BV5" s="809">
        <f t="shared" si="1"/>
        <v>0</v>
      </c>
      <c r="BW5" s="809">
        <f t="shared" si="2"/>
        <v>0</v>
      </c>
      <c r="BX5" s="577"/>
      <c r="BY5" s="543"/>
      <c r="BZ5" s="543"/>
      <c r="CA5" s="543"/>
      <c r="CB5" s="543"/>
      <c r="CC5" s="748"/>
      <c r="CD5" s="749"/>
      <c r="CE5" s="823">
        <f t="shared" si="3"/>
        <v>0</v>
      </c>
      <c r="CF5" s="824">
        <f t="shared" si="3"/>
        <v>0</v>
      </c>
      <c r="CG5" s="824">
        <f t="shared" si="3"/>
        <v>0</v>
      </c>
      <c r="CH5" s="824">
        <f t="shared" si="3"/>
        <v>0</v>
      </c>
      <c r="CI5" s="824">
        <f t="shared" si="3"/>
        <v>0</v>
      </c>
      <c r="CJ5" s="824">
        <f t="shared" si="4"/>
        <v>0</v>
      </c>
      <c r="CK5" s="824">
        <f t="shared" si="5"/>
        <v>0</v>
      </c>
      <c r="CL5" s="840" t="str">
        <f t="shared" si="6"/>
        <v>-</v>
      </c>
      <c r="CM5" s="841" t="str">
        <f t="shared" si="6"/>
        <v>-</v>
      </c>
      <c r="CN5" s="841" t="str">
        <f t="shared" si="6"/>
        <v>-</v>
      </c>
      <c r="CO5" s="841" t="str">
        <f t="shared" si="6"/>
        <v>-</v>
      </c>
      <c r="CP5" s="841" t="str">
        <f t="shared" si="6"/>
        <v>-</v>
      </c>
      <c r="CQ5" s="842" t="str">
        <f t="shared" si="7"/>
        <v>-</v>
      </c>
      <c r="CR5" s="843" t="str">
        <f t="shared" si="8"/>
        <v>-</v>
      </c>
    </row>
    <row r="6" ht="99.95" customHeight="1" spans="2:96">
      <c r="B6" s="624"/>
      <c r="C6" s="625"/>
      <c r="D6" s="689" t="s">
        <v>259</v>
      </c>
      <c r="E6" s="692" t="s">
        <v>260</v>
      </c>
      <c r="F6" s="691" t="s">
        <v>261</v>
      </c>
      <c r="G6" s="691" t="s">
        <v>262</v>
      </c>
      <c r="H6" s="691" t="s">
        <v>263</v>
      </c>
      <c r="I6" s="691" t="s">
        <v>264</v>
      </c>
      <c r="J6" s="691" t="s">
        <v>265</v>
      </c>
      <c r="K6" s="691"/>
      <c r="L6" s="713"/>
      <c r="M6" s="714"/>
      <c r="N6" s="715"/>
      <c r="O6" s="715"/>
      <c r="P6" s="715"/>
      <c r="Q6" s="715"/>
      <c r="R6" s="734"/>
      <c r="S6" s="735"/>
      <c r="T6" s="577"/>
      <c r="U6" s="543"/>
      <c r="V6" s="543"/>
      <c r="W6" s="543"/>
      <c r="X6" s="543"/>
      <c r="Y6" s="748"/>
      <c r="Z6" s="749"/>
      <c r="AA6" s="577"/>
      <c r="AB6" s="543"/>
      <c r="AC6" s="543"/>
      <c r="AD6" s="543"/>
      <c r="AE6" s="543"/>
      <c r="AF6" s="748"/>
      <c r="AG6" s="749"/>
      <c r="AH6" s="762"/>
      <c r="AI6" s="763"/>
      <c r="AJ6" s="763"/>
      <c r="AK6" s="763"/>
      <c r="AL6" s="763"/>
      <c r="AM6" s="764"/>
      <c r="AN6" s="735"/>
      <c r="AO6" s="762"/>
      <c r="AP6" s="763"/>
      <c r="AQ6" s="763"/>
      <c r="AR6" s="763"/>
      <c r="AS6" s="763"/>
      <c r="AT6" s="764"/>
      <c r="AU6" s="735"/>
      <c r="AV6" s="578"/>
      <c r="AW6" s="781"/>
      <c r="AX6" s="781"/>
      <c r="AY6" s="781"/>
      <c r="AZ6" s="781"/>
      <c r="BA6" s="782"/>
      <c r="BB6" s="783"/>
      <c r="BC6" s="784"/>
      <c r="BD6" s="785"/>
      <c r="BE6" s="785"/>
      <c r="BF6" s="785"/>
      <c r="BG6" s="785"/>
      <c r="BH6" s="802"/>
      <c r="BI6" s="783"/>
      <c r="BJ6" s="784"/>
      <c r="BK6" s="785"/>
      <c r="BL6" s="785"/>
      <c r="BM6" s="785"/>
      <c r="BN6" s="785"/>
      <c r="BO6" s="802"/>
      <c r="BP6" s="783"/>
      <c r="BQ6" s="808">
        <f t="shared" si="0"/>
        <v>0</v>
      </c>
      <c r="BR6" s="809">
        <f t="shared" si="0"/>
        <v>0</v>
      </c>
      <c r="BS6" s="809">
        <f t="shared" si="0"/>
        <v>0</v>
      </c>
      <c r="BT6" s="809">
        <f t="shared" si="0"/>
        <v>0</v>
      </c>
      <c r="BU6" s="809">
        <f t="shared" si="0"/>
        <v>0</v>
      </c>
      <c r="BV6" s="809">
        <f t="shared" si="1"/>
        <v>0</v>
      </c>
      <c r="BW6" s="809">
        <f t="shared" si="2"/>
        <v>0</v>
      </c>
      <c r="BX6" s="577"/>
      <c r="BY6" s="543"/>
      <c r="BZ6" s="543"/>
      <c r="CA6" s="543"/>
      <c r="CB6" s="543"/>
      <c r="CC6" s="748"/>
      <c r="CD6" s="749"/>
      <c r="CE6" s="823">
        <f t="shared" si="3"/>
        <v>0</v>
      </c>
      <c r="CF6" s="824">
        <f t="shared" si="3"/>
        <v>0</v>
      </c>
      <c r="CG6" s="824">
        <f t="shared" si="3"/>
        <v>0</v>
      </c>
      <c r="CH6" s="824">
        <f t="shared" si="3"/>
        <v>0</v>
      </c>
      <c r="CI6" s="824">
        <f t="shared" si="3"/>
        <v>0</v>
      </c>
      <c r="CJ6" s="824">
        <f t="shared" si="4"/>
        <v>0</v>
      </c>
      <c r="CK6" s="824">
        <f t="shared" si="5"/>
        <v>0</v>
      </c>
      <c r="CL6" s="840" t="str">
        <f t="shared" si="6"/>
        <v>-</v>
      </c>
      <c r="CM6" s="841" t="str">
        <f t="shared" si="6"/>
        <v>-</v>
      </c>
      <c r="CN6" s="841" t="str">
        <f t="shared" si="6"/>
        <v>-</v>
      </c>
      <c r="CO6" s="841" t="str">
        <f t="shared" si="6"/>
        <v>-</v>
      </c>
      <c r="CP6" s="841" t="str">
        <f t="shared" si="6"/>
        <v>-</v>
      </c>
      <c r="CQ6" s="842" t="str">
        <f t="shared" si="7"/>
        <v>-</v>
      </c>
      <c r="CR6" s="843" t="str">
        <f t="shared" si="8"/>
        <v>-</v>
      </c>
    </row>
    <row r="7" ht="99.95" customHeight="1" spans="2:96">
      <c r="B7" s="631"/>
      <c r="C7" s="632"/>
      <c r="D7" s="693" t="s">
        <v>266</v>
      </c>
      <c r="E7" s="694" t="s">
        <v>266</v>
      </c>
      <c r="F7" s="695" t="s">
        <v>267</v>
      </c>
      <c r="G7" s="695" t="s">
        <v>268</v>
      </c>
      <c r="H7" s="695" t="s">
        <v>269</v>
      </c>
      <c r="I7" s="695" t="s">
        <v>270</v>
      </c>
      <c r="J7" s="695" t="s">
        <v>271</v>
      </c>
      <c r="K7" s="695"/>
      <c r="L7" s="716"/>
      <c r="M7" s="717"/>
      <c r="N7" s="718"/>
      <c r="O7" s="718"/>
      <c r="P7" s="718"/>
      <c r="Q7" s="718"/>
      <c r="R7" s="736"/>
      <c r="S7" s="737"/>
      <c r="T7" s="588"/>
      <c r="U7" s="552"/>
      <c r="V7" s="552"/>
      <c r="W7" s="552"/>
      <c r="X7" s="552"/>
      <c r="Y7" s="750"/>
      <c r="Z7" s="751"/>
      <c r="AA7" s="588"/>
      <c r="AB7" s="552"/>
      <c r="AC7" s="552"/>
      <c r="AD7" s="552"/>
      <c r="AE7" s="552"/>
      <c r="AF7" s="750"/>
      <c r="AG7" s="751"/>
      <c r="AH7" s="765"/>
      <c r="AI7" s="766"/>
      <c r="AJ7" s="766"/>
      <c r="AK7" s="766"/>
      <c r="AL7" s="766"/>
      <c r="AM7" s="767"/>
      <c r="AN7" s="737"/>
      <c r="AO7" s="765"/>
      <c r="AP7" s="766"/>
      <c r="AQ7" s="766"/>
      <c r="AR7" s="766"/>
      <c r="AS7" s="766"/>
      <c r="AT7" s="767"/>
      <c r="AU7" s="737"/>
      <c r="AV7" s="589"/>
      <c r="AW7" s="786"/>
      <c r="AX7" s="786"/>
      <c r="AY7" s="786"/>
      <c r="AZ7" s="786"/>
      <c r="BA7" s="787"/>
      <c r="BB7" s="788"/>
      <c r="BC7" s="789"/>
      <c r="BD7" s="790"/>
      <c r="BE7" s="790"/>
      <c r="BF7" s="790"/>
      <c r="BG7" s="790"/>
      <c r="BH7" s="803"/>
      <c r="BI7" s="788"/>
      <c r="BJ7" s="789"/>
      <c r="BK7" s="790"/>
      <c r="BL7" s="790"/>
      <c r="BM7" s="790"/>
      <c r="BN7" s="790"/>
      <c r="BO7" s="803"/>
      <c r="BP7" s="788"/>
      <c r="BQ7" s="810">
        <f t="shared" si="0"/>
        <v>0</v>
      </c>
      <c r="BR7" s="811">
        <f t="shared" si="0"/>
        <v>0</v>
      </c>
      <c r="BS7" s="811">
        <f t="shared" si="0"/>
        <v>0</v>
      </c>
      <c r="BT7" s="811">
        <f t="shared" si="0"/>
        <v>0</v>
      </c>
      <c r="BU7" s="811">
        <f t="shared" si="0"/>
        <v>0</v>
      </c>
      <c r="BV7" s="811">
        <f t="shared" si="1"/>
        <v>0</v>
      </c>
      <c r="BW7" s="811">
        <f t="shared" si="2"/>
        <v>0</v>
      </c>
      <c r="BX7" s="588"/>
      <c r="BY7" s="552"/>
      <c r="BZ7" s="552"/>
      <c r="CA7" s="552"/>
      <c r="CB7" s="552"/>
      <c r="CC7" s="750"/>
      <c r="CD7" s="751"/>
      <c r="CE7" s="825">
        <f t="shared" si="3"/>
        <v>0</v>
      </c>
      <c r="CF7" s="826">
        <f t="shared" si="3"/>
        <v>0</v>
      </c>
      <c r="CG7" s="826">
        <f t="shared" si="3"/>
        <v>0</v>
      </c>
      <c r="CH7" s="826">
        <f t="shared" si="3"/>
        <v>0</v>
      </c>
      <c r="CI7" s="826">
        <f t="shared" si="3"/>
        <v>0</v>
      </c>
      <c r="CJ7" s="826">
        <f t="shared" si="4"/>
        <v>0</v>
      </c>
      <c r="CK7" s="826">
        <f t="shared" si="5"/>
        <v>0</v>
      </c>
      <c r="CL7" s="844" t="str">
        <f t="shared" si="6"/>
        <v>-</v>
      </c>
      <c r="CM7" s="845" t="str">
        <f t="shared" si="6"/>
        <v>-</v>
      </c>
      <c r="CN7" s="845" t="str">
        <f t="shared" si="6"/>
        <v>-</v>
      </c>
      <c r="CO7" s="845" t="str">
        <f t="shared" si="6"/>
        <v>-</v>
      </c>
      <c r="CP7" s="845" t="str">
        <f t="shared" si="6"/>
        <v>-</v>
      </c>
      <c r="CQ7" s="846" t="str">
        <f t="shared" si="7"/>
        <v>-</v>
      </c>
      <c r="CR7" s="847" t="str">
        <f t="shared" si="8"/>
        <v>-</v>
      </c>
    </row>
    <row r="8" ht="99.95" customHeight="1" spans="2:96">
      <c r="B8" s="515" t="s">
        <v>272</v>
      </c>
      <c r="C8" s="696"/>
      <c r="D8" s="697" t="s">
        <v>273</v>
      </c>
      <c r="E8" s="568" t="s">
        <v>274</v>
      </c>
      <c r="F8" s="698" t="s">
        <v>275</v>
      </c>
      <c r="G8" s="698" t="s">
        <v>276</v>
      </c>
      <c r="H8" s="698" t="s">
        <v>277</v>
      </c>
      <c r="I8" s="698" t="s">
        <v>278</v>
      </c>
      <c r="J8" s="698" t="s">
        <v>279</v>
      </c>
      <c r="K8" s="698"/>
      <c r="L8" s="719"/>
      <c r="M8" s="720"/>
      <c r="N8" s="721"/>
      <c r="O8" s="721"/>
      <c r="P8" s="721"/>
      <c r="Q8" s="721"/>
      <c r="R8" s="738"/>
      <c r="S8" s="739"/>
      <c r="T8" s="591"/>
      <c r="U8" s="740"/>
      <c r="V8" s="740"/>
      <c r="W8" s="740"/>
      <c r="X8" s="740"/>
      <c r="Y8" s="752"/>
      <c r="Z8" s="753"/>
      <c r="AA8" s="591"/>
      <c r="AB8" s="740"/>
      <c r="AC8" s="740"/>
      <c r="AD8" s="740"/>
      <c r="AE8" s="740"/>
      <c r="AF8" s="752"/>
      <c r="AG8" s="753"/>
      <c r="AH8" s="768"/>
      <c r="AI8" s="769"/>
      <c r="AJ8" s="769"/>
      <c r="AK8" s="769"/>
      <c r="AL8" s="769"/>
      <c r="AM8" s="770"/>
      <c r="AN8" s="739"/>
      <c r="AO8" s="768"/>
      <c r="AP8" s="769"/>
      <c r="AQ8" s="769"/>
      <c r="AR8" s="769"/>
      <c r="AS8" s="769"/>
      <c r="AT8" s="770"/>
      <c r="AU8" s="739"/>
      <c r="AV8" s="586"/>
      <c r="AW8" s="791"/>
      <c r="AX8" s="791"/>
      <c r="AY8" s="791"/>
      <c r="AZ8" s="791"/>
      <c r="BA8" s="792"/>
      <c r="BB8" s="793"/>
      <c r="BC8" s="794"/>
      <c r="BD8" s="795"/>
      <c r="BE8" s="795"/>
      <c r="BF8" s="795"/>
      <c r="BG8" s="795"/>
      <c r="BH8" s="804"/>
      <c r="BI8" s="793"/>
      <c r="BJ8" s="794"/>
      <c r="BK8" s="795"/>
      <c r="BL8" s="795"/>
      <c r="BM8" s="795"/>
      <c r="BN8" s="795"/>
      <c r="BO8" s="804"/>
      <c r="BP8" s="793"/>
      <c r="BQ8" s="812">
        <f t="shared" si="0"/>
        <v>0</v>
      </c>
      <c r="BR8" s="813">
        <f t="shared" si="0"/>
        <v>0</v>
      </c>
      <c r="BS8" s="813">
        <f t="shared" si="0"/>
        <v>0</v>
      </c>
      <c r="BT8" s="813">
        <f t="shared" si="0"/>
        <v>0</v>
      </c>
      <c r="BU8" s="813">
        <f t="shared" si="0"/>
        <v>0</v>
      </c>
      <c r="BV8" s="813">
        <f t="shared" si="1"/>
        <v>0</v>
      </c>
      <c r="BW8" s="813">
        <f t="shared" si="2"/>
        <v>0</v>
      </c>
      <c r="BX8" s="816"/>
      <c r="BY8" s="817"/>
      <c r="BZ8" s="817"/>
      <c r="CA8" s="817"/>
      <c r="CB8" s="817"/>
      <c r="CC8" s="827"/>
      <c r="CD8" s="828"/>
      <c r="CE8" s="812">
        <f t="shared" si="3"/>
        <v>0</v>
      </c>
      <c r="CF8" s="829">
        <f t="shared" si="3"/>
        <v>0</v>
      </c>
      <c r="CG8" s="829">
        <f t="shared" si="3"/>
        <v>0</v>
      </c>
      <c r="CH8" s="829">
        <f t="shared" si="3"/>
        <v>0</v>
      </c>
      <c r="CI8" s="829">
        <f t="shared" si="3"/>
        <v>0</v>
      </c>
      <c r="CJ8" s="829">
        <f t="shared" si="4"/>
        <v>0</v>
      </c>
      <c r="CK8" s="829">
        <f t="shared" si="5"/>
        <v>0</v>
      </c>
      <c r="CL8" s="848" t="str">
        <f t="shared" si="6"/>
        <v>-</v>
      </c>
      <c r="CM8" s="849" t="str">
        <f t="shared" si="6"/>
        <v>-</v>
      </c>
      <c r="CN8" s="849" t="str">
        <f t="shared" si="6"/>
        <v>-</v>
      </c>
      <c r="CO8" s="849" t="str">
        <f t="shared" si="6"/>
        <v>-</v>
      </c>
      <c r="CP8" s="849" t="str">
        <f t="shared" si="6"/>
        <v>-</v>
      </c>
      <c r="CQ8" s="850" t="str">
        <f t="shared" si="7"/>
        <v>-</v>
      </c>
      <c r="CR8" s="851" t="str">
        <f t="shared" si="8"/>
        <v>-</v>
      </c>
    </row>
    <row r="9" ht="99.95" customHeight="1" spans="2:96">
      <c r="B9" s="638"/>
      <c r="C9" s="625"/>
      <c r="D9" s="699" t="s">
        <v>280</v>
      </c>
      <c r="E9" s="567" t="s">
        <v>281</v>
      </c>
      <c r="F9" s="691" t="s">
        <v>282</v>
      </c>
      <c r="G9" s="691" t="s">
        <v>283</v>
      </c>
      <c r="H9" s="691" t="s">
        <v>284</v>
      </c>
      <c r="I9" s="691" t="s">
        <v>285</v>
      </c>
      <c r="J9" s="691" t="s">
        <v>286</v>
      </c>
      <c r="K9" s="691"/>
      <c r="L9" s="713"/>
      <c r="M9" s="714"/>
      <c r="N9" s="715"/>
      <c r="O9" s="715"/>
      <c r="P9" s="715"/>
      <c r="Q9" s="715"/>
      <c r="R9" s="734"/>
      <c r="S9" s="735"/>
      <c r="T9" s="577"/>
      <c r="U9" s="543"/>
      <c r="V9" s="543"/>
      <c r="W9" s="543"/>
      <c r="X9" s="543"/>
      <c r="Y9" s="748"/>
      <c r="Z9" s="749"/>
      <c r="AA9" s="577"/>
      <c r="AB9" s="543"/>
      <c r="AC9" s="543"/>
      <c r="AD9" s="543"/>
      <c r="AE9" s="543"/>
      <c r="AF9" s="748"/>
      <c r="AG9" s="749"/>
      <c r="AH9" s="762"/>
      <c r="AI9" s="763"/>
      <c r="AJ9" s="763"/>
      <c r="AK9" s="763"/>
      <c r="AL9" s="763"/>
      <c r="AM9" s="764"/>
      <c r="AN9" s="735"/>
      <c r="AO9" s="762"/>
      <c r="AP9" s="763"/>
      <c r="AQ9" s="763"/>
      <c r="AR9" s="763"/>
      <c r="AS9" s="763"/>
      <c r="AT9" s="764"/>
      <c r="AU9" s="735"/>
      <c r="AV9" s="578"/>
      <c r="AW9" s="781"/>
      <c r="AX9" s="781"/>
      <c r="AY9" s="781"/>
      <c r="AZ9" s="781"/>
      <c r="BA9" s="782"/>
      <c r="BB9" s="783"/>
      <c r="BC9" s="784"/>
      <c r="BD9" s="785"/>
      <c r="BE9" s="785"/>
      <c r="BF9" s="785"/>
      <c r="BG9" s="785"/>
      <c r="BH9" s="802"/>
      <c r="BI9" s="783"/>
      <c r="BJ9" s="784"/>
      <c r="BK9" s="785"/>
      <c r="BL9" s="785"/>
      <c r="BM9" s="785"/>
      <c r="BN9" s="785"/>
      <c r="BO9" s="802"/>
      <c r="BP9" s="783"/>
      <c r="BQ9" s="808">
        <f t="shared" si="0"/>
        <v>0</v>
      </c>
      <c r="BR9" s="809">
        <f t="shared" si="0"/>
        <v>0</v>
      </c>
      <c r="BS9" s="809">
        <f t="shared" si="0"/>
        <v>0</v>
      </c>
      <c r="BT9" s="809">
        <f t="shared" si="0"/>
        <v>0</v>
      </c>
      <c r="BU9" s="809">
        <f t="shared" si="0"/>
        <v>0</v>
      </c>
      <c r="BV9" s="809">
        <f t="shared" si="1"/>
        <v>0</v>
      </c>
      <c r="BW9" s="809">
        <f t="shared" si="2"/>
        <v>0</v>
      </c>
      <c r="BX9" s="577"/>
      <c r="BY9" s="543"/>
      <c r="BZ9" s="543"/>
      <c r="CA9" s="543"/>
      <c r="CB9" s="543"/>
      <c r="CC9" s="748"/>
      <c r="CD9" s="749"/>
      <c r="CE9" s="823">
        <f t="shared" si="3"/>
        <v>0</v>
      </c>
      <c r="CF9" s="824">
        <f t="shared" si="3"/>
        <v>0</v>
      </c>
      <c r="CG9" s="824">
        <f t="shared" si="3"/>
        <v>0</v>
      </c>
      <c r="CH9" s="824">
        <f t="shared" si="3"/>
        <v>0</v>
      </c>
      <c r="CI9" s="824">
        <f t="shared" si="3"/>
        <v>0</v>
      </c>
      <c r="CJ9" s="824">
        <f t="shared" si="4"/>
        <v>0</v>
      </c>
      <c r="CK9" s="824">
        <f t="shared" si="5"/>
        <v>0</v>
      </c>
      <c r="CL9" s="840" t="str">
        <f t="shared" si="6"/>
        <v>-</v>
      </c>
      <c r="CM9" s="841" t="str">
        <f t="shared" si="6"/>
        <v>-</v>
      </c>
      <c r="CN9" s="841" t="str">
        <f t="shared" si="6"/>
        <v>-</v>
      </c>
      <c r="CO9" s="841" t="str">
        <f t="shared" si="6"/>
        <v>-</v>
      </c>
      <c r="CP9" s="841" t="str">
        <f t="shared" si="6"/>
        <v>-</v>
      </c>
      <c r="CQ9" s="842" t="str">
        <f t="shared" si="7"/>
        <v>-</v>
      </c>
      <c r="CR9" s="843" t="str">
        <f t="shared" si="8"/>
        <v>-</v>
      </c>
    </row>
    <row r="10" ht="99.95" customHeight="1" spans="2:96">
      <c r="B10" s="638"/>
      <c r="C10" s="625"/>
      <c r="D10" s="699" t="s">
        <v>287</v>
      </c>
      <c r="E10" s="567" t="s">
        <v>288</v>
      </c>
      <c r="F10" s="691" t="s">
        <v>289</v>
      </c>
      <c r="G10" s="691" t="s">
        <v>290</v>
      </c>
      <c r="H10" s="691" t="s">
        <v>291</v>
      </c>
      <c r="I10" s="691" t="s">
        <v>292</v>
      </c>
      <c r="J10" s="691" t="s">
        <v>293</v>
      </c>
      <c r="K10" s="691"/>
      <c r="L10" s="713"/>
      <c r="M10" s="714"/>
      <c r="N10" s="715"/>
      <c r="O10" s="715"/>
      <c r="P10" s="715"/>
      <c r="Q10" s="715"/>
      <c r="R10" s="734"/>
      <c r="S10" s="735"/>
      <c r="T10" s="577"/>
      <c r="U10" s="543"/>
      <c r="V10" s="543"/>
      <c r="W10" s="543"/>
      <c r="X10" s="543"/>
      <c r="Y10" s="748"/>
      <c r="Z10" s="749"/>
      <c r="AA10" s="577"/>
      <c r="AB10" s="543"/>
      <c r="AC10" s="543"/>
      <c r="AD10" s="543"/>
      <c r="AE10" s="543"/>
      <c r="AF10" s="748"/>
      <c r="AG10" s="749"/>
      <c r="AH10" s="762"/>
      <c r="AI10" s="763"/>
      <c r="AJ10" s="763"/>
      <c r="AK10" s="763"/>
      <c r="AL10" s="763"/>
      <c r="AM10" s="764"/>
      <c r="AN10" s="735"/>
      <c r="AO10" s="762"/>
      <c r="AP10" s="763"/>
      <c r="AQ10" s="763"/>
      <c r="AR10" s="763"/>
      <c r="AS10" s="763"/>
      <c r="AT10" s="764"/>
      <c r="AU10" s="735"/>
      <c r="AV10" s="578"/>
      <c r="AW10" s="781"/>
      <c r="AX10" s="781"/>
      <c r="AY10" s="781"/>
      <c r="AZ10" s="781"/>
      <c r="BA10" s="782"/>
      <c r="BB10" s="783"/>
      <c r="BC10" s="784"/>
      <c r="BD10" s="785"/>
      <c r="BE10" s="785"/>
      <c r="BF10" s="785"/>
      <c r="BG10" s="785"/>
      <c r="BH10" s="802"/>
      <c r="BI10" s="783"/>
      <c r="BJ10" s="784"/>
      <c r="BK10" s="785"/>
      <c r="BL10" s="785"/>
      <c r="BM10" s="785"/>
      <c r="BN10" s="785"/>
      <c r="BO10" s="802"/>
      <c r="BP10" s="783"/>
      <c r="BQ10" s="808">
        <f t="shared" si="0"/>
        <v>0</v>
      </c>
      <c r="BR10" s="809">
        <f t="shared" si="0"/>
        <v>0</v>
      </c>
      <c r="BS10" s="809">
        <f t="shared" si="0"/>
        <v>0</v>
      </c>
      <c r="BT10" s="809">
        <f t="shared" si="0"/>
        <v>0</v>
      </c>
      <c r="BU10" s="809">
        <f t="shared" si="0"/>
        <v>0</v>
      </c>
      <c r="BV10" s="809">
        <f t="shared" si="1"/>
        <v>0</v>
      </c>
      <c r="BW10" s="809">
        <f t="shared" si="2"/>
        <v>0</v>
      </c>
      <c r="BX10" s="577"/>
      <c r="BY10" s="543"/>
      <c r="BZ10" s="543"/>
      <c r="CA10" s="543"/>
      <c r="CB10" s="543"/>
      <c r="CC10" s="748"/>
      <c r="CD10" s="749"/>
      <c r="CE10" s="823">
        <f t="shared" si="3"/>
        <v>0</v>
      </c>
      <c r="CF10" s="824">
        <f t="shared" si="3"/>
        <v>0</v>
      </c>
      <c r="CG10" s="824">
        <f t="shared" si="3"/>
        <v>0</v>
      </c>
      <c r="CH10" s="824">
        <f t="shared" si="3"/>
        <v>0</v>
      </c>
      <c r="CI10" s="824">
        <f t="shared" si="3"/>
        <v>0</v>
      </c>
      <c r="CJ10" s="824">
        <f t="shared" si="4"/>
        <v>0</v>
      </c>
      <c r="CK10" s="824">
        <f t="shared" si="5"/>
        <v>0</v>
      </c>
      <c r="CL10" s="840" t="str">
        <f t="shared" si="6"/>
        <v>-</v>
      </c>
      <c r="CM10" s="841" t="str">
        <f t="shared" si="6"/>
        <v>-</v>
      </c>
      <c r="CN10" s="841" t="str">
        <f t="shared" si="6"/>
        <v>-</v>
      </c>
      <c r="CO10" s="841" t="str">
        <f t="shared" si="6"/>
        <v>-</v>
      </c>
      <c r="CP10" s="841" t="str">
        <f t="shared" si="6"/>
        <v>-</v>
      </c>
      <c r="CQ10" s="842" t="str">
        <f t="shared" si="7"/>
        <v>-</v>
      </c>
      <c r="CR10" s="843" t="str">
        <f t="shared" si="8"/>
        <v>-</v>
      </c>
    </row>
    <row r="11" ht="99.95" customHeight="1" spans="2:96">
      <c r="B11" s="638"/>
      <c r="C11" s="625"/>
      <c r="D11" s="699" t="s">
        <v>294</v>
      </c>
      <c r="E11" s="700" t="s">
        <v>295</v>
      </c>
      <c r="F11" s="701" t="s">
        <v>296</v>
      </c>
      <c r="G11" s="701" t="s">
        <v>297</v>
      </c>
      <c r="H11" s="701" t="s">
        <v>298</v>
      </c>
      <c r="I11" s="701" t="s">
        <v>299</v>
      </c>
      <c r="J11" s="701" t="s">
        <v>300</v>
      </c>
      <c r="K11" s="701"/>
      <c r="L11" s="722"/>
      <c r="M11" s="723"/>
      <c r="N11" s="724"/>
      <c r="O11" s="724"/>
      <c r="P11" s="724"/>
      <c r="Q11" s="724"/>
      <c r="R11" s="741"/>
      <c r="S11" s="742"/>
      <c r="T11" s="580"/>
      <c r="U11" s="546"/>
      <c r="V11" s="546"/>
      <c r="W11" s="546"/>
      <c r="X11" s="546"/>
      <c r="Y11" s="754"/>
      <c r="Z11" s="755"/>
      <c r="AA11" s="580"/>
      <c r="AB11" s="546"/>
      <c r="AC11" s="546"/>
      <c r="AD11" s="546"/>
      <c r="AE11" s="546"/>
      <c r="AF11" s="754"/>
      <c r="AG11" s="755"/>
      <c r="AH11" s="771"/>
      <c r="AI11" s="772"/>
      <c r="AJ11" s="772"/>
      <c r="AK11" s="772"/>
      <c r="AL11" s="772"/>
      <c r="AM11" s="773"/>
      <c r="AN11" s="742"/>
      <c r="AO11" s="771"/>
      <c r="AP11" s="772"/>
      <c r="AQ11" s="772"/>
      <c r="AR11" s="772"/>
      <c r="AS11" s="772"/>
      <c r="AT11" s="773"/>
      <c r="AU11" s="742"/>
      <c r="AV11" s="581"/>
      <c r="AW11" s="796"/>
      <c r="AX11" s="796"/>
      <c r="AY11" s="796"/>
      <c r="AZ11" s="796"/>
      <c r="BA11" s="797"/>
      <c r="BB11" s="798"/>
      <c r="BC11" s="799"/>
      <c r="BD11" s="800"/>
      <c r="BE11" s="800"/>
      <c r="BF11" s="800"/>
      <c r="BG11" s="800"/>
      <c r="BH11" s="805"/>
      <c r="BI11" s="798"/>
      <c r="BJ11" s="799"/>
      <c r="BK11" s="800"/>
      <c r="BL11" s="800"/>
      <c r="BM11" s="800"/>
      <c r="BN11" s="800"/>
      <c r="BO11" s="805"/>
      <c r="BP11" s="798"/>
      <c r="BQ11" s="814">
        <f t="shared" si="0"/>
        <v>0</v>
      </c>
      <c r="BR11" s="815">
        <f t="shared" si="0"/>
        <v>0</v>
      </c>
      <c r="BS11" s="815">
        <f t="shared" si="0"/>
        <v>0</v>
      </c>
      <c r="BT11" s="815">
        <f t="shared" si="0"/>
        <v>0</v>
      </c>
      <c r="BU11" s="815">
        <f t="shared" si="0"/>
        <v>0</v>
      </c>
      <c r="BV11" s="815">
        <f t="shared" si="1"/>
        <v>0</v>
      </c>
      <c r="BW11" s="815">
        <f t="shared" si="2"/>
        <v>0</v>
      </c>
      <c r="BX11" s="818"/>
      <c r="BY11" s="819"/>
      <c r="BZ11" s="819"/>
      <c r="CA11" s="819"/>
      <c r="CB11" s="819"/>
      <c r="CC11" s="830"/>
      <c r="CD11" s="831"/>
      <c r="CE11" s="832">
        <f t="shared" si="3"/>
        <v>0</v>
      </c>
      <c r="CF11" s="833">
        <f t="shared" si="3"/>
        <v>0</v>
      </c>
      <c r="CG11" s="833">
        <f t="shared" si="3"/>
        <v>0</v>
      </c>
      <c r="CH11" s="833">
        <f t="shared" si="3"/>
        <v>0</v>
      </c>
      <c r="CI11" s="833">
        <f t="shared" si="3"/>
        <v>0</v>
      </c>
      <c r="CJ11" s="833">
        <f t="shared" si="4"/>
        <v>0</v>
      </c>
      <c r="CK11" s="833">
        <f t="shared" si="5"/>
        <v>0</v>
      </c>
      <c r="CL11" s="852" t="str">
        <f t="shared" si="6"/>
        <v>-</v>
      </c>
      <c r="CM11" s="853" t="str">
        <f t="shared" si="6"/>
        <v>-</v>
      </c>
      <c r="CN11" s="853" t="str">
        <f t="shared" si="6"/>
        <v>-</v>
      </c>
      <c r="CO11" s="853" t="str">
        <f t="shared" si="6"/>
        <v>-</v>
      </c>
      <c r="CP11" s="853" t="str">
        <f t="shared" si="6"/>
        <v>-</v>
      </c>
      <c r="CQ11" s="854" t="str">
        <f t="shared" si="7"/>
        <v>-</v>
      </c>
      <c r="CR11" s="855" t="str">
        <f t="shared" si="8"/>
        <v>-</v>
      </c>
    </row>
    <row r="12" ht="99.95" customHeight="1" spans="2:96">
      <c r="B12" s="638"/>
      <c r="C12" s="625"/>
      <c r="D12" s="689" t="s">
        <v>301</v>
      </c>
      <c r="E12" s="702" t="s">
        <v>302</v>
      </c>
      <c r="F12" s="703"/>
      <c r="G12" s="703" t="s">
        <v>303</v>
      </c>
      <c r="H12" s="703" t="s">
        <v>304</v>
      </c>
      <c r="I12" s="703" t="s">
        <v>305</v>
      </c>
      <c r="J12" s="703" t="s">
        <v>306</v>
      </c>
      <c r="K12" s="703" t="s">
        <v>307</v>
      </c>
      <c r="L12" s="725" t="s">
        <v>308</v>
      </c>
      <c r="M12" s="714"/>
      <c r="N12" s="715"/>
      <c r="O12" s="715"/>
      <c r="P12" s="715"/>
      <c r="Q12" s="715"/>
      <c r="R12" s="734"/>
      <c r="S12" s="735"/>
      <c r="T12" s="577"/>
      <c r="U12" s="543"/>
      <c r="V12" s="543"/>
      <c r="W12" s="543"/>
      <c r="X12" s="543"/>
      <c r="Y12" s="748"/>
      <c r="Z12" s="749"/>
      <c r="AA12" s="577"/>
      <c r="AB12" s="543"/>
      <c r="AC12" s="543"/>
      <c r="AD12" s="543"/>
      <c r="AE12" s="543"/>
      <c r="AF12" s="748"/>
      <c r="AG12" s="749"/>
      <c r="AH12" s="762"/>
      <c r="AI12" s="763"/>
      <c r="AJ12" s="763"/>
      <c r="AK12" s="763"/>
      <c r="AL12" s="763"/>
      <c r="AM12" s="764"/>
      <c r="AN12" s="735"/>
      <c r="AO12" s="762"/>
      <c r="AP12" s="763"/>
      <c r="AQ12" s="763"/>
      <c r="AR12" s="763"/>
      <c r="AS12" s="763"/>
      <c r="AT12" s="764"/>
      <c r="AU12" s="735"/>
      <c r="AV12" s="578"/>
      <c r="AW12" s="781"/>
      <c r="AX12" s="781"/>
      <c r="AY12" s="781"/>
      <c r="AZ12" s="781"/>
      <c r="BA12" s="782"/>
      <c r="BB12" s="783"/>
      <c r="BC12" s="784"/>
      <c r="BD12" s="785"/>
      <c r="BE12" s="785"/>
      <c r="BF12" s="785"/>
      <c r="BG12" s="785"/>
      <c r="BH12" s="802"/>
      <c r="BI12" s="783"/>
      <c r="BJ12" s="784"/>
      <c r="BK12" s="785"/>
      <c r="BL12" s="785"/>
      <c r="BM12" s="785"/>
      <c r="BN12" s="785"/>
      <c r="BO12" s="802"/>
      <c r="BP12" s="783"/>
      <c r="BQ12" s="808">
        <f t="shared" ref="BQ12:BU18" si="9">IF($A$1="补货",M12+T12+AA12,M12)</f>
        <v>0</v>
      </c>
      <c r="BR12" s="809">
        <f t="shared" si="9"/>
        <v>0</v>
      </c>
      <c r="BS12" s="809">
        <f t="shared" si="9"/>
        <v>0</v>
      </c>
      <c r="BT12" s="809">
        <f t="shared" si="9"/>
        <v>0</v>
      </c>
      <c r="BU12" s="809">
        <f t="shared" si="9"/>
        <v>0</v>
      </c>
      <c r="BV12" s="809">
        <f t="shared" si="1"/>
        <v>0</v>
      </c>
      <c r="BW12" s="809">
        <f t="shared" si="2"/>
        <v>0</v>
      </c>
      <c r="BX12" s="577"/>
      <c r="BY12" s="543"/>
      <c r="BZ12" s="543"/>
      <c r="CA12" s="543"/>
      <c r="CB12" s="543"/>
      <c r="CC12" s="748"/>
      <c r="CD12" s="749"/>
      <c r="CE12" s="823">
        <f t="shared" ref="CE12:CE18" si="10">BQ12+BX12</f>
        <v>0</v>
      </c>
      <c r="CF12" s="824">
        <f t="shared" ref="CF12:CF18" si="11">BR12+BY12</f>
        <v>0</v>
      </c>
      <c r="CG12" s="824">
        <f t="shared" ref="CG12:CG18" si="12">BS12+BZ12</f>
        <v>0</v>
      </c>
      <c r="CH12" s="824">
        <f t="shared" ref="CH12:CH18" si="13">BT12+CA12</f>
        <v>0</v>
      </c>
      <c r="CI12" s="824">
        <f t="shared" ref="CI12:CI18" si="14">BU12+CB12</f>
        <v>0</v>
      </c>
      <c r="CJ12" s="824">
        <f t="shared" si="4"/>
        <v>0</v>
      </c>
      <c r="CK12" s="824">
        <f t="shared" si="5"/>
        <v>0</v>
      </c>
      <c r="CL12" s="840" t="str">
        <f t="shared" ref="CL12:CL18" si="15">IF(BJ12&lt;&gt;0,CE12/BJ12*7,"-")</f>
        <v>-</v>
      </c>
      <c r="CM12" s="841" t="str">
        <f t="shared" ref="CM12:CM18" si="16">IF(BK12&lt;&gt;0,CF12/BK12*7,"-")</f>
        <v>-</v>
      </c>
      <c r="CN12" s="841" t="str">
        <f t="shared" ref="CN12:CN18" si="17">IF(BL12&lt;&gt;0,CG12/BL12*7,"-")</f>
        <v>-</v>
      </c>
      <c r="CO12" s="841" t="str">
        <f t="shared" ref="CO12:CO18" si="18">IF(BM12&lt;&gt;0,CH12/BM12*7,"-")</f>
        <v>-</v>
      </c>
      <c r="CP12" s="841" t="str">
        <f t="shared" ref="CP12:CP18" si="19">IF(BN12&lt;&gt;0,CI12/BN12*7,"-")</f>
        <v>-</v>
      </c>
      <c r="CQ12" s="842" t="str">
        <f t="shared" si="7"/>
        <v>-</v>
      </c>
      <c r="CR12" s="843" t="str">
        <f t="shared" ref="CR12:CR18" si="20">IF(BP12&lt;&gt;0,CK12/BP12*7,"-")</f>
        <v>-</v>
      </c>
    </row>
    <row r="13" ht="99.95" customHeight="1" spans="2:96">
      <c r="B13" s="638"/>
      <c r="C13" s="625"/>
      <c r="D13" s="689" t="s">
        <v>309</v>
      </c>
      <c r="E13" s="702" t="s">
        <v>310</v>
      </c>
      <c r="F13" s="703"/>
      <c r="G13" s="703" t="s">
        <v>311</v>
      </c>
      <c r="H13" s="703" t="s">
        <v>312</v>
      </c>
      <c r="I13" s="703" t="s">
        <v>313</v>
      </c>
      <c r="J13" s="703" t="s">
        <v>314</v>
      </c>
      <c r="K13" s="703" t="s">
        <v>315</v>
      </c>
      <c r="L13" s="725" t="s">
        <v>316</v>
      </c>
      <c r="M13" s="714"/>
      <c r="N13" s="715"/>
      <c r="O13" s="715"/>
      <c r="P13" s="715"/>
      <c r="Q13" s="715"/>
      <c r="R13" s="734"/>
      <c r="S13" s="735"/>
      <c r="T13" s="577"/>
      <c r="U13" s="543"/>
      <c r="V13" s="543"/>
      <c r="W13" s="543"/>
      <c r="X13" s="543"/>
      <c r="Y13" s="748"/>
      <c r="Z13" s="749"/>
      <c r="AA13" s="577"/>
      <c r="AB13" s="543"/>
      <c r="AC13" s="543"/>
      <c r="AD13" s="543"/>
      <c r="AE13" s="543"/>
      <c r="AF13" s="748"/>
      <c r="AG13" s="749"/>
      <c r="AH13" s="762"/>
      <c r="AI13" s="763"/>
      <c r="AJ13" s="763"/>
      <c r="AK13" s="763"/>
      <c r="AL13" s="763"/>
      <c r="AM13" s="764"/>
      <c r="AN13" s="735"/>
      <c r="AO13" s="762"/>
      <c r="AP13" s="763"/>
      <c r="AQ13" s="763"/>
      <c r="AR13" s="763"/>
      <c r="AS13" s="763"/>
      <c r="AT13" s="764"/>
      <c r="AU13" s="735"/>
      <c r="AV13" s="578"/>
      <c r="AW13" s="781"/>
      <c r="AX13" s="781"/>
      <c r="AY13" s="781"/>
      <c r="AZ13" s="781"/>
      <c r="BA13" s="782"/>
      <c r="BB13" s="783"/>
      <c r="BC13" s="784"/>
      <c r="BD13" s="785"/>
      <c r="BE13" s="785"/>
      <c r="BF13" s="785"/>
      <c r="BG13" s="785"/>
      <c r="BH13" s="802"/>
      <c r="BI13" s="783"/>
      <c r="BJ13" s="784"/>
      <c r="BK13" s="785"/>
      <c r="BL13" s="785"/>
      <c r="BM13" s="785"/>
      <c r="BN13" s="785"/>
      <c r="BO13" s="802"/>
      <c r="BP13" s="783"/>
      <c r="BQ13" s="808">
        <f t="shared" si="9"/>
        <v>0</v>
      </c>
      <c r="BR13" s="809">
        <f t="shared" si="9"/>
        <v>0</v>
      </c>
      <c r="BS13" s="809">
        <f t="shared" si="9"/>
        <v>0</v>
      </c>
      <c r="BT13" s="809">
        <f t="shared" si="9"/>
        <v>0</v>
      </c>
      <c r="BU13" s="809">
        <f t="shared" si="9"/>
        <v>0</v>
      </c>
      <c r="BV13" s="809">
        <f t="shared" si="1"/>
        <v>0</v>
      </c>
      <c r="BW13" s="809">
        <f t="shared" si="2"/>
        <v>0</v>
      </c>
      <c r="BX13" s="577"/>
      <c r="BY13" s="543"/>
      <c r="BZ13" s="543"/>
      <c r="CA13" s="543"/>
      <c r="CB13" s="543"/>
      <c r="CC13" s="748"/>
      <c r="CD13" s="749"/>
      <c r="CE13" s="823">
        <f t="shared" si="10"/>
        <v>0</v>
      </c>
      <c r="CF13" s="824">
        <f t="shared" si="11"/>
        <v>0</v>
      </c>
      <c r="CG13" s="824">
        <f t="shared" si="12"/>
        <v>0</v>
      </c>
      <c r="CH13" s="824">
        <f t="shared" si="13"/>
        <v>0</v>
      </c>
      <c r="CI13" s="824">
        <f t="shared" si="14"/>
        <v>0</v>
      </c>
      <c r="CJ13" s="824">
        <f t="shared" si="4"/>
        <v>0</v>
      </c>
      <c r="CK13" s="824">
        <f t="shared" si="5"/>
        <v>0</v>
      </c>
      <c r="CL13" s="840" t="str">
        <f t="shared" si="15"/>
        <v>-</v>
      </c>
      <c r="CM13" s="841" t="str">
        <f t="shared" si="16"/>
        <v>-</v>
      </c>
      <c r="CN13" s="841" t="str">
        <f t="shared" si="17"/>
        <v>-</v>
      </c>
      <c r="CO13" s="841" t="str">
        <f t="shared" si="18"/>
        <v>-</v>
      </c>
      <c r="CP13" s="841" t="str">
        <f t="shared" si="19"/>
        <v>-</v>
      </c>
      <c r="CQ13" s="842" t="str">
        <f t="shared" si="7"/>
        <v>-</v>
      </c>
      <c r="CR13" s="843" t="str">
        <f t="shared" si="20"/>
        <v>-</v>
      </c>
    </row>
    <row r="14" ht="99.95" customHeight="1" spans="2:96">
      <c r="B14" s="638"/>
      <c r="C14" s="625"/>
      <c r="D14" s="689" t="s">
        <v>317</v>
      </c>
      <c r="E14" s="702" t="s">
        <v>318</v>
      </c>
      <c r="F14" s="703"/>
      <c r="G14" s="703" t="s">
        <v>319</v>
      </c>
      <c r="H14" s="703" t="s">
        <v>320</v>
      </c>
      <c r="I14" s="703" t="s">
        <v>321</v>
      </c>
      <c r="J14" s="703" t="s">
        <v>322</v>
      </c>
      <c r="K14" s="703" t="s">
        <v>323</v>
      </c>
      <c r="L14" s="725" t="s">
        <v>324</v>
      </c>
      <c r="M14" s="714"/>
      <c r="N14" s="715"/>
      <c r="O14" s="715"/>
      <c r="P14" s="715"/>
      <c r="Q14" s="715"/>
      <c r="R14" s="734"/>
      <c r="S14" s="735"/>
      <c r="T14" s="577"/>
      <c r="U14" s="543"/>
      <c r="V14" s="543"/>
      <c r="W14" s="543"/>
      <c r="X14" s="543"/>
      <c r="Y14" s="748"/>
      <c r="Z14" s="749"/>
      <c r="AA14" s="577"/>
      <c r="AB14" s="543"/>
      <c r="AC14" s="543"/>
      <c r="AD14" s="543"/>
      <c r="AE14" s="543"/>
      <c r="AF14" s="748"/>
      <c r="AG14" s="749"/>
      <c r="AH14" s="762"/>
      <c r="AI14" s="763"/>
      <c r="AJ14" s="763"/>
      <c r="AK14" s="763"/>
      <c r="AL14" s="763"/>
      <c r="AM14" s="764"/>
      <c r="AN14" s="735"/>
      <c r="AO14" s="762"/>
      <c r="AP14" s="763"/>
      <c r="AQ14" s="763"/>
      <c r="AR14" s="763"/>
      <c r="AS14" s="763"/>
      <c r="AT14" s="764"/>
      <c r="AU14" s="735"/>
      <c r="AV14" s="578"/>
      <c r="AW14" s="781"/>
      <c r="AX14" s="781"/>
      <c r="AY14" s="781"/>
      <c r="AZ14" s="781"/>
      <c r="BA14" s="782"/>
      <c r="BB14" s="783"/>
      <c r="BC14" s="784"/>
      <c r="BD14" s="785"/>
      <c r="BE14" s="785"/>
      <c r="BF14" s="785"/>
      <c r="BG14" s="785"/>
      <c r="BH14" s="802"/>
      <c r="BI14" s="783"/>
      <c r="BJ14" s="784"/>
      <c r="BK14" s="785"/>
      <c r="BL14" s="785"/>
      <c r="BM14" s="785"/>
      <c r="BN14" s="785"/>
      <c r="BO14" s="802"/>
      <c r="BP14" s="783"/>
      <c r="BQ14" s="808">
        <f t="shared" si="9"/>
        <v>0</v>
      </c>
      <c r="BR14" s="809">
        <f t="shared" si="9"/>
        <v>0</v>
      </c>
      <c r="BS14" s="809">
        <f t="shared" si="9"/>
        <v>0</v>
      </c>
      <c r="BT14" s="809">
        <f t="shared" si="9"/>
        <v>0</v>
      </c>
      <c r="BU14" s="809">
        <f t="shared" si="9"/>
        <v>0</v>
      </c>
      <c r="BV14" s="809">
        <f t="shared" si="1"/>
        <v>0</v>
      </c>
      <c r="BW14" s="809">
        <f t="shared" si="2"/>
        <v>0</v>
      </c>
      <c r="BX14" s="577"/>
      <c r="BY14" s="543"/>
      <c r="BZ14" s="543"/>
      <c r="CA14" s="543"/>
      <c r="CB14" s="543"/>
      <c r="CC14" s="748"/>
      <c r="CD14" s="749"/>
      <c r="CE14" s="823">
        <f t="shared" si="10"/>
        <v>0</v>
      </c>
      <c r="CF14" s="824">
        <f t="shared" si="11"/>
        <v>0</v>
      </c>
      <c r="CG14" s="824">
        <f t="shared" si="12"/>
        <v>0</v>
      </c>
      <c r="CH14" s="824">
        <f t="shared" si="13"/>
        <v>0</v>
      </c>
      <c r="CI14" s="824">
        <f t="shared" si="14"/>
        <v>0</v>
      </c>
      <c r="CJ14" s="824">
        <f t="shared" si="4"/>
        <v>0</v>
      </c>
      <c r="CK14" s="824">
        <f t="shared" si="5"/>
        <v>0</v>
      </c>
      <c r="CL14" s="840" t="str">
        <f t="shared" si="15"/>
        <v>-</v>
      </c>
      <c r="CM14" s="841" t="str">
        <f t="shared" si="16"/>
        <v>-</v>
      </c>
      <c r="CN14" s="841" t="str">
        <f t="shared" si="17"/>
        <v>-</v>
      </c>
      <c r="CO14" s="841" t="str">
        <f t="shared" si="18"/>
        <v>-</v>
      </c>
      <c r="CP14" s="841" t="str">
        <f t="shared" si="19"/>
        <v>-</v>
      </c>
      <c r="CQ14" s="842" t="str">
        <f t="shared" si="7"/>
        <v>-</v>
      </c>
      <c r="CR14" s="843" t="str">
        <f t="shared" si="20"/>
        <v>-</v>
      </c>
    </row>
    <row r="15" ht="99.95" customHeight="1" spans="2:96">
      <c r="B15" s="638"/>
      <c r="C15" s="625"/>
      <c r="D15" s="689" t="s">
        <v>325</v>
      </c>
      <c r="E15" s="702" t="s">
        <v>326</v>
      </c>
      <c r="F15" s="703"/>
      <c r="G15" s="703" t="s">
        <v>327</v>
      </c>
      <c r="H15" s="703" t="s">
        <v>328</v>
      </c>
      <c r="I15" s="703" t="s">
        <v>329</v>
      </c>
      <c r="J15" s="703" t="s">
        <v>330</v>
      </c>
      <c r="K15" s="703" t="s">
        <v>331</v>
      </c>
      <c r="L15" s="725" t="s">
        <v>332</v>
      </c>
      <c r="M15" s="714"/>
      <c r="N15" s="715"/>
      <c r="O15" s="715"/>
      <c r="P15" s="715"/>
      <c r="Q15" s="715"/>
      <c r="R15" s="734"/>
      <c r="S15" s="735"/>
      <c r="T15" s="577"/>
      <c r="U15" s="543"/>
      <c r="V15" s="543"/>
      <c r="W15" s="543"/>
      <c r="X15" s="543"/>
      <c r="Y15" s="748"/>
      <c r="Z15" s="749"/>
      <c r="AA15" s="577"/>
      <c r="AB15" s="543"/>
      <c r="AC15" s="543"/>
      <c r="AD15" s="543"/>
      <c r="AE15" s="543"/>
      <c r="AF15" s="748"/>
      <c r="AG15" s="749"/>
      <c r="AH15" s="762"/>
      <c r="AI15" s="763"/>
      <c r="AJ15" s="763"/>
      <c r="AK15" s="763"/>
      <c r="AL15" s="763"/>
      <c r="AM15" s="764"/>
      <c r="AN15" s="735"/>
      <c r="AO15" s="762"/>
      <c r="AP15" s="763"/>
      <c r="AQ15" s="763"/>
      <c r="AR15" s="763"/>
      <c r="AS15" s="763"/>
      <c r="AT15" s="764"/>
      <c r="AU15" s="735"/>
      <c r="AV15" s="578"/>
      <c r="AW15" s="781"/>
      <c r="AX15" s="781"/>
      <c r="AY15" s="781"/>
      <c r="AZ15" s="781"/>
      <c r="BA15" s="782"/>
      <c r="BB15" s="783"/>
      <c r="BC15" s="784"/>
      <c r="BD15" s="785"/>
      <c r="BE15" s="785"/>
      <c r="BF15" s="785"/>
      <c r="BG15" s="785"/>
      <c r="BH15" s="802"/>
      <c r="BI15" s="783"/>
      <c r="BJ15" s="784"/>
      <c r="BK15" s="785"/>
      <c r="BL15" s="785"/>
      <c r="BM15" s="785"/>
      <c r="BN15" s="785"/>
      <c r="BO15" s="802"/>
      <c r="BP15" s="783"/>
      <c r="BQ15" s="808">
        <f t="shared" si="9"/>
        <v>0</v>
      </c>
      <c r="BR15" s="809">
        <f t="shared" si="9"/>
        <v>0</v>
      </c>
      <c r="BS15" s="809">
        <f t="shared" si="9"/>
        <v>0</v>
      </c>
      <c r="BT15" s="809">
        <f t="shared" si="9"/>
        <v>0</v>
      </c>
      <c r="BU15" s="809">
        <f t="shared" si="9"/>
        <v>0</v>
      </c>
      <c r="BV15" s="809">
        <f t="shared" si="1"/>
        <v>0</v>
      </c>
      <c r="BW15" s="809">
        <f t="shared" si="2"/>
        <v>0</v>
      </c>
      <c r="BX15" s="577"/>
      <c r="BY15" s="543"/>
      <c r="BZ15" s="543"/>
      <c r="CA15" s="543"/>
      <c r="CB15" s="543"/>
      <c r="CC15" s="748"/>
      <c r="CD15" s="749"/>
      <c r="CE15" s="823">
        <f t="shared" si="10"/>
        <v>0</v>
      </c>
      <c r="CF15" s="824">
        <f t="shared" si="11"/>
        <v>0</v>
      </c>
      <c r="CG15" s="824">
        <f t="shared" si="12"/>
        <v>0</v>
      </c>
      <c r="CH15" s="824">
        <f t="shared" si="13"/>
        <v>0</v>
      </c>
      <c r="CI15" s="824">
        <f t="shared" si="14"/>
        <v>0</v>
      </c>
      <c r="CJ15" s="824">
        <f t="shared" si="4"/>
        <v>0</v>
      </c>
      <c r="CK15" s="824">
        <f t="shared" si="5"/>
        <v>0</v>
      </c>
      <c r="CL15" s="840" t="str">
        <f t="shared" si="15"/>
        <v>-</v>
      </c>
      <c r="CM15" s="841" t="str">
        <f t="shared" si="16"/>
        <v>-</v>
      </c>
      <c r="CN15" s="841" t="str">
        <f t="shared" si="17"/>
        <v>-</v>
      </c>
      <c r="CO15" s="841" t="str">
        <f t="shared" si="18"/>
        <v>-</v>
      </c>
      <c r="CP15" s="841" t="str">
        <f t="shared" si="19"/>
        <v>-</v>
      </c>
      <c r="CQ15" s="842" t="str">
        <f t="shared" si="7"/>
        <v>-</v>
      </c>
      <c r="CR15" s="843" t="str">
        <f t="shared" si="20"/>
        <v>-</v>
      </c>
    </row>
    <row r="16" ht="99.95" customHeight="1" spans="2:96">
      <c r="B16" s="638"/>
      <c r="C16" s="625"/>
      <c r="D16" s="689" t="s">
        <v>333</v>
      </c>
      <c r="E16" s="702" t="s">
        <v>334</v>
      </c>
      <c r="F16" s="703"/>
      <c r="G16" s="703" t="s">
        <v>335</v>
      </c>
      <c r="H16" s="703" t="s">
        <v>336</v>
      </c>
      <c r="I16" s="703" t="s">
        <v>337</v>
      </c>
      <c r="J16" s="703" t="s">
        <v>338</v>
      </c>
      <c r="K16" s="703" t="s">
        <v>339</v>
      </c>
      <c r="L16" s="725" t="s">
        <v>340</v>
      </c>
      <c r="M16" s="714"/>
      <c r="N16" s="715"/>
      <c r="O16" s="715"/>
      <c r="P16" s="715"/>
      <c r="Q16" s="715"/>
      <c r="R16" s="734"/>
      <c r="S16" s="735"/>
      <c r="T16" s="577"/>
      <c r="U16" s="543"/>
      <c r="V16" s="543"/>
      <c r="W16" s="543"/>
      <c r="X16" s="543"/>
      <c r="Y16" s="748"/>
      <c r="Z16" s="749"/>
      <c r="AA16" s="577"/>
      <c r="AB16" s="543"/>
      <c r="AC16" s="543"/>
      <c r="AD16" s="543"/>
      <c r="AE16" s="543"/>
      <c r="AF16" s="748"/>
      <c r="AG16" s="749"/>
      <c r="AH16" s="762"/>
      <c r="AI16" s="763"/>
      <c r="AJ16" s="763"/>
      <c r="AK16" s="763"/>
      <c r="AL16" s="763"/>
      <c r="AM16" s="764"/>
      <c r="AN16" s="735"/>
      <c r="AO16" s="762"/>
      <c r="AP16" s="763"/>
      <c r="AQ16" s="763"/>
      <c r="AR16" s="763"/>
      <c r="AS16" s="763"/>
      <c r="AT16" s="764"/>
      <c r="AU16" s="735"/>
      <c r="AV16" s="578"/>
      <c r="AW16" s="781"/>
      <c r="AX16" s="781"/>
      <c r="AY16" s="781"/>
      <c r="AZ16" s="781"/>
      <c r="BA16" s="782"/>
      <c r="BB16" s="783"/>
      <c r="BC16" s="784"/>
      <c r="BD16" s="785"/>
      <c r="BE16" s="785"/>
      <c r="BF16" s="785"/>
      <c r="BG16" s="785"/>
      <c r="BH16" s="802"/>
      <c r="BI16" s="783"/>
      <c r="BJ16" s="784"/>
      <c r="BK16" s="785"/>
      <c r="BL16" s="785"/>
      <c r="BM16" s="785"/>
      <c r="BN16" s="785"/>
      <c r="BO16" s="802"/>
      <c r="BP16" s="783"/>
      <c r="BQ16" s="808">
        <f t="shared" si="9"/>
        <v>0</v>
      </c>
      <c r="BR16" s="809">
        <f t="shared" si="9"/>
        <v>0</v>
      </c>
      <c r="BS16" s="809">
        <f t="shared" si="9"/>
        <v>0</v>
      </c>
      <c r="BT16" s="809">
        <f t="shared" si="9"/>
        <v>0</v>
      </c>
      <c r="BU16" s="809">
        <f t="shared" si="9"/>
        <v>0</v>
      </c>
      <c r="BV16" s="809">
        <f t="shared" si="1"/>
        <v>0</v>
      </c>
      <c r="BW16" s="809">
        <f t="shared" si="2"/>
        <v>0</v>
      </c>
      <c r="BX16" s="577"/>
      <c r="BY16" s="543"/>
      <c r="BZ16" s="543"/>
      <c r="CA16" s="543"/>
      <c r="CB16" s="543"/>
      <c r="CC16" s="748"/>
      <c r="CD16" s="749"/>
      <c r="CE16" s="823">
        <f t="shared" si="10"/>
        <v>0</v>
      </c>
      <c r="CF16" s="824">
        <f t="shared" si="11"/>
        <v>0</v>
      </c>
      <c r="CG16" s="824">
        <f t="shared" si="12"/>
        <v>0</v>
      </c>
      <c r="CH16" s="824">
        <f t="shared" si="13"/>
        <v>0</v>
      </c>
      <c r="CI16" s="824">
        <f t="shared" si="14"/>
        <v>0</v>
      </c>
      <c r="CJ16" s="824">
        <f t="shared" si="4"/>
        <v>0</v>
      </c>
      <c r="CK16" s="824">
        <f t="shared" si="5"/>
        <v>0</v>
      </c>
      <c r="CL16" s="840" t="str">
        <f t="shared" si="15"/>
        <v>-</v>
      </c>
      <c r="CM16" s="841" t="str">
        <f t="shared" si="16"/>
        <v>-</v>
      </c>
      <c r="CN16" s="841" t="str">
        <f t="shared" si="17"/>
        <v>-</v>
      </c>
      <c r="CO16" s="841" t="str">
        <f t="shared" si="18"/>
        <v>-</v>
      </c>
      <c r="CP16" s="841" t="str">
        <f t="shared" si="19"/>
        <v>-</v>
      </c>
      <c r="CQ16" s="842" t="str">
        <f t="shared" si="7"/>
        <v>-</v>
      </c>
      <c r="CR16" s="843" t="str">
        <f t="shared" si="20"/>
        <v>-</v>
      </c>
    </row>
    <row r="17" ht="99.95" customHeight="1" spans="2:96">
      <c r="B17" s="638"/>
      <c r="C17" s="625"/>
      <c r="D17" s="689" t="s">
        <v>210</v>
      </c>
      <c r="E17" s="702" t="s">
        <v>341</v>
      </c>
      <c r="F17" s="704"/>
      <c r="G17" s="704" t="s">
        <v>342</v>
      </c>
      <c r="H17" s="704" t="s">
        <v>343</v>
      </c>
      <c r="I17" s="704" t="s">
        <v>344</v>
      </c>
      <c r="J17" s="704" t="s">
        <v>345</v>
      </c>
      <c r="K17" s="704" t="s">
        <v>346</v>
      </c>
      <c r="L17" s="726" t="s">
        <v>347</v>
      </c>
      <c r="M17" s="723"/>
      <c r="N17" s="724"/>
      <c r="O17" s="724"/>
      <c r="P17" s="724"/>
      <c r="Q17" s="724"/>
      <c r="R17" s="741"/>
      <c r="S17" s="742"/>
      <c r="T17" s="580"/>
      <c r="U17" s="546"/>
      <c r="V17" s="546"/>
      <c r="W17" s="546"/>
      <c r="X17" s="546"/>
      <c r="Y17" s="754"/>
      <c r="Z17" s="755"/>
      <c r="AA17" s="580"/>
      <c r="AB17" s="546"/>
      <c r="AC17" s="546"/>
      <c r="AD17" s="546"/>
      <c r="AE17" s="546"/>
      <c r="AF17" s="754"/>
      <c r="AG17" s="755"/>
      <c r="AH17" s="771"/>
      <c r="AI17" s="772"/>
      <c r="AJ17" s="772"/>
      <c r="AK17" s="772"/>
      <c r="AL17" s="772"/>
      <c r="AM17" s="773"/>
      <c r="AN17" s="742"/>
      <c r="AO17" s="771"/>
      <c r="AP17" s="772"/>
      <c r="AQ17" s="772"/>
      <c r="AR17" s="772"/>
      <c r="AS17" s="772"/>
      <c r="AT17" s="773"/>
      <c r="AU17" s="742"/>
      <c r="AV17" s="581"/>
      <c r="AW17" s="796"/>
      <c r="AX17" s="796"/>
      <c r="AY17" s="796"/>
      <c r="AZ17" s="796"/>
      <c r="BA17" s="797"/>
      <c r="BB17" s="798"/>
      <c r="BC17" s="799"/>
      <c r="BD17" s="800"/>
      <c r="BE17" s="800"/>
      <c r="BF17" s="800"/>
      <c r="BG17" s="800"/>
      <c r="BH17" s="805"/>
      <c r="BI17" s="798"/>
      <c r="BJ17" s="799"/>
      <c r="BK17" s="800"/>
      <c r="BL17" s="800"/>
      <c r="BM17" s="800"/>
      <c r="BN17" s="800"/>
      <c r="BO17" s="805"/>
      <c r="BP17" s="798"/>
      <c r="BQ17" s="814">
        <f t="shared" si="9"/>
        <v>0</v>
      </c>
      <c r="BR17" s="815">
        <f t="shared" si="9"/>
        <v>0</v>
      </c>
      <c r="BS17" s="815">
        <f t="shared" si="9"/>
        <v>0</v>
      </c>
      <c r="BT17" s="815">
        <f t="shared" si="9"/>
        <v>0</v>
      </c>
      <c r="BU17" s="815">
        <f t="shared" si="9"/>
        <v>0</v>
      </c>
      <c r="BV17" s="815">
        <f t="shared" si="1"/>
        <v>0</v>
      </c>
      <c r="BW17" s="815">
        <f t="shared" si="2"/>
        <v>0</v>
      </c>
      <c r="BX17" s="818"/>
      <c r="BY17" s="819"/>
      <c r="BZ17" s="819"/>
      <c r="CA17" s="819"/>
      <c r="CB17" s="819"/>
      <c r="CC17" s="830"/>
      <c r="CD17" s="831"/>
      <c r="CE17" s="832">
        <f t="shared" si="10"/>
        <v>0</v>
      </c>
      <c r="CF17" s="833">
        <f t="shared" si="11"/>
        <v>0</v>
      </c>
      <c r="CG17" s="833">
        <f t="shared" si="12"/>
        <v>0</v>
      </c>
      <c r="CH17" s="833">
        <f t="shared" si="13"/>
        <v>0</v>
      </c>
      <c r="CI17" s="833">
        <f t="shared" si="14"/>
        <v>0</v>
      </c>
      <c r="CJ17" s="833">
        <f t="shared" si="4"/>
        <v>0</v>
      </c>
      <c r="CK17" s="833">
        <f t="shared" si="5"/>
        <v>0</v>
      </c>
      <c r="CL17" s="852" t="str">
        <f t="shared" si="15"/>
        <v>-</v>
      </c>
      <c r="CM17" s="853" t="str">
        <f t="shared" si="16"/>
        <v>-</v>
      </c>
      <c r="CN17" s="853" t="str">
        <f t="shared" si="17"/>
        <v>-</v>
      </c>
      <c r="CO17" s="853" t="str">
        <f t="shared" si="18"/>
        <v>-</v>
      </c>
      <c r="CP17" s="853" t="str">
        <f t="shared" si="19"/>
        <v>-</v>
      </c>
      <c r="CQ17" s="854" t="str">
        <f t="shared" si="7"/>
        <v>-</v>
      </c>
      <c r="CR17" s="855" t="str">
        <f t="shared" si="20"/>
        <v>-</v>
      </c>
    </row>
    <row r="18" ht="99.95" customHeight="1" spans="2:96">
      <c r="B18" s="640"/>
      <c r="C18" s="632" t="str">
        <f>_xlfn.DISPIMG("ID_8DA45DC3BF104901888296B694349F03",1)</f>
        <v>=DISPIMG("ID_8DA45DC3BF104901888296B694349F03",1)</v>
      </c>
      <c r="D18" s="705" t="s">
        <v>348</v>
      </c>
      <c r="E18" s="706" t="s">
        <v>349</v>
      </c>
      <c r="F18" s="704"/>
      <c r="G18" s="704" t="s">
        <v>350</v>
      </c>
      <c r="H18" s="704" t="s">
        <v>351</v>
      </c>
      <c r="I18" s="704" t="s">
        <v>352</v>
      </c>
      <c r="J18" s="704" t="s">
        <v>353</v>
      </c>
      <c r="K18" s="704" t="s">
        <v>354</v>
      </c>
      <c r="L18" s="726" t="s">
        <v>355</v>
      </c>
      <c r="M18" s="717"/>
      <c r="N18" s="718"/>
      <c r="O18" s="718"/>
      <c r="P18" s="718"/>
      <c r="Q18" s="718"/>
      <c r="R18" s="736"/>
      <c r="S18" s="737"/>
      <c r="T18" s="588"/>
      <c r="U18" s="552"/>
      <c r="V18" s="552"/>
      <c r="W18" s="552"/>
      <c r="X18" s="552"/>
      <c r="Y18" s="750"/>
      <c r="Z18" s="751"/>
      <c r="AA18" s="588"/>
      <c r="AB18" s="552"/>
      <c r="AC18" s="552"/>
      <c r="AD18" s="552"/>
      <c r="AE18" s="552"/>
      <c r="AF18" s="750"/>
      <c r="AG18" s="751"/>
      <c r="AH18" s="765"/>
      <c r="AI18" s="766"/>
      <c r="AJ18" s="766"/>
      <c r="AK18" s="766"/>
      <c r="AL18" s="766"/>
      <c r="AM18" s="767"/>
      <c r="AN18" s="737"/>
      <c r="AO18" s="765"/>
      <c r="AP18" s="766"/>
      <c r="AQ18" s="766"/>
      <c r="AR18" s="766"/>
      <c r="AS18" s="766"/>
      <c r="AT18" s="767"/>
      <c r="AU18" s="737"/>
      <c r="AV18" s="589"/>
      <c r="AW18" s="786"/>
      <c r="AX18" s="786"/>
      <c r="AY18" s="786"/>
      <c r="AZ18" s="786"/>
      <c r="BA18" s="787"/>
      <c r="BB18" s="788"/>
      <c r="BC18" s="789"/>
      <c r="BD18" s="790"/>
      <c r="BE18" s="790"/>
      <c r="BF18" s="790"/>
      <c r="BG18" s="790"/>
      <c r="BH18" s="803"/>
      <c r="BI18" s="788"/>
      <c r="BJ18" s="789"/>
      <c r="BK18" s="790"/>
      <c r="BL18" s="790"/>
      <c r="BM18" s="790"/>
      <c r="BN18" s="790"/>
      <c r="BO18" s="803"/>
      <c r="BP18" s="788"/>
      <c r="BQ18" s="810">
        <f t="shared" si="9"/>
        <v>0</v>
      </c>
      <c r="BR18" s="811">
        <f t="shared" si="9"/>
        <v>0</v>
      </c>
      <c r="BS18" s="811">
        <f t="shared" si="9"/>
        <v>0</v>
      </c>
      <c r="BT18" s="811">
        <f t="shared" si="9"/>
        <v>0</v>
      </c>
      <c r="BU18" s="811">
        <f t="shared" si="9"/>
        <v>0</v>
      </c>
      <c r="BV18" s="811">
        <f t="shared" si="1"/>
        <v>0</v>
      </c>
      <c r="BW18" s="811">
        <f t="shared" si="2"/>
        <v>0</v>
      </c>
      <c r="BX18" s="820"/>
      <c r="BY18" s="821"/>
      <c r="BZ18" s="821"/>
      <c r="CA18" s="821"/>
      <c r="CB18" s="821"/>
      <c r="CC18" s="834"/>
      <c r="CD18" s="835"/>
      <c r="CE18" s="825">
        <f t="shared" si="10"/>
        <v>0</v>
      </c>
      <c r="CF18" s="826">
        <f t="shared" si="11"/>
        <v>0</v>
      </c>
      <c r="CG18" s="826">
        <f t="shared" si="12"/>
        <v>0</v>
      </c>
      <c r="CH18" s="826">
        <f t="shared" si="13"/>
        <v>0</v>
      </c>
      <c r="CI18" s="826">
        <f t="shared" si="14"/>
        <v>0</v>
      </c>
      <c r="CJ18" s="826">
        <f t="shared" si="4"/>
        <v>0</v>
      </c>
      <c r="CK18" s="826">
        <f t="shared" si="5"/>
        <v>0</v>
      </c>
      <c r="CL18" s="844" t="str">
        <f t="shared" si="15"/>
        <v>-</v>
      </c>
      <c r="CM18" s="845" t="str">
        <f t="shared" si="16"/>
        <v>-</v>
      </c>
      <c r="CN18" s="845" t="str">
        <f t="shared" si="17"/>
        <v>-</v>
      </c>
      <c r="CO18" s="845" t="str">
        <f t="shared" si="18"/>
        <v>-</v>
      </c>
      <c r="CP18" s="845" t="str">
        <f t="shared" si="19"/>
        <v>-</v>
      </c>
      <c r="CQ18" s="846" t="str">
        <f t="shared" si="7"/>
        <v>-</v>
      </c>
      <c r="CR18" s="847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T12:Z12">
    <cfRule type="expression" dxfId="0" priority="95">
      <formula>OR(T12=0,T12="0")</formula>
    </cfRule>
  </conditionalFormatting>
  <conditionalFormatting sqref="AA12:AG12">
    <cfRule type="expression" dxfId="0" priority="89">
      <formula>OR(AA12=0,AA12="0")</formula>
    </cfRule>
  </conditionalFormatting>
  <conditionalFormatting sqref="BJ12:BP12">
    <cfRule type="expression" dxfId="1" priority="113">
      <formula>BJ12&gt;1</formula>
    </cfRule>
    <cfRule type="expression" dxfId="2" priority="119">
      <formula>BJ12&gt;0.5</formula>
    </cfRule>
    <cfRule type="expression" dxfId="3" priority="125">
      <formula>BJ12&gt;0</formula>
    </cfRule>
  </conditionalFormatting>
  <conditionalFormatting sqref="BX12:CC12">
    <cfRule type="expression" dxfId="6" priority="83">
      <formula>AND($A$1&lt;&gt;"补货",BX12&gt;T12)</formula>
    </cfRule>
  </conditionalFormatting>
  <conditionalFormatting sqref="CL12:CR12">
    <cfRule type="expression" dxfId="7" priority="131">
      <formula>CL12&lt;20</formula>
    </cfRule>
    <cfRule type="expression" dxfId="8" priority="137">
      <formula>CL12&lt;50</formula>
    </cfRule>
    <cfRule type="expression" dxfId="9" priority="143">
      <formula>CL12&lt;100</formula>
    </cfRule>
  </conditionalFormatting>
  <conditionalFormatting sqref="T13:Z13">
    <cfRule type="expression" dxfId="0" priority="94">
      <formula>OR(T13=0,T13="0")</formula>
    </cfRule>
  </conditionalFormatting>
  <conditionalFormatting sqref="AA13:AG13">
    <cfRule type="expression" dxfId="0" priority="88">
      <formula>OR(AA13=0,AA13="0")</formula>
    </cfRule>
  </conditionalFormatting>
  <conditionalFormatting sqref="BJ13:BP13">
    <cfRule type="expression" dxfId="1" priority="112">
      <formula>BJ13&gt;1</formula>
    </cfRule>
    <cfRule type="expression" dxfId="2" priority="118">
      <formula>BJ13&gt;0.5</formula>
    </cfRule>
    <cfRule type="expression" dxfId="3" priority="124">
      <formula>BJ13&gt;0</formula>
    </cfRule>
  </conditionalFormatting>
  <conditionalFormatting sqref="BX13:CC13">
    <cfRule type="expression" dxfId="6" priority="82">
      <formula>AND($A$1&lt;&gt;"补货",BX13&gt;T13)</formula>
    </cfRule>
  </conditionalFormatting>
  <conditionalFormatting sqref="CL13:CR13">
    <cfRule type="expression" dxfId="7" priority="130">
      <formula>CL13&lt;20</formula>
    </cfRule>
    <cfRule type="expression" dxfId="8" priority="136">
      <formula>CL13&lt;50</formula>
    </cfRule>
    <cfRule type="expression" dxfId="9" priority="142">
      <formula>CL13&lt;100</formula>
    </cfRule>
  </conditionalFormatting>
  <conditionalFormatting sqref="T14:Z14">
    <cfRule type="expression" dxfId="0" priority="93">
      <formula>OR(T14=0,T14="0")</formula>
    </cfRule>
  </conditionalFormatting>
  <conditionalFormatting sqref="AA14:AG14">
    <cfRule type="expression" dxfId="0" priority="87">
      <formula>OR(AA14=0,AA14="0")</formula>
    </cfRule>
  </conditionalFormatting>
  <conditionalFormatting sqref="BJ14:BP14">
    <cfRule type="expression" dxfId="1" priority="111">
      <formula>BJ14&gt;1</formula>
    </cfRule>
    <cfRule type="expression" dxfId="2" priority="117">
      <formula>BJ14&gt;0.5</formula>
    </cfRule>
    <cfRule type="expression" dxfId="3" priority="123">
      <formula>BJ14&gt;0</formula>
    </cfRule>
  </conditionalFormatting>
  <conditionalFormatting sqref="BX14:CC14">
    <cfRule type="expression" dxfId="6" priority="81">
      <formula>AND($A$1&lt;&gt;"补货",BX14&gt;T14)</formula>
    </cfRule>
  </conditionalFormatting>
  <conditionalFormatting sqref="CL14:CR14">
    <cfRule type="expression" dxfId="7" priority="129">
      <formula>CL14&lt;20</formula>
    </cfRule>
    <cfRule type="expression" dxfId="8" priority="135">
      <formula>CL14&lt;50</formula>
    </cfRule>
    <cfRule type="expression" dxfId="9" priority="141">
      <formula>CL14&lt;100</formula>
    </cfRule>
  </conditionalFormatting>
  <conditionalFormatting sqref="T15:Z15">
    <cfRule type="expression" dxfId="0" priority="92">
      <formula>OR(T15=0,T15="0")</formula>
    </cfRule>
  </conditionalFormatting>
  <conditionalFormatting sqref="AA15:AG15">
    <cfRule type="expression" dxfId="0" priority="86">
      <formula>OR(AA15=0,AA15="0")</formula>
    </cfRule>
  </conditionalFormatting>
  <conditionalFormatting sqref="BJ15:BP15">
    <cfRule type="expression" dxfId="1" priority="110">
      <formula>BJ15&gt;1</formula>
    </cfRule>
    <cfRule type="expression" dxfId="2" priority="116">
      <formula>BJ15&gt;0.5</formula>
    </cfRule>
    <cfRule type="expression" dxfId="3" priority="122">
      <formula>BJ15&gt;0</formula>
    </cfRule>
  </conditionalFormatting>
  <conditionalFormatting sqref="BX15:CC15">
    <cfRule type="expression" dxfId="6" priority="80">
      <formula>AND($A$1&lt;&gt;"补货",BX15&gt;T15)</formula>
    </cfRule>
  </conditionalFormatting>
  <conditionalFormatting sqref="CL15:CR15">
    <cfRule type="expression" dxfId="7" priority="128">
      <formula>CL15&lt;20</formula>
    </cfRule>
    <cfRule type="expression" dxfId="8" priority="134">
      <formula>CL15&lt;50</formula>
    </cfRule>
    <cfRule type="expression" dxfId="9" priority="140">
      <formula>CL15&lt;100</formula>
    </cfRule>
  </conditionalFormatting>
  <conditionalFormatting sqref="T16:Z16">
    <cfRule type="expression" dxfId="0" priority="91">
      <formula>OR(T16=0,T16="0")</formula>
    </cfRule>
  </conditionalFormatting>
  <conditionalFormatting sqref="AA16:AG16">
    <cfRule type="expression" dxfId="0" priority="85">
      <formula>OR(AA16=0,AA16="0")</formula>
    </cfRule>
  </conditionalFormatting>
  <conditionalFormatting sqref="BJ16:BP16">
    <cfRule type="expression" dxfId="1" priority="109">
      <formula>BJ16&gt;1</formula>
    </cfRule>
    <cfRule type="expression" dxfId="2" priority="115">
      <formula>BJ16&gt;0.5</formula>
    </cfRule>
    <cfRule type="expression" dxfId="3" priority="121">
      <formula>BJ16&gt;0</formula>
    </cfRule>
  </conditionalFormatting>
  <conditionalFormatting sqref="BX16:CC16">
    <cfRule type="expression" dxfId="6" priority="79">
      <formula>AND($A$1&lt;&gt;"补货",BX16&gt;T16)</formula>
    </cfRule>
  </conditionalFormatting>
  <conditionalFormatting sqref="CL16:CR16">
    <cfRule type="expression" dxfId="7" priority="127">
      <formula>CL16&lt;20</formula>
    </cfRule>
    <cfRule type="expression" dxfId="8" priority="133">
      <formula>CL16&lt;50</formula>
    </cfRule>
    <cfRule type="expression" dxfId="9" priority="139">
      <formula>CL16&lt;100</formula>
    </cfRule>
  </conditionalFormatting>
  <conditionalFormatting sqref="T17:Z17">
    <cfRule type="expression" dxfId="0" priority="90">
      <formula>OR(T17=0,T17="0")</formula>
    </cfRule>
  </conditionalFormatting>
  <conditionalFormatting sqref="AA17:AG17">
    <cfRule type="expression" dxfId="0" priority="84">
      <formula>OR(AA17=0,AA17="0")</formula>
    </cfRule>
  </conditionalFormatting>
  <conditionalFormatting sqref="BJ17:BP17">
    <cfRule type="expression" dxfId="1" priority="108">
      <formula>BJ17&gt;1</formula>
    </cfRule>
    <cfRule type="expression" dxfId="2" priority="114">
      <formula>BJ17&gt;0.5</formula>
    </cfRule>
    <cfRule type="expression" dxfId="3" priority="120">
      <formula>BJ17&gt;0</formula>
    </cfRule>
  </conditionalFormatting>
  <conditionalFormatting sqref="BX17:CC17">
    <cfRule type="expression" dxfId="6" priority="78">
      <formula>AND($A$1&lt;&gt;"补货",BX17&gt;T17)</formula>
    </cfRule>
  </conditionalFormatting>
  <conditionalFormatting sqref="CL17:CR17">
    <cfRule type="expression" dxfId="7" priority="126">
      <formula>CL17&lt;20</formula>
    </cfRule>
    <cfRule type="expression" dxfId="8" priority="132">
      <formula>CL17&lt;50</formula>
    </cfRule>
    <cfRule type="expression" dxfId="9" priority="138">
      <formula>CL17&lt;100</formula>
    </cfRule>
  </conditionalFormatting>
  <conditionalFormatting sqref="T18:Z18">
    <cfRule type="expression" dxfId="0" priority="11">
      <formula>OR(T18=0,T18="0")</formula>
    </cfRule>
  </conditionalFormatting>
  <conditionalFormatting sqref="AA18:AG18">
    <cfRule type="expression" dxfId="0" priority="10">
      <formula>OR(AA18=0,AA18="0")</formula>
    </cfRule>
  </conditionalFormatting>
  <conditionalFormatting sqref="BJ18:BP18">
    <cfRule type="expression" dxfId="3" priority="14">
      <formula>BJ18&gt;0</formula>
    </cfRule>
    <cfRule type="expression" dxfId="2" priority="13">
      <formula>BJ18&gt;0.5</formula>
    </cfRule>
    <cfRule type="expression" dxfId="1" priority="12">
      <formula>BJ18&gt;1</formula>
    </cfRule>
  </conditionalFormatting>
  <conditionalFormatting sqref="BX18:CC18">
    <cfRule type="expression" dxfId="6" priority="9">
      <formula>AND($A$1&lt;&gt;"补货",BX18&gt;T18)</formula>
    </cfRule>
  </conditionalFormatting>
  <conditionalFormatting sqref="CL18:CR18">
    <cfRule type="expression" dxfId="9" priority="17">
      <formula>CL18&lt;100</formula>
    </cfRule>
    <cfRule type="expression" dxfId="8" priority="16">
      <formula>CL18&lt;50</formula>
    </cfRule>
    <cfRule type="expression" dxfId="7" priority="15">
      <formula>CL18&lt;20</formula>
    </cfRule>
  </conditionalFormatting>
  <conditionalFormatting sqref="T4:Z11">
    <cfRule type="expression" dxfId="0" priority="159">
      <formula>OR(T4=0,T4="0")</formula>
    </cfRule>
  </conditionalFormatting>
  <conditionalFormatting sqref="AA4:AG11">
    <cfRule type="expression" dxfId="0" priority="158">
      <formula>OR(AA4=0,AA4="0")</formula>
    </cfRule>
  </conditionalFormatting>
  <conditionalFormatting sqref="BJ4:BP11">
    <cfRule type="expression" dxfId="1" priority="163">
      <formula>BJ4&gt;1</formula>
    </cfRule>
    <cfRule type="expression" dxfId="2" priority="164">
      <formula>BJ4&gt;0.5</formula>
    </cfRule>
    <cfRule type="expression" dxfId="3" priority="165">
      <formula>BJ4&gt;0</formula>
    </cfRule>
  </conditionalFormatting>
  <conditionalFormatting sqref="BQ4:BW18">
    <cfRule type="expression" dxfId="4" priority="195">
      <formula>AND(BQ4&lt;&gt;"",BQ4/BJ4&lt;3)</formula>
    </cfRule>
    <cfRule type="expression" dxfId="5" priority="196">
      <formula>AND(BQ4&lt;&gt;"",BQ4=0)</formula>
    </cfRule>
  </conditionalFormatting>
  <conditionalFormatting sqref="BX4:CC11">
    <cfRule type="expression" dxfId="6" priority="156">
      <formula>AND($A$1&lt;&gt;"补货",BX4&gt;T4)</formula>
    </cfRule>
  </conditionalFormatting>
  <conditionalFormatting sqref="CE4:CK18">
    <cfRule type="expression" dxfId="5" priority="198">
      <formula>AND(CE4&lt;&gt;"",CE4=0)</formula>
    </cfRule>
    <cfRule type="expression" dxfId="4" priority="197">
      <formula>AND(CE4&lt;&gt;"",CE4/BJ4&lt;3)</formula>
    </cfRule>
  </conditionalFormatting>
  <conditionalFormatting sqref="CL4:CR11">
    <cfRule type="expression" dxfId="7" priority="166">
      <formula>CL4&lt;20</formula>
    </cfRule>
    <cfRule type="expression" dxfId="8" priority="167">
      <formula>CL4&lt;50</formula>
    </cfRule>
    <cfRule type="expression" dxfId="9" priority="168">
      <formula>CL4&lt;100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R16" sqref="R16"/>
    </sheetView>
  </sheetViews>
  <sheetFormatPr defaultColWidth="9" defaultRowHeight="25.5"/>
  <cols>
    <col min="2" max="2" width="10.625" customWidth="1"/>
    <col min="3" max="3" width="23.25" customWidth="1"/>
    <col min="4" max="4" width="15.5" style="507" customWidth="1"/>
    <col min="5" max="5" width="17.5" style="507" customWidth="1"/>
    <col min="6" max="12" width="10.625" customWidth="1"/>
    <col min="13" max="19" width="6.625" style="507" customWidth="1"/>
    <col min="20" max="20" width="25.625" customWidth="1"/>
    <col min="21" max="21" width="23.375" style="507" customWidth="1"/>
    <col min="22" max="22" width="24" style="507" customWidth="1"/>
    <col min="23" max="23" width="23.375" style="507" customWidth="1"/>
    <col min="24" max="24" width="24" style="507" customWidth="1"/>
    <col min="25" max="25" width="23" style="507" customWidth="1"/>
    <col min="26" max="27" width="21.375" style="507" customWidth="1"/>
  </cols>
  <sheetData>
    <row r="2" ht="26.25" spans="6:27">
      <c r="F2" s="557" t="s">
        <v>239</v>
      </c>
      <c r="G2" s="615"/>
      <c r="H2" s="615"/>
      <c r="I2" s="615"/>
      <c r="J2" s="615"/>
      <c r="K2" s="643"/>
      <c r="L2" s="643"/>
      <c r="M2" s="557" t="s">
        <v>240</v>
      </c>
      <c r="N2" s="615"/>
      <c r="O2" s="615"/>
      <c r="P2" s="615"/>
      <c r="Q2" s="615"/>
      <c r="R2" s="615"/>
      <c r="S2" s="643"/>
      <c r="T2" s="645" t="s">
        <v>241</v>
      </c>
      <c r="U2" s="557" t="s">
        <v>242</v>
      </c>
      <c r="V2" s="615"/>
      <c r="W2" s="615"/>
      <c r="X2" s="615"/>
      <c r="Y2" s="615"/>
      <c r="Z2" s="615"/>
      <c r="AA2" s="666"/>
    </row>
    <row r="3" s="507" customFormat="1" ht="26.25" spans="2:27">
      <c r="B3" s="616" t="s">
        <v>12</v>
      </c>
      <c r="C3" s="616" t="s">
        <v>13</v>
      </c>
      <c r="D3" s="616" t="s">
        <v>14</v>
      </c>
      <c r="E3" s="617" t="s">
        <v>15</v>
      </c>
      <c r="F3" s="618">
        <v>90</v>
      </c>
      <c r="G3" s="616">
        <v>100</v>
      </c>
      <c r="H3" s="616">
        <v>110</v>
      </c>
      <c r="I3" s="616">
        <v>120</v>
      </c>
      <c r="J3" s="616">
        <v>130</v>
      </c>
      <c r="K3" s="616">
        <v>140</v>
      </c>
      <c r="L3" s="644">
        <v>150</v>
      </c>
      <c r="M3" s="618">
        <v>90</v>
      </c>
      <c r="N3" s="616">
        <v>100</v>
      </c>
      <c r="O3" s="616">
        <v>110</v>
      </c>
      <c r="P3" s="616">
        <v>120</v>
      </c>
      <c r="Q3" s="616">
        <v>130</v>
      </c>
      <c r="R3" s="616">
        <v>140</v>
      </c>
      <c r="S3" s="646">
        <v>150</v>
      </c>
      <c r="T3" s="647"/>
      <c r="U3" s="618">
        <v>90</v>
      </c>
      <c r="V3" s="616">
        <v>100</v>
      </c>
      <c r="W3" s="616">
        <v>110</v>
      </c>
      <c r="X3" s="616">
        <v>120</v>
      </c>
      <c r="Y3" s="616">
        <v>130</v>
      </c>
      <c r="Z3" s="616">
        <v>140</v>
      </c>
      <c r="AA3" s="667">
        <v>150</v>
      </c>
    </row>
    <row r="4" s="507" customFormat="1" ht="99.95" customHeight="1" spans="2:27">
      <c r="B4" s="510" t="s">
        <v>244</v>
      </c>
      <c r="C4" s="619"/>
      <c r="D4" s="620" t="s">
        <v>245</v>
      </c>
      <c r="E4" s="621" t="s">
        <v>246</v>
      </c>
      <c r="F4" s="622">
        <f>'在庫（居家服）'!BX4</f>
        <v>0</v>
      </c>
      <c r="G4" s="623">
        <f>'在庫（居家服）'!BY4</f>
        <v>0</v>
      </c>
      <c r="H4" s="623">
        <f>'在庫（居家服）'!BZ4</f>
        <v>0</v>
      </c>
      <c r="I4" s="623">
        <f>'在庫（居家服）'!CA4</f>
        <v>0</v>
      </c>
      <c r="J4" s="623">
        <f>'在庫（居家服）'!CB4</f>
        <v>0</v>
      </c>
      <c r="K4" s="623">
        <f>'在庫（居家服）'!CC4</f>
        <v>0</v>
      </c>
      <c r="L4" s="623">
        <f>'在庫（居家服）'!CD4</f>
        <v>0</v>
      </c>
      <c r="M4" s="622">
        <v>36</v>
      </c>
      <c r="N4" s="623">
        <v>36</v>
      </c>
      <c r="O4" s="623">
        <v>36</v>
      </c>
      <c r="P4" s="623">
        <v>36</v>
      </c>
      <c r="Q4" s="623">
        <v>36</v>
      </c>
      <c r="R4" s="623">
        <v>36</v>
      </c>
      <c r="S4" s="648">
        <v>36</v>
      </c>
      <c r="T4" s="649">
        <f t="shared" ref="T4:T18" si="0">M4*F4+N4*G4+O4*H4+P4*I4+Q4*J4+K4*R4+L4*S4</f>
        <v>0</v>
      </c>
      <c r="U4" s="650" t="s">
        <v>247</v>
      </c>
      <c r="V4" s="651" t="s">
        <v>248</v>
      </c>
      <c r="W4" s="651" t="s">
        <v>249</v>
      </c>
      <c r="X4" s="651" t="s">
        <v>250</v>
      </c>
      <c r="Y4" s="651" t="s">
        <v>251</v>
      </c>
      <c r="Z4" s="668"/>
      <c r="AA4" s="669"/>
    </row>
    <row r="5" s="507" customFormat="1" ht="99.95" customHeight="1" spans="2:27">
      <c r="B5" s="624"/>
      <c r="C5" s="625"/>
      <c r="D5" s="626" t="s">
        <v>252</v>
      </c>
      <c r="E5" s="627" t="s">
        <v>253</v>
      </c>
      <c r="F5" s="628">
        <f>'在庫（居家服）'!BX5</f>
        <v>0</v>
      </c>
      <c r="G5" s="629">
        <f>'在庫（居家服）'!BY5</f>
        <v>0</v>
      </c>
      <c r="H5" s="629">
        <f>'在庫（居家服）'!BZ5</f>
        <v>0</v>
      </c>
      <c r="I5" s="629">
        <f>'在庫（居家服）'!CA5</f>
        <v>0</v>
      </c>
      <c r="J5" s="629">
        <f>'在庫（居家服）'!CB5</f>
        <v>0</v>
      </c>
      <c r="K5" s="629">
        <f>'在庫（居家服）'!CC5</f>
        <v>0</v>
      </c>
      <c r="L5" s="629">
        <f>'在庫（居家服）'!CD5</f>
        <v>0</v>
      </c>
      <c r="M5" s="628">
        <v>36</v>
      </c>
      <c r="N5" s="629">
        <v>36</v>
      </c>
      <c r="O5" s="629">
        <v>36</v>
      </c>
      <c r="P5" s="629">
        <v>36</v>
      </c>
      <c r="Q5" s="629">
        <v>36</v>
      </c>
      <c r="R5" s="629">
        <v>36</v>
      </c>
      <c r="S5" s="652">
        <v>36</v>
      </c>
      <c r="T5" s="653">
        <f t="shared" si="0"/>
        <v>0</v>
      </c>
      <c r="U5" s="654" t="s">
        <v>254</v>
      </c>
      <c r="V5" s="655" t="s">
        <v>255</v>
      </c>
      <c r="W5" s="655" t="s">
        <v>256</v>
      </c>
      <c r="X5" s="655" t="s">
        <v>257</v>
      </c>
      <c r="Y5" s="655" t="s">
        <v>258</v>
      </c>
      <c r="Z5" s="670"/>
      <c r="AA5" s="671"/>
    </row>
    <row r="6" s="507" customFormat="1" ht="99.95" customHeight="1" spans="2:27">
      <c r="B6" s="624"/>
      <c r="C6" s="625"/>
      <c r="D6" s="626" t="s">
        <v>259</v>
      </c>
      <c r="E6" s="630" t="s">
        <v>260</v>
      </c>
      <c r="F6" s="628">
        <f>'在庫（居家服）'!BX6</f>
        <v>0</v>
      </c>
      <c r="G6" s="629">
        <f>'在庫（居家服）'!BY6</f>
        <v>0</v>
      </c>
      <c r="H6" s="629">
        <f>'在庫（居家服）'!BZ6</f>
        <v>0</v>
      </c>
      <c r="I6" s="629">
        <f>'在庫（居家服）'!CA6</f>
        <v>0</v>
      </c>
      <c r="J6" s="629">
        <f>'在庫（居家服）'!CB6</f>
        <v>0</v>
      </c>
      <c r="K6" s="629">
        <f>'在庫（居家服）'!CC6</f>
        <v>0</v>
      </c>
      <c r="L6" s="629">
        <f>'在庫（居家服）'!CD6</f>
        <v>0</v>
      </c>
      <c r="M6" s="628">
        <v>36</v>
      </c>
      <c r="N6" s="629">
        <v>36</v>
      </c>
      <c r="O6" s="629">
        <v>36</v>
      </c>
      <c r="P6" s="629">
        <v>36</v>
      </c>
      <c r="Q6" s="629">
        <v>36</v>
      </c>
      <c r="R6" s="629">
        <v>36</v>
      </c>
      <c r="S6" s="652">
        <v>36</v>
      </c>
      <c r="T6" s="653">
        <f t="shared" si="0"/>
        <v>0</v>
      </c>
      <c r="U6" s="654" t="s">
        <v>261</v>
      </c>
      <c r="V6" s="655" t="s">
        <v>262</v>
      </c>
      <c r="W6" s="655" t="s">
        <v>263</v>
      </c>
      <c r="X6" s="655" t="s">
        <v>264</v>
      </c>
      <c r="Y6" s="655" t="s">
        <v>265</v>
      </c>
      <c r="Z6" s="670"/>
      <c r="AA6" s="671"/>
    </row>
    <row r="7" s="507" customFormat="1" ht="99.95" customHeight="1" spans="2:27">
      <c r="B7" s="631"/>
      <c r="C7" s="632"/>
      <c r="D7" s="633" t="s">
        <v>266</v>
      </c>
      <c r="E7" s="634" t="s">
        <v>266</v>
      </c>
      <c r="F7" s="635">
        <f>'在庫（居家服）'!BX7</f>
        <v>0</v>
      </c>
      <c r="G7" s="636">
        <f>'在庫（居家服）'!BY7</f>
        <v>0</v>
      </c>
      <c r="H7" s="636">
        <f>'在庫（居家服）'!BZ7</f>
        <v>0</v>
      </c>
      <c r="I7" s="636">
        <f>'在庫（居家服）'!CA7</f>
        <v>0</v>
      </c>
      <c r="J7" s="636">
        <f>'在庫（居家服）'!CB7</f>
        <v>0</v>
      </c>
      <c r="K7" s="636">
        <f>'在庫（居家服）'!CC7</f>
        <v>0</v>
      </c>
      <c r="L7" s="636">
        <f>'在庫（居家服）'!CD7</f>
        <v>0</v>
      </c>
      <c r="M7" s="635">
        <v>36</v>
      </c>
      <c r="N7" s="636">
        <v>36</v>
      </c>
      <c r="O7" s="636">
        <v>36</v>
      </c>
      <c r="P7" s="636">
        <v>36</v>
      </c>
      <c r="Q7" s="636">
        <v>36</v>
      </c>
      <c r="R7" s="636">
        <v>36</v>
      </c>
      <c r="S7" s="656">
        <v>36</v>
      </c>
      <c r="T7" s="657">
        <f t="shared" si="0"/>
        <v>0</v>
      </c>
      <c r="U7" s="658" t="s">
        <v>267</v>
      </c>
      <c r="V7" s="659" t="s">
        <v>268</v>
      </c>
      <c r="W7" s="659" t="s">
        <v>269</v>
      </c>
      <c r="X7" s="659" t="s">
        <v>270</v>
      </c>
      <c r="Y7" s="659" t="s">
        <v>271</v>
      </c>
      <c r="Z7" s="672"/>
      <c r="AA7" s="673"/>
    </row>
    <row r="8" s="507" customFormat="1" ht="99.95" customHeight="1" spans="2:27">
      <c r="B8" s="510" t="s">
        <v>272</v>
      </c>
      <c r="C8" s="619"/>
      <c r="D8" s="637" t="s">
        <v>273</v>
      </c>
      <c r="E8" s="621" t="s">
        <v>274</v>
      </c>
      <c r="F8" s="622">
        <f>'在庫（居家服）'!BX8</f>
        <v>0</v>
      </c>
      <c r="G8" s="623">
        <f>'在庫（居家服）'!BY8</f>
        <v>0</v>
      </c>
      <c r="H8" s="623">
        <f>'在庫（居家服）'!BZ8</f>
        <v>0</v>
      </c>
      <c r="I8" s="623">
        <f>'在庫（居家服）'!CA8</f>
        <v>0</v>
      </c>
      <c r="J8" s="623">
        <f>'在庫（居家服）'!CB8</f>
        <v>0</v>
      </c>
      <c r="K8" s="623">
        <f>'在庫（居家服）'!CC8</f>
        <v>0</v>
      </c>
      <c r="L8" s="623">
        <f>'在庫（居家服）'!CD8</f>
        <v>0</v>
      </c>
      <c r="M8" s="622">
        <v>48</v>
      </c>
      <c r="N8" s="623">
        <v>48</v>
      </c>
      <c r="O8" s="623">
        <v>48</v>
      </c>
      <c r="P8" s="623">
        <v>48</v>
      </c>
      <c r="Q8" s="623">
        <v>48</v>
      </c>
      <c r="R8" s="623">
        <v>48</v>
      </c>
      <c r="S8" s="648">
        <v>48</v>
      </c>
      <c r="T8" s="649">
        <f t="shared" si="0"/>
        <v>0</v>
      </c>
      <c r="U8" s="660" t="s">
        <v>275</v>
      </c>
      <c r="V8" s="651" t="s">
        <v>276</v>
      </c>
      <c r="W8" s="651" t="s">
        <v>277</v>
      </c>
      <c r="X8" s="651" t="s">
        <v>278</v>
      </c>
      <c r="Y8" s="651" t="s">
        <v>279</v>
      </c>
      <c r="Z8" s="674"/>
      <c r="AA8" s="675"/>
    </row>
    <row r="9" s="507" customFormat="1" ht="99.95" customHeight="1" spans="2:27">
      <c r="B9" s="638"/>
      <c r="C9" s="625"/>
      <c r="D9" s="626" t="s">
        <v>280</v>
      </c>
      <c r="E9" s="627" t="s">
        <v>281</v>
      </c>
      <c r="F9" s="628">
        <f>'在庫（居家服）'!BX9</f>
        <v>0</v>
      </c>
      <c r="G9" s="629">
        <f>'在庫（居家服）'!BY9</f>
        <v>0</v>
      </c>
      <c r="H9" s="629">
        <f>'在庫（居家服）'!BZ9</f>
        <v>0</v>
      </c>
      <c r="I9" s="629">
        <f>'在庫（居家服）'!CA9</f>
        <v>0</v>
      </c>
      <c r="J9" s="629">
        <f>'在庫（居家服）'!CB9</f>
        <v>0</v>
      </c>
      <c r="K9" s="629">
        <f>'在庫（居家服）'!CC9</f>
        <v>0</v>
      </c>
      <c r="L9" s="629">
        <f>'在庫（居家服）'!CD9</f>
        <v>0</v>
      </c>
      <c r="M9" s="628">
        <v>48</v>
      </c>
      <c r="N9" s="629">
        <v>48</v>
      </c>
      <c r="O9" s="629">
        <v>48</v>
      </c>
      <c r="P9" s="629">
        <v>48</v>
      </c>
      <c r="Q9" s="629">
        <v>48</v>
      </c>
      <c r="R9" s="629">
        <v>48</v>
      </c>
      <c r="S9" s="652">
        <v>48</v>
      </c>
      <c r="T9" s="653">
        <f t="shared" si="0"/>
        <v>0</v>
      </c>
      <c r="U9" s="654" t="s">
        <v>282</v>
      </c>
      <c r="V9" s="655" t="s">
        <v>283</v>
      </c>
      <c r="W9" s="655" t="s">
        <v>284</v>
      </c>
      <c r="X9" s="655" t="s">
        <v>285</v>
      </c>
      <c r="Y9" s="655" t="s">
        <v>286</v>
      </c>
      <c r="Z9" s="670"/>
      <c r="AA9" s="671"/>
    </row>
    <row r="10" s="507" customFormat="1" ht="99.95" customHeight="1" spans="2:27">
      <c r="B10" s="638"/>
      <c r="C10" s="625"/>
      <c r="D10" s="626" t="s">
        <v>287</v>
      </c>
      <c r="E10" s="627" t="s">
        <v>288</v>
      </c>
      <c r="F10" s="628">
        <f>'在庫（居家服）'!BX10</f>
        <v>0</v>
      </c>
      <c r="G10" s="629">
        <f>'在庫（居家服）'!BY10</f>
        <v>0</v>
      </c>
      <c r="H10" s="629">
        <f>'在庫（居家服）'!BZ10</f>
        <v>0</v>
      </c>
      <c r="I10" s="629">
        <f>'在庫（居家服）'!CA10</f>
        <v>0</v>
      </c>
      <c r="J10" s="629">
        <f>'在庫（居家服）'!CB10</f>
        <v>0</v>
      </c>
      <c r="K10" s="629">
        <f>'在庫（居家服）'!CC10</f>
        <v>0</v>
      </c>
      <c r="L10" s="629">
        <f>'在庫（居家服）'!CD10</f>
        <v>0</v>
      </c>
      <c r="M10" s="628">
        <v>48</v>
      </c>
      <c r="N10" s="629">
        <v>48</v>
      </c>
      <c r="O10" s="629">
        <v>48</v>
      </c>
      <c r="P10" s="629">
        <v>48</v>
      </c>
      <c r="Q10" s="629">
        <v>48</v>
      </c>
      <c r="R10" s="629">
        <v>48</v>
      </c>
      <c r="S10" s="652">
        <v>48</v>
      </c>
      <c r="T10" s="653">
        <f t="shared" si="0"/>
        <v>0</v>
      </c>
      <c r="U10" s="654" t="s">
        <v>289</v>
      </c>
      <c r="V10" s="655" t="s">
        <v>290</v>
      </c>
      <c r="W10" s="655" t="s">
        <v>291</v>
      </c>
      <c r="X10" s="655" t="s">
        <v>292</v>
      </c>
      <c r="Y10" s="655" t="s">
        <v>293</v>
      </c>
      <c r="Z10" s="670"/>
      <c r="AA10" s="671"/>
    </row>
    <row r="11" s="507" customFormat="1" ht="99.95" customHeight="1" spans="2:27">
      <c r="B11" s="638"/>
      <c r="C11" s="625"/>
      <c r="D11" s="626" t="s">
        <v>294</v>
      </c>
      <c r="E11" s="639" t="s">
        <v>295</v>
      </c>
      <c r="F11" s="628">
        <f>'在庫（居家服）'!BX11</f>
        <v>0</v>
      </c>
      <c r="G11" s="629">
        <f>'在庫（居家服）'!BY11</f>
        <v>0</v>
      </c>
      <c r="H11" s="629">
        <f>'在庫（居家服）'!BZ11</f>
        <v>0</v>
      </c>
      <c r="I11" s="629">
        <f>'在庫（居家服）'!CA11</f>
        <v>0</v>
      </c>
      <c r="J11" s="629">
        <f>'在庫（居家服）'!CB11</f>
        <v>0</v>
      </c>
      <c r="K11" s="629">
        <f>'在庫（居家服）'!CC11</f>
        <v>0</v>
      </c>
      <c r="L11" s="629">
        <f>'在庫（居家服）'!CD11</f>
        <v>0</v>
      </c>
      <c r="M11" s="628">
        <v>48</v>
      </c>
      <c r="N11" s="629">
        <v>48</v>
      </c>
      <c r="O11" s="629">
        <v>48</v>
      </c>
      <c r="P11" s="629">
        <v>48</v>
      </c>
      <c r="Q11" s="629">
        <v>48</v>
      </c>
      <c r="R11" s="629">
        <v>48</v>
      </c>
      <c r="S11" s="652">
        <v>48</v>
      </c>
      <c r="T11" s="653">
        <f t="shared" si="0"/>
        <v>0</v>
      </c>
      <c r="U11" s="654" t="s">
        <v>296</v>
      </c>
      <c r="V11" s="655" t="s">
        <v>297</v>
      </c>
      <c r="W11" s="655" t="s">
        <v>298</v>
      </c>
      <c r="X11" s="655" t="s">
        <v>299</v>
      </c>
      <c r="Y11" s="655" t="s">
        <v>300</v>
      </c>
      <c r="Z11" s="676"/>
      <c r="AA11" s="677"/>
    </row>
    <row r="12" s="507" customFormat="1" ht="99.95" customHeight="1" spans="2:27">
      <c r="B12" s="638"/>
      <c r="C12" s="625"/>
      <c r="D12" s="626" t="s">
        <v>301</v>
      </c>
      <c r="E12" s="639" t="s">
        <v>302</v>
      </c>
      <c r="F12" s="628">
        <f>'在庫（居家服）'!BX12</f>
        <v>0</v>
      </c>
      <c r="G12" s="629">
        <f>'在庫（居家服）'!BY12</f>
        <v>0</v>
      </c>
      <c r="H12" s="629">
        <f>'在庫（居家服）'!BZ12</f>
        <v>0</v>
      </c>
      <c r="I12" s="629">
        <f>'在庫（居家服）'!CA12</f>
        <v>0</v>
      </c>
      <c r="J12" s="629">
        <f>'在庫（居家服）'!CB12</f>
        <v>0</v>
      </c>
      <c r="K12" s="629">
        <f>'在庫（居家服）'!CC12</f>
        <v>0</v>
      </c>
      <c r="L12" s="629">
        <f>'在庫（居家服）'!CD12</f>
        <v>0</v>
      </c>
      <c r="M12" s="628">
        <v>48</v>
      </c>
      <c r="N12" s="629">
        <v>48</v>
      </c>
      <c r="O12" s="629">
        <v>48</v>
      </c>
      <c r="P12" s="629">
        <v>48</v>
      </c>
      <c r="Q12" s="629">
        <v>48</v>
      </c>
      <c r="R12" s="629">
        <v>48</v>
      </c>
      <c r="S12" s="652">
        <v>48</v>
      </c>
      <c r="T12" s="653">
        <f t="shared" si="0"/>
        <v>0</v>
      </c>
      <c r="U12" s="661"/>
      <c r="V12" s="662" t="s">
        <v>303</v>
      </c>
      <c r="W12" s="662" t="s">
        <v>304</v>
      </c>
      <c r="X12" s="662" t="s">
        <v>305</v>
      </c>
      <c r="Y12" s="662" t="s">
        <v>306</v>
      </c>
      <c r="Z12" s="678" t="s">
        <v>307</v>
      </c>
      <c r="AA12" s="679" t="s">
        <v>308</v>
      </c>
    </row>
    <row r="13" s="507" customFormat="1" ht="99.95" customHeight="1" spans="2:27">
      <c r="B13" s="638"/>
      <c r="C13" s="625"/>
      <c r="D13" s="626" t="s">
        <v>309</v>
      </c>
      <c r="E13" s="639" t="s">
        <v>310</v>
      </c>
      <c r="F13" s="628">
        <f>'在庫（居家服）'!BX13</f>
        <v>0</v>
      </c>
      <c r="G13" s="629">
        <f>'在庫（居家服）'!BY13</f>
        <v>0</v>
      </c>
      <c r="H13" s="629">
        <f>'在庫（居家服）'!BZ13</f>
        <v>0</v>
      </c>
      <c r="I13" s="629">
        <f>'在庫（居家服）'!CA13</f>
        <v>0</v>
      </c>
      <c r="J13" s="629">
        <f>'在庫（居家服）'!CB13</f>
        <v>0</v>
      </c>
      <c r="K13" s="629">
        <f>'在庫（居家服）'!CC13</f>
        <v>0</v>
      </c>
      <c r="L13" s="629">
        <f>'在庫（居家服）'!CD13</f>
        <v>0</v>
      </c>
      <c r="M13" s="628">
        <v>48</v>
      </c>
      <c r="N13" s="629">
        <v>48</v>
      </c>
      <c r="O13" s="629">
        <v>48</v>
      </c>
      <c r="P13" s="629">
        <v>48</v>
      </c>
      <c r="Q13" s="629">
        <v>48</v>
      </c>
      <c r="R13" s="629">
        <v>48</v>
      </c>
      <c r="S13" s="652">
        <v>48</v>
      </c>
      <c r="T13" s="653">
        <f t="shared" si="0"/>
        <v>0</v>
      </c>
      <c r="U13" s="661"/>
      <c r="V13" s="662" t="s">
        <v>311</v>
      </c>
      <c r="W13" s="662" t="s">
        <v>312</v>
      </c>
      <c r="X13" s="662" t="s">
        <v>313</v>
      </c>
      <c r="Y13" s="662" t="s">
        <v>314</v>
      </c>
      <c r="Z13" s="678" t="s">
        <v>315</v>
      </c>
      <c r="AA13" s="679" t="s">
        <v>316</v>
      </c>
    </row>
    <row r="14" s="507" customFormat="1" ht="99.95" customHeight="1" spans="2:27">
      <c r="B14" s="638"/>
      <c r="C14" s="625"/>
      <c r="D14" s="626" t="s">
        <v>317</v>
      </c>
      <c r="E14" s="639" t="s">
        <v>318</v>
      </c>
      <c r="F14" s="628">
        <f>'在庫（居家服）'!BX14</f>
        <v>0</v>
      </c>
      <c r="G14" s="629">
        <f>'在庫（居家服）'!BY14</f>
        <v>0</v>
      </c>
      <c r="H14" s="629">
        <f>'在庫（居家服）'!BZ14</f>
        <v>0</v>
      </c>
      <c r="I14" s="629">
        <f>'在庫（居家服）'!CA14</f>
        <v>0</v>
      </c>
      <c r="J14" s="629">
        <f>'在庫（居家服）'!CB14</f>
        <v>0</v>
      </c>
      <c r="K14" s="629">
        <f>'在庫（居家服）'!CC14</f>
        <v>0</v>
      </c>
      <c r="L14" s="629">
        <f>'在庫（居家服）'!CD14</f>
        <v>0</v>
      </c>
      <c r="M14" s="628">
        <v>48</v>
      </c>
      <c r="N14" s="629">
        <v>48</v>
      </c>
      <c r="O14" s="629">
        <v>48</v>
      </c>
      <c r="P14" s="629">
        <v>48</v>
      </c>
      <c r="Q14" s="629">
        <v>48</v>
      </c>
      <c r="R14" s="629">
        <v>48</v>
      </c>
      <c r="S14" s="652">
        <v>48</v>
      </c>
      <c r="T14" s="653">
        <f t="shared" si="0"/>
        <v>0</v>
      </c>
      <c r="U14" s="661"/>
      <c r="V14" s="662" t="s">
        <v>319</v>
      </c>
      <c r="W14" s="662" t="s">
        <v>320</v>
      </c>
      <c r="X14" s="662" t="s">
        <v>321</v>
      </c>
      <c r="Y14" s="662" t="s">
        <v>322</v>
      </c>
      <c r="Z14" s="678" t="s">
        <v>323</v>
      </c>
      <c r="AA14" s="679" t="s">
        <v>324</v>
      </c>
    </row>
    <row r="15" s="507" customFormat="1" ht="99.95" customHeight="1" spans="2:27">
      <c r="B15" s="638"/>
      <c r="C15" s="625"/>
      <c r="D15" s="626" t="s">
        <v>325</v>
      </c>
      <c r="E15" s="639" t="s">
        <v>326</v>
      </c>
      <c r="F15" s="628">
        <f>'在庫（居家服）'!BX15</f>
        <v>0</v>
      </c>
      <c r="G15" s="629">
        <f>'在庫（居家服）'!BY15</f>
        <v>0</v>
      </c>
      <c r="H15" s="629">
        <f>'在庫（居家服）'!BZ15</f>
        <v>0</v>
      </c>
      <c r="I15" s="629">
        <f>'在庫（居家服）'!CA15</f>
        <v>0</v>
      </c>
      <c r="J15" s="629">
        <f>'在庫（居家服）'!CB15</f>
        <v>0</v>
      </c>
      <c r="K15" s="629">
        <f>'在庫（居家服）'!CC15</f>
        <v>0</v>
      </c>
      <c r="L15" s="629">
        <f>'在庫（居家服）'!CD15</f>
        <v>0</v>
      </c>
      <c r="M15" s="628">
        <v>48</v>
      </c>
      <c r="N15" s="629">
        <v>48</v>
      </c>
      <c r="O15" s="629">
        <v>48</v>
      </c>
      <c r="P15" s="629">
        <v>48</v>
      </c>
      <c r="Q15" s="629">
        <v>48</v>
      </c>
      <c r="R15" s="629">
        <v>48</v>
      </c>
      <c r="S15" s="652">
        <v>48</v>
      </c>
      <c r="T15" s="653">
        <f t="shared" si="0"/>
        <v>0</v>
      </c>
      <c r="U15" s="661"/>
      <c r="V15" s="662" t="s">
        <v>327</v>
      </c>
      <c r="W15" s="662" t="s">
        <v>328</v>
      </c>
      <c r="X15" s="662" t="s">
        <v>329</v>
      </c>
      <c r="Y15" s="662" t="s">
        <v>330</v>
      </c>
      <c r="Z15" s="678" t="s">
        <v>331</v>
      </c>
      <c r="AA15" s="679" t="s">
        <v>332</v>
      </c>
    </row>
    <row r="16" s="507" customFormat="1" ht="99.95" customHeight="1" spans="2:27">
      <c r="B16" s="638"/>
      <c r="C16" s="625"/>
      <c r="D16" s="626" t="s">
        <v>333</v>
      </c>
      <c r="E16" s="639" t="s">
        <v>334</v>
      </c>
      <c r="F16" s="628">
        <f>'在庫（居家服）'!BX16</f>
        <v>0</v>
      </c>
      <c r="G16" s="629">
        <f>'在庫（居家服）'!BY16</f>
        <v>0</v>
      </c>
      <c r="H16" s="629">
        <f>'在庫（居家服）'!BZ16</f>
        <v>0</v>
      </c>
      <c r="I16" s="629">
        <f>'在庫（居家服）'!CA16</f>
        <v>0</v>
      </c>
      <c r="J16" s="629">
        <f>'在庫（居家服）'!CB16</f>
        <v>0</v>
      </c>
      <c r="K16" s="629">
        <f>'在庫（居家服）'!CC16</f>
        <v>0</v>
      </c>
      <c r="L16" s="629">
        <f>'在庫（居家服）'!CD16</f>
        <v>0</v>
      </c>
      <c r="M16" s="628">
        <v>48</v>
      </c>
      <c r="N16" s="629">
        <v>48</v>
      </c>
      <c r="O16" s="629">
        <v>48</v>
      </c>
      <c r="P16" s="629">
        <v>48</v>
      </c>
      <c r="Q16" s="629">
        <v>48</v>
      </c>
      <c r="R16" s="629">
        <v>48</v>
      </c>
      <c r="S16" s="652">
        <v>48</v>
      </c>
      <c r="T16" s="653">
        <f t="shared" si="0"/>
        <v>0</v>
      </c>
      <c r="U16" s="661"/>
      <c r="V16" s="662" t="s">
        <v>335</v>
      </c>
      <c r="W16" s="662" t="s">
        <v>336</v>
      </c>
      <c r="X16" s="662" t="s">
        <v>337</v>
      </c>
      <c r="Y16" s="662" t="s">
        <v>338</v>
      </c>
      <c r="Z16" s="678" t="s">
        <v>339</v>
      </c>
      <c r="AA16" s="679" t="s">
        <v>340</v>
      </c>
    </row>
    <row r="17" s="507" customFormat="1" ht="99.95" customHeight="1" spans="2:27">
      <c r="B17" s="638"/>
      <c r="C17" s="625"/>
      <c r="D17" s="626" t="s">
        <v>210</v>
      </c>
      <c r="E17" s="639" t="s">
        <v>341</v>
      </c>
      <c r="F17" s="628">
        <f>'在庫（居家服）'!BX17</f>
        <v>0</v>
      </c>
      <c r="G17" s="629">
        <f>'在庫（居家服）'!BY17</f>
        <v>0</v>
      </c>
      <c r="H17" s="629">
        <f>'在庫（居家服）'!BZ17</f>
        <v>0</v>
      </c>
      <c r="I17" s="629">
        <f>'在庫（居家服）'!CA17</f>
        <v>0</v>
      </c>
      <c r="J17" s="629">
        <f>'在庫（居家服）'!CB17</f>
        <v>0</v>
      </c>
      <c r="K17" s="629">
        <f>'在庫（居家服）'!CC17</f>
        <v>0</v>
      </c>
      <c r="L17" s="629">
        <f>'在庫（居家服）'!CD17</f>
        <v>0</v>
      </c>
      <c r="M17" s="628">
        <v>48</v>
      </c>
      <c r="N17" s="629">
        <v>48</v>
      </c>
      <c r="O17" s="629">
        <v>48</v>
      </c>
      <c r="P17" s="629">
        <v>48</v>
      </c>
      <c r="Q17" s="629">
        <v>48</v>
      </c>
      <c r="R17" s="629">
        <v>48</v>
      </c>
      <c r="S17" s="652">
        <v>48</v>
      </c>
      <c r="T17" s="653">
        <f t="shared" si="0"/>
        <v>0</v>
      </c>
      <c r="U17" s="661"/>
      <c r="V17" s="662" t="s">
        <v>342</v>
      </c>
      <c r="W17" s="662" t="s">
        <v>343</v>
      </c>
      <c r="X17" s="662" t="s">
        <v>344</v>
      </c>
      <c r="Y17" s="662" t="s">
        <v>345</v>
      </c>
      <c r="Z17" s="678" t="s">
        <v>346</v>
      </c>
      <c r="AA17" s="679" t="s">
        <v>347</v>
      </c>
    </row>
    <row r="18" s="507" customFormat="1" ht="99.95" customHeight="1" spans="2:27">
      <c r="B18" s="640"/>
      <c r="C18" s="632"/>
      <c r="D18" s="641" t="s">
        <v>348</v>
      </c>
      <c r="E18" s="642" t="s">
        <v>349</v>
      </c>
      <c r="F18" s="635">
        <f>'在庫（居家服）'!BX18</f>
        <v>0</v>
      </c>
      <c r="G18" s="636">
        <f>'在庫（居家服）'!BY18</f>
        <v>0</v>
      </c>
      <c r="H18" s="636">
        <f>'在庫（居家服）'!BZ18</f>
        <v>0</v>
      </c>
      <c r="I18" s="636">
        <f>'在庫（居家服）'!CA18</f>
        <v>0</v>
      </c>
      <c r="J18" s="636">
        <f>'在庫（居家服）'!CB18</f>
        <v>0</v>
      </c>
      <c r="K18" s="636">
        <f>'在庫（居家服）'!CC18</f>
        <v>0</v>
      </c>
      <c r="L18" s="636">
        <f>'在庫（居家服）'!CD18</f>
        <v>0</v>
      </c>
      <c r="M18" s="635">
        <v>48</v>
      </c>
      <c r="N18" s="636">
        <v>48</v>
      </c>
      <c r="O18" s="636">
        <v>48</v>
      </c>
      <c r="P18" s="636">
        <v>48</v>
      </c>
      <c r="Q18" s="636">
        <v>48</v>
      </c>
      <c r="R18" s="636">
        <v>48</v>
      </c>
      <c r="S18" s="656">
        <v>48</v>
      </c>
      <c r="T18" s="657">
        <f t="shared" si="0"/>
        <v>0</v>
      </c>
      <c r="U18" s="663"/>
      <c r="V18" s="664" t="s">
        <v>350</v>
      </c>
      <c r="W18" s="664" t="s">
        <v>351</v>
      </c>
      <c r="X18" s="664" t="s">
        <v>352</v>
      </c>
      <c r="Y18" s="664" t="s">
        <v>353</v>
      </c>
      <c r="Z18" s="680" t="s">
        <v>354</v>
      </c>
      <c r="AA18" s="681" t="s">
        <v>355</v>
      </c>
    </row>
    <row r="19" s="507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665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8" activePane="bottomRight" state="frozen"/>
      <selection/>
      <selection pane="topRight"/>
      <selection pane="bottomLeft"/>
      <selection pane="bottomRight" activeCell="D51" sqref="D51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07" customWidth="1"/>
    <col min="6" max="7" width="20.625" style="507" customWidth="1"/>
    <col min="8" max="8" width="22.875" style="507" hidden="1" customWidth="1"/>
    <col min="9" max="9" width="25.875" customWidth="1"/>
    <col min="10" max="11" width="27.25" customWidth="1"/>
    <col min="12" max="12" width="22.25" customWidth="1"/>
    <col min="13" max="15" width="24.625" hidden="1" customWidth="1" outlineLevel="1"/>
    <col min="16" max="16" width="24.5" customWidth="1" collapsed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:17">
      <c r="A1" s="1" t="s">
        <v>0</v>
      </c>
      <c r="Q1" s="592"/>
    </row>
    <row r="2" ht="60" customHeight="1" spans="3:20">
      <c r="C2" s="557" t="s">
        <v>13</v>
      </c>
      <c r="D2" s="557" t="s">
        <v>356</v>
      </c>
      <c r="E2" s="557" t="s">
        <v>356</v>
      </c>
      <c r="F2" s="557" t="s">
        <v>357</v>
      </c>
      <c r="G2" s="557" t="s">
        <v>358</v>
      </c>
      <c r="H2" s="557" t="s">
        <v>242</v>
      </c>
      <c r="I2" s="557" t="s">
        <v>1</v>
      </c>
      <c r="J2" s="570" t="s">
        <v>2</v>
      </c>
      <c r="K2" s="571" t="s">
        <v>3</v>
      </c>
      <c r="L2" s="572" t="s">
        <v>4</v>
      </c>
      <c r="M2" s="572" t="s">
        <v>5</v>
      </c>
      <c r="N2" s="572" t="s">
        <v>6</v>
      </c>
      <c r="O2" s="572" t="s">
        <v>7</v>
      </c>
      <c r="P2" s="572" t="s">
        <v>8</v>
      </c>
      <c r="Q2" s="557" t="s">
        <v>9</v>
      </c>
      <c r="R2" s="557" t="s">
        <v>0</v>
      </c>
      <c r="S2" s="557" t="s">
        <v>10</v>
      </c>
      <c r="T2" s="593" t="s">
        <v>11</v>
      </c>
    </row>
    <row r="3" ht="80.1" customHeight="1" spans="2:20">
      <c r="B3" s="510" t="s">
        <v>359</v>
      </c>
      <c r="C3" s="511"/>
      <c r="D3" s="558" t="s">
        <v>360</v>
      </c>
      <c r="E3" s="558" t="s">
        <v>361</v>
      </c>
      <c r="F3" s="554" t="s">
        <v>179</v>
      </c>
      <c r="G3" s="513" t="s">
        <v>179</v>
      </c>
      <c r="H3" s="514" t="s">
        <v>362</v>
      </c>
      <c r="I3" s="573"/>
      <c r="J3" s="574"/>
      <c r="K3" s="574"/>
      <c r="L3" s="573"/>
      <c r="M3" s="573"/>
      <c r="N3" s="575"/>
      <c r="O3" s="575"/>
      <c r="P3" s="575"/>
      <c r="Q3" s="594">
        <f t="shared" ref="Q3:Q34" si="0">IF($A$1="补货",I3+J3+K3,I3)</f>
        <v>0</v>
      </c>
      <c r="R3" s="574"/>
      <c r="S3" s="594">
        <f>Q3+R3</f>
        <v>0</v>
      </c>
      <c r="T3" s="595" t="str">
        <f>IF(P3&lt;&gt;0,S3/P3*7,"-")</f>
        <v>-</v>
      </c>
    </row>
    <row r="4" ht="80.1" customHeight="1" spans="2:20">
      <c r="B4" s="515"/>
      <c r="C4" s="516"/>
      <c r="D4" s="559" t="s">
        <v>363</v>
      </c>
      <c r="E4" s="559" t="s">
        <v>364</v>
      </c>
      <c r="F4" s="560" t="s">
        <v>179</v>
      </c>
      <c r="G4" s="518" t="s">
        <v>179</v>
      </c>
      <c r="H4" s="519" t="s">
        <v>365</v>
      </c>
      <c r="I4" s="576"/>
      <c r="J4" s="577"/>
      <c r="K4" s="577"/>
      <c r="L4" s="576"/>
      <c r="M4" s="576"/>
      <c r="N4" s="578"/>
      <c r="O4" s="578"/>
      <c r="P4" s="578"/>
      <c r="Q4" s="596">
        <f t="shared" si="0"/>
        <v>0</v>
      </c>
      <c r="R4" s="577"/>
      <c r="S4" s="597">
        <f>Q4+R4</f>
        <v>0</v>
      </c>
      <c r="T4" s="598" t="str">
        <f>IF(P4&lt;&gt;0,S4/P4*7,"-")</f>
        <v>-</v>
      </c>
    </row>
    <row r="5" spans="2:20">
      <c r="B5" s="510" t="s">
        <v>366</v>
      </c>
      <c r="C5" s="511"/>
      <c r="D5" s="561" t="s">
        <v>367</v>
      </c>
      <c r="E5" s="561" t="s">
        <v>24</v>
      </c>
      <c r="F5" s="513">
        <v>23</v>
      </c>
      <c r="G5" s="513" t="s">
        <v>368</v>
      </c>
      <c r="H5" s="521" t="s">
        <v>369</v>
      </c>
      <c r="I5" s="573"/>
      <c r="J5" s="574"/>
      <c r="K5" s="574"/>
      <c r="L5" s="573"/>
      <c r="M5" s="573"/>
      <c r="N5" s="575"/>
      <c r="O5" s="575"/>
      <c r="P5" s="575"/>
      <c r="Q5" s="594">
        <f t="shared" si="0"/>
        <v>0</v>
      </c>
      <c r="R5" s="574"/>
      <c r="S5" s="594">
        <f t="shared" ref="S5:S43" si="1">Q5+R5</f>
        <v>0</v>
      </c>
      <c r="T5" s="595" t="str">
        <f t="shared" ref="T5:T43" si="2">IF(P5&lt;&gt;0,S5/P5*7,"-")</f>
        <v>-</v>
      </c>
    </row>
    <row r="6" spans="2:20">
      <c r="B6" s="515"/>
      <c r="C6" s="516"/>
      <c r="D6" s="562"/>
      <c r="E6" s="562"/>
      <c r="F6" s="518">
        <v>24</v>
      </c>
      <c r="G6" s="518" t="s">
        <v>370</v>
      </c>
      <c r="H6" s="523" t="s">
        <v>371</v>
      </c>
      <c r="I6" s="576"/>
      <c r="J6" s="577"/>
      <c r="K6" s="577"/>
      <c r="L6" s="576"/>
      <c r="M6" s="576"/>
      <c r="N6" s="578"/>
      <c r="O6" s="578"/>
      <c r="P6" s="578"/>
      <c r="Q6" s="596">
        <f t="shared" si="0"/>
        <v>0</v>
      </c>
      <c r="R6" s="577"/>
      <c r="S6" s="597">
        <f t="shared" si="1"/>
        <v>0</v>
      </c>
      <c r="T6" s="598" t="str">
        <f t="shared" si="2"/>
        <v>-</v>
      </c>
    </row>
    <row r="7" spans="2:20">
      <c r="B7" s="515"/>
      <c r="C7" s="516"/>
      <c r="D7" s="562"/>
      <c r="E7" s="562"/>
      <c r="F7" s="518">
        <v>26</v>
      </c>
      <c r="G7" s="518" t="s">
        <v>372</v>
      </c>
      <c r="H7" s="523" t="s">
        <v>373</v>
      </c>
      <c r="I7" s="576"/>
      <c r="J7" s="577"/>
      <c r="K7" s="577"/>
      <c r="L7" s="576"/>
      <c r="M7" s="576"/>
      <c r="N7" s="578"/>
      <c r="O7" s="578"/>
      <c r="P7" s="578"/>
      <c r="Q7" s="596">
        <f t="shared" si="0"/>
        <v>0</v>
      </c>
      <c r="R7" s="577"/>
      <c r="S7" s="597">
        <f t="shared" si="1"/>
        <v>0</v>
      </c>
      <c r="T7" s="598" t="str">
        <f t="shared" si="2"/>
        <v>-</v>
      </c>
    </row>
    <row r="8" spans="2:20">
      <c r="B8" s="515"/>
      <c r="C8" s="516"/>
      <c r="D8" s="562"/>
      <c r="E8" s="562"/>
      <c r="F8" s="518">
        <v>28</v>
      </c>
      <c r="G8" s="518" t="s">
        <v>374</v>
      </c>
      <c r="H8" s="523" t="s">
        <v>375</v>
      </c>
      <c r="I8" s="576"/>
      <c r="J8" s="577"/>
      <c r="K8" s="577"/>
      <c r="L8" s="576"/>
      <c r="M8" s="576"/>
      <c r="N8" s="578"/>
      <c r="O8" s="578"/>
      <c r="P8" s="578"/>
      <c r="Q8" s="596">
        <f t="shared" si="0"/>
        <v>0</v>
      </c>
      <c r="R8" s="577"/>
      <c r="S8" s="597">
        <f t="shared" si="1"/>
        <v>0</v>
      </c>
      <c r="T8" s="598" t="str">
        <f t="shared" si="2"/>
        <v>-</v>
      </c>
    </row>
    <row r="9" spans="2:20">
      <c r="B9" s="515"/>
      <c r="C9" s="516"/>
      <c r="D9" s="562"/>
      <c r="E9" s="562"/>
      <c r="F9" s="518">
        <v>29</v>
      </c>
      <c r="G9" s="518" t="s">
        <v>376</v>
      </c>
      <c r="H9" s="523" t="s">
        <v>377</v>
      </c>
      <c r="I9" s="576"/>
      <c r="J9" s="577"/>
      <c r="K9" s="577"/>
      <c r="L9" s="576"/>
      <c r="M9" s="576"/>
      <c r="N9" s="578"/>
      <c r="O9" s="578"/>
      <c r="P9" s="578"/>
      <c r="Q9" s="596">
        <f t="shared" si="0"/>
        <v>0</v>
      </c>
      <c r="R9" s="577"/>
      <c r="S9" s="597">
        <f t="shared" si="1"/>
        <v>0</v>
      </c>
      <c r="T9" s="598" t="str">
        <f t="shared" si="2"/>
        <v>-</v>
      </c>
    </row>
    <row r="10" spans="2:20">
      <c r="B10" s="515"/>
      <c r="C10" s="516"/>
      <c r="D10" s="562"/>
      <c r="E10" s="562"/>
      <c r="F10" s="518">
        <v>31</v>
      </c>
      <c r="G10" s="518" t="s">
        <v>378</v>
      </c>
      <c r="H10" s="523" t="s">
        <v>379</v>
      </c>
      <c r="I10" s="576"/>
      <c r="J10" s="577"/>
      <c r="K10" s="577"/>
      <c r="L10" s="576"/>
      <c r="M10" s="576"/>
      <c r="N10" s="578"/>
      <c r="O10" s="578"/>
      <c r="P10" s="578"/>
      <c r="Q10" s="596">
        <f t="shared" si="0"/>
        <v>0</v>
      </c>
      <c r="R10" s="577"/>
      <c r="S10" s="597">
        <f t="shared" si="1"/>
        <v>0</v>
      </c>
      <c r="T10" s="598" t="str">
        <f t="shared" si="2"/>
        <v>-</v>
      </c>
    </row>
    <row r="11" spans="2:20">
      <c r="B11" s="515"/>
      <c r="C11" s="516"/>
      <c r="D11" s="562"/>
      <c r="E11" s="562"/>
      <c r="F11" s="526">
        <v>32</v>
      </c>
      <c r="G11" s="526" t="s">
        <v>380</v>
      </c>
      <c r="H11" s="527" t="s">
        <v>381</v>
      </c>
      <c r="I11" s="579"/>
      <c r="J11" s="580"/>
      <c r="K11" s="580"/>
      <c r="L11" s="579"/>
      <c r="M11" s="579"/>
      <c r="N11" s="581"/>
      <c r="O11" s="581"/>
      <c r="P11" s="581"/>
      <c r="Q11" s="599">
        <f t="shared" si="0"/>
        <v>0</v>
      </c>
      <c r="R11" s="580"/>
      <c r="S11" s="600">
        <f t="shared" si="1"/>
        <v>0</v>
      </c>
      <c r="T11" s="601" t="str">
        <f t="shared" si="2"/>
        <v>-</v>
      </c>
    </row>
    <row r="12" spans="2:20">
      <c r="B12" s="515"/>
      <c r="C12" s="516"/>
      <c r="D12" s="562"/>
      <c r="E12" s="562"/>
      <c r="F12" s="526">
        <v>34</v>
      </c>
      <c r="G12" s="526" t="s">
        <v>382</v>
      </c>
      <c r="H12" s="527" t="s">
        <v>383</v>
      </c>
      <c r="I12" s="579"/>
      <c r="J12" s="580"/>
      <c r="K12" s="580"/>
      <c r="L12" s="579"/>
      <c r="M12" s="579"/>
      <c r="N12" s="581"/>
      <c r="O12" s="581"/>
      <c r="P12" s="582"/>
      <c r="Q12" s="602">
        <f t="shared" si="0"/>
        <v>0</v>
      </c>
      <c r="R12" s="603"/>
      <c r="S12" s="604">
        <f t="shared" si="1"/>
        <v>0</v>
      </c>
      <c r="T12" s="605" t="str">
        <f t="shared" si="2"/>
        <v>-</v>
      </c>
    </row>
    <row r="13" spans="2:20">
      <c r="B13" s="515"/>
      <c r="C13" s="528"/>
      <c r="D13" s="563" t="s">
        <v>384</v>
      </c>
      <c r="E13" s="563" t="s">
        <v>31</v>
      </c>
      <c r="F13" s="530">
        <v>23</v>
      </c>
      <c r="G13" s="530" t="s">
        <v>368</v>
      </c>
      <c r="H13" s="531" t="s">
        <v>385</v>
      </c>
      <c r="I13" s="583"/>
      <c r="J13" s="584"/>
      <c r="K13" s="584"/>
      <c r="L13" s="583"/>
      <c r="M13" s="583"/>
      <c r="N13" s="585"/>
      <c r="O13" s="585"/>
      <c r="P13" s="586"/>
      <c r="Q13" s="606">
        <f t="shared" si="0"/>
        <v>0</v>
      </c>
      <c r="R13" s="591"/>
      <c r="S13" s="606">
        <f t="shared" si="1"/>
        <v>0</v>
      </c>
      <c r="T13" s="607" t="str">
        <f t="shared" si="2"/>
        <v>-</v>
      </c>
    </row>
    <row r="14" spans="2:20">
      <c r="B14" s="515"/>
      <c r="C14" s="516"/>
      <c r="D14" s="562"/>
      <c r="E14" s="562"/>
      <c r="F14" s="518">
        <v>24</v>
      </c>
      <c r="G14" s="518" t="s">
        <v>370</v>
      </c>
      <c r="H14" s="523" t="s">
        <v>386</v>
      </c>
      <c r="I14" s="576"/>
      <c r="J14" s="577"/>
      <c r="K14" s="577"/>
      <c r="L14" s="576"/>
      <c r="M14" s="576"/>
      <c r="N14" s="578"/>
      <c r="O14" s="578"/>
      <c r="P14" s="578"/>
      <c r="Q14" s="596">
        <f t="shared" si="0"/>
        <v>0</v>
      </c>
      <c r="R14" s="577"/>
      <c r="S14" s="597">
        <f t="shared" si="1"/>
        <v>0</v>
      </c>
      <c r="T14" s="598" t="str">
        <f t="shared" si="2"/>
        <v>-</v>
      </c>
    </row>
    <row r="15" spans="2:20">
      <c r="B15" s="515"/>
      <c r="C15" s="516"/>
      <c r="D15" s="562"/>
      <c r="E15" s="562"/>
      <c r="F15" s="518">
        <v>26</v>
      </c>
      <c r="G15" s="518" t="s">
        <v>372</v>
      </c>
      <c r="H15" s="523" t="s">
        <v>387</v>
      </c>
      <c r="I15" s="576"/>
      <c r="J15" s="577"/>
      <c r="K15" s="577"/>
      <c r="L15" s="576"/>
      <c r="M15" s="576"/>
      <c r="N15" s="578"/>
      <c r="O15" s="578"/>
      <c r="P15" s="578"/>
      <c r="Q15" s="596">
        <f t="shared" si="0"/>
        <v>0</v>
      </c>
      <c r="R15" s="577"/>
      <c r="S15" s="597">
        <f t="shared" si="1"/>
        <v>0</v>
      </c>
      <c r="T15" s="598" t="str">
        <f t="shared" si="2"/>
        <v>-</v>
      </c>
    </row>
    <row r="16" spans="2:20">
      <c r="B16" s="515"/>
      <c r="C16" s="516"/>
      <c r="D16" s="562"/>
      <c r="E16" s="562"/>
      <c r="F16" s="518">
        <v>28</v>
      </c>
      <c r="G16" s="518" t="s">
        <v>374</v>
      </c>
      <c r="H16" s="523" t="s">
        <v>388</v>
      </c>
      <c r="I16" s="576"/>
      <c r="J16" s="577"/>
      <c r="K16" s="577"/>
      <c r="L16" s="576"/>
      <c r="M16" s="576"/>
      <c r="N16" s="578"/>
      <c r="O16" s="578"/>
      <c r="P16" s="578"/>
      <c r="Q16" s="596">
        <f t="shared" si="0"/>
        <v>0</v>
      </c>
      <c r="R16" s="577"/>
      <c r="S16" s="597">
        <f t="shared" si="1"/>
        <v>0</v>
      </c>
      <c r="T16" s="598" t="str">
        <f t="shared" si="2"/>
        <v>-</v>
      </c>
    </row>
    <row r="17" spans="2:20">
      <c r="B17" s="515"/>
      <c r="C17" s="516"/>
      <c r="D17" s="562"/>
      <c r="E17" s="562"/>
      <c r="F17" s="518">
        <v>29</v>
      </c>
      <c r="G17" s="518" t="s">
        <v>376</v>
      </c>
      <c r="H17" s="523" t="s">
        <v>389</v>
      </c>
      <c r="I17" s="576"/>
      <c r="J17" s="577"/>
      <c r="K17" s="577"/>
      <c r="L17" s="576"/>
      <c r="M17" s="576"/>
      <c r="N17" s="578"/>
      <c r="O17" s="578"/>
      <c r="P17" s="578"/>
      <c r="Q17" s="596">
        <f t="shared" si="0"/>
        <v>0</v>
      </c>
      <c r="R17" s="577"/>
      <c r="S17" s="597">
        <f t="shared" si="1"/>
        <v>0</v>
      </c>
      <c r="T17" s="598" t="str">
        <f t="shared" si="2"/>
        <v>-</v>
      </c>
    </row>
    <row r="18" spans="2:20">
      <c r="B18" s="515"/>
      <c r="C18" s="516"/>
      <c r="D18" s="562"/>
      <c r="E18" s="562"/>
      <c r="F18" s="518">
        <v>31</v>
      </c>
      <c r="G18" s="518" t="s">
        <v>378</v>
      </c>
      <c r="H18" s="523" t="s">
        <v>390</v>
      </c>
      <c r="I18" s="576"/>
      <c r="J18" s="577"/>
      <c r="K18" s="577"/>
      <c r="L18" s="576"/>
      <c r="M18" s="576"/>
      <c r="N18" s="578"/>
      <c r="O18" s="578"/>
      <c r="P18" s="578"/>
      <c r="Q18" s="596">
        <f t="shared" si="0"/>
        <v>0</v>
      </c>
      <c r="R18" s="577"/>
      <c r="S18" s="597">
        <f t="shared" si="1"/>
        <v>0</v>
      </c>
      <c r="T18" s="598" t="str">
        <f t="shared" si="2"/>
        <v>-</v>
      </c>
    </row>
    <row r="19" spans="2:20">
      <c r="B19" s="515"/>
      <c r="C19" s="516"/>
      <c r="D19" s="562"/>
      <c r="E19" s="562"/>
      <c r="F19" s="526">
        <v>32</v>
      </c>
      <c r="G19" s="526" t="s">
        <v>380</v>
      </c>
      <c r="H19" s="527" t="s">
        <v>391</v>
      </c>
      <c r="I19" s="579"/>
      <c r="J19" s="580"/>
      <c r="K19" s="580"/>
      <c r="L19" s="579"/>
      <c r="M19" s="579"/>
      <c r="N19" s="581"/>
      <c r="O19" s="581"/>
      <c r="P19" s="581"/>
      <c r="Q19" s="599">
        <f t="shared" si="0"/>
        <v>0</v>
      </c>
      <c r="R19" s="580"/>
      <c r="S19" s="600">
        <f t="shared" si="1"/>
        <v>0</v>
      </c>
      <c r="T19" s="601" t="str">
        <f t="shared" si="2"/>
        <v>-</v>
      </c>
    </row>
    <row r="20" ht="26.25" spans="2:20">
      <c r="B20" s="532"/>
      <c r="C20" s="533"/>
      <c r="D20" s="564"/>
      <c r="E20" s="564"/>
      <c r="F20" s="535">
        <v>34</v>
      </c>
      <c r="G20" s="535" t="s">
        <v>382</v>
      </c>
      <c r="H20" s="536" t="s">
        <v>392</v>
      </c>
      <c r="I20" s="587"/>
      <c r="J20" s="588"/>
      <c r="K20" s="588"/>
      <c r="L20" s="587"/>
      <c r="M20" s="587"/>
      <c r="N20" s="589"/>
      <c r="O20" s="589"/>
      <c r="P20" s="589"/>
      <c r="Q20" s="608">
        <f t="shared" si="0"/>
        <v>0</v>
      </c>
      <c r="R20" s="588"/>
      <c r="S20" s="609">
        <f t="shared" si="1"/>
        <v>0</v>
      </c>
      <c r="T20" s="610" t="str">
        <f t="shared" si="2"/>
        <v>-</v>
      </c>
    </row>
    <row r="21" spans="2:20">
      <c r="B21" s="515" t="s">
        <v>393</v>
      </c>
      <c r="C21" s="516"/>
      <c r="D21" s="562" t="s">
        <v>394</v>
      </c>
      <c r="E21" s="562" t="s">
        <v>31</v>
      </c>
      <c r="F21" s="565">
        <v>23</v>
      </c>
      <c r="G21" s="565" t="s">
        <v>368</v>
      </c>
      <c r="H21" s="566" t="s">
        <v>395</v>
      </c>
      <c r="I21" s="590"/>
      <c r="J21" s="591"/>
      <c r="K21" s="591"/>
      <c r="L21" s="590"/>
      <c r="M21" s="590"/>
      <c r="N21" s="586"/>
      <c r="O21" s="586"/>
      <c r="P21" s="586"/>
      <c r="Q21" s="606">
        <f t="shared" si="0"/>
        <v>0</v>
      </c>
      <c r="R21" s="591"/>
      <c r="S21" s="606">
        <f t="shared" si="1"/>
        <v>0</v>
      </c>
      <c r="T21" s="607" t="str">
        <f t="shared" si="2"/>
        <v>-</v>
      </c>
    </row>
    <row r="22" spans="2:20">
      <c r="B22" s="515"/>
      <c r="C22" s="516"/>
      <c r="D22" s="562"/>
      <c r="E22" s="562"/>
      <c r="F22" s="518">
        <v>24</v>
      </c>
      <c r="G22" s="518" t="s">
        <v>370</v>
      </c>
      <c r="H22" s="523" t="s">
        <v>396</v>
      </c>
      <c r="I22" s="576"/>
      <c r="J22" s="577"/>
      <c r="K22" s="577"/>
      <c r="L22" s="576"/>
      <c r="M22" s="576"/>
      <c r="N22" s="578"/>
      <c r="O22" s="578"/>
      <c r="P22" s="578"/>
      <c r="Q22" s="596">
        <f t="shared" si="0"/>
        <v>0</v>
      </c>
      <c r="R22" s="577"/>
      <c r="S22" s="597">
        <f t="shared" si="1"/>
        <v>0</v>
      </c>
      <c r="T22" s="598" t="str">
        <f t="shared" si="2"/>
        <v>-</v>
      </c>
    </row>
    <row r="23" spans="2:20">
      <c r="B23" s="515"/>
      <c r="C23" s="516"/>
      <c r="D23" s="562"/>
      <c r="E23" s="562"/>
      <c r="F23" s="518">
        <v>26</v>
      </c>
      <c r="G23" s="518" t="s">
        <v>372</v>
      </c>
      <c r="H23" s="523" t="s">
        <v>397</v>
      </c>
      <c r="I23" s="576"/>
      <c r="J23" s="577"/>
      <c r="K23" s="577"/>
      <c r="L23" s="576"/>
      <c r="M23" s="576"/>
      <c r="N23" s="578"/>
      <c r="O23" s="578"/>
      <c r="P23" s="578"/>
      <c r="Q23" s="596">
        <f t="shared" si="0"/>
        <v>0</v>
      </c>
      <c r="R23" s="577"/>
      <c r="S23" s="597">
        <f t="shared" si="1"/>
        <v>0</v>
      </c>
      <c r="T23" s="598" t="str">
        <f t="shared" si="2"/>
        <v>-</v>
      </c>
    </row>
    <row r="24" spans="2:20">
      <c r="B24" s="515"/>
      <c r="C24" s="516"/>
      <c r="D24" s="562"/>
      <c r="E24" s="562"/>
      <c r="F24" s="518">
        <v>28</v>
      </c>
      <c r="G24" s="518" t="s">
        <v>374</v>
      </c>
      <c r="H24" s="523" t="s">
        <v>398</v>
      </c>
      <c r="I24" s="576"/>
      <c r="J24" s="577"/>
      <c r="K24" s="577"/>
      <c r="L24" s="576"/>
      <c r="M24" s="576"/>
      <c r="N24" s="578"/>
      <c r="O24" s="578"/>
      <c r="P24" s="578"/>
      <c r="Q24" s="596">
        <f t="shared" si="0"/>
        <v>0</v>
      </c>
      <c r="R24" s="577"/>
      <c r="S24" s="597">
        <f t="shared" si="1"/>
        <v>0</v>
      </c>
      <c r="T24" s="598" t="str">
        <f t="shared" si="2"/>
        <v>-</v>
      </c>
    </row>
    <row r="25" spans="2:20">
      <c r="B25" s="515"/>
      <c r="C25" s="516"/>
      <c r="D25" s="562"/>
      <c r="E25" s="562"/>
      <c r="F25" s="518">
        <v>29</v>
      </c>
      <c r="G25" s="518" t="s">
        <v>376</v>
      </c>
      <c r="H25" s="523" t="s">
        <v>399</v>
      </c>
      <c r="I25" s="576"/>
      <c r="J25" s="577"/>
      <c r="K25" s="577"/>
      <c r="L25" s="576"/>
      <c r="M25" s="576"/>
      <c r="N25" s="578"/>
      <c r="O25" s="578"/>
      <c r="P25" s="578"/>
      <c r="Q25" s="596">
        <f t="shared" si="0"/>
        <v>0</v>
      </c>
      <c r="R25" s="577"/>
      <c r="S25" s="597">
        <f t="shared" si="1"/>
        <v>0</v>
      </c>
      <c r="T25" s="598" t="str">
        <f t="shared" si="2"/>
        <v>-</v>
      </c>
    </row>
    <row r="26" spans="2:20">
      <c r="B26" s="515"/>
      <c r="C26" s="516"/>
      <c r="D26" s="562"/>
      <c r="E26" s="562"/>
      <c r="F26" s="518">
        <v>31</v>
      </c>
      <c r="G26" s="518" t="s">
        <v>378</v>
      </c>
      <c r="H26" s="523" t="s">
        <v>400</v>
      </c>
      <c r="I26" s="576"/>
      <c r="J26" s="577"/>
      <c r="K26" s="577"/>
      <c r="L26" s="576"/>
      <c r="M26" s="576"/>
      <c r="N26" s="578"/>
      <c r="O26" s="578"/>
      <c r="P26" s="578"/>
      <c r="Q26" s="596">
        <f t="shared" si="0"/>
        <v>0</v>
      </c>
      <c r="R26" s="577"/>
      <c r="S26" s="597">
        <f t="shared" si="1"/>
        <v>0</v>
      </c>
      <c r="T26" s="598" t="str">
        <f t="shared" si="2"/>
        <v>-</v>
      </c>
    </row>
    <row r="27" spans="2:20">
      <c r="B27" s="515"/>
      <c r="C27" s="516"/>
      <c r="D27" s="562"/>
      <c r="E27" s="562"/>
      <c r="F27" s="526">
        <v>32</v>
      </c>
      <c r="G27" s="526" t="s">
        <v>380</v>
      </c>
      <c r="H27" s="527" t="s">
        <v>401</v>
      </c>
      <c r="I27" s="579"/>
      <c r="J27" s="580"/>
      <c r="K27" s="580"/>
      <c r="L27" s="579"/>
      <c r="M27" s="579"/>
      <c r="N27" s="581"/>
      <c r="O27" s="581"/>
      <c r="P27" s="581"/>
      <c r="Q27" s="599">
        <f t="shared" si="0"/>
        <v>0</v>
      </c>
      <c r="R27" s="580"/>
      <c r="S27" s="600">
        <f t="shared" si="1"/>
        <v>0</v>
      </c>
      <c r="T27" s="601" t="str">
        <f t="shared" si="2"/>
        <v>-</v>
      </c>
    </row>
    <row r="28" spans="2:20">
      <c r="B28" s="515"/>
      <c r="C28" s="528"/>
      <c r="D28" s="567" t="s">
        <v>402</v>
      </c>
      <c r="E28" s="567" t="s">
        <v>403</v>
      </c>
      <c r="F28" s="530">
        <v>23</v>
      </c>
      <c r="G28" s="530" t="s">
        <v>368</v>
      </c>
      <c r="H28" s="531" t="s">
        <v>404</v>
      </c>
      <c r="I28" s="583"/>
      <c r="J28" s="584"/>
      <c r="K28" s="584"/>
      <c r="L28" s="583"/>
      <c r="M28" s="583"/>
      <c r="N28" s="585"/>
      <c r="O28" s="585"/>
      <c r="P28" s="585"/>
      <c r="Q28" s="611">
        <f t="shared" si="0"/>
        <v>0</v>
      </c>
      <c r="R28" s="584"/>
      <c r="S28" s="612">
        <f t="shared" si="1"/>
        <v>0</v>
      </c>
      <c r="T28" s="613" t="str">
        <f t="shared" si="2"/>
        <v>-</v>
      </c>
    </row>
    <row r="29" spans="2:20">
      <c r="B29" s="515"/>
      <c r="C29" s="516"/>
      <c r="D29" s="568"/>
      <c r="E29" s="568"/>
      <c r="F29" s="518">
        <v>24</v>
      </c>
      <c r="G29" s="518" t="s">
        <v>370</v>
      </c>
      <c r="H29" s="523" t="s">
        <v>405</v>
      </c>
      <c r="I29" s="576"/>
      <c r="J29" s="577"/>
      <c r="K29" s="577"/>
      <c r="L29" s="576"/>
      <c r="M29" s="576"/>
      <c r="N29" s="578"/>
      <c r="O29" s="578"/>
      <c r="P29" s="578"/>
      <c r="Q29" s="596">
        <f t="shared" si="0"/>
        <v>0</v>
      </c>
      <c r="R29" s="577"/>
      <c r="S29" s="597">
        <f t="shared" si="1"/>
        <v>0</v>
      </c>
      <c r="T29" s="598" t="str">
        <f t="shared" si="2"/>
        <v>-</v>
      </c>
    </row>
    <row r="30" spans="2:20">
      <c r="B30" s="515"/>
      <c r="C30" s="516"/>
      <c r="D30" s="568"/>
      <c r="E30" s="568"/>
      <c r="F30" s="518">
        <v>26</v>
      </c>
      <c r="G30" s="518" t="s">
        <v>372</v>
      </c>
      <c r="H30" s="523" t="s">
        <v>406</v>
      </c>
      <c r="I30" s="576"/>
      <c r="J30" s="577"/>
      <c r="K30" s="577"/>
      <c r="L30" s="576"/>
      <c r="M30" s="576"/>
      <c r="N30" s="578"/>
      <c r="O30" s="578"/>
      <c r="P30" s="578"/>
      <c r="Q30" s="596">
        <f t="shared" si="0"/>
        <v>0</v>
      </c>
      <c r="R30" s="577"/>
      <c r="S30" s="597">
        <f t="shared" si="1"/>
        <v>0</v>
      </c>
      <c r="T30" s="598" t="str">
        <f t="shared" si="2"/>
        <v>-</v>
      </c>
    </row>
    <row r="31" spans="2:20">
      <c r="B31" s="515"/>
      <c r="C31" s="516"/>
      <c r="D31" s="568"/>
      <c r="E31" s="568"/>
      <c r="F31" s="518">
        <v>28</v>
      </c>
      <c r="G31" s="518" t="s">
        <v>374</v>
      </c>
      <c r="H31" s="523" t="s">
        <v>407</v>
      </c>
      <c r="I31" s="576"/>
      <c r="J31" s="577"/>
      <c r="K31" s="577"/>
      <c r="L31" s="576"/>
      <c r="M31" s="576"/>
      <c r="N31" s="578"/>
      <c r="O31" s="578"/>
      <c r="P31" s="578"/>
      <c r="Q31" s="596">
        <f t="shared" si="0"/>
        <v>0</v>
      </c>
      <c r="R31" s="577"/>
      <c r="S31" s="597">
        <f t="shared" si="1"/>
        <v>0</v>
      </c>
      <c r="T31" s="598" t="str">
        <f t="shared" si="2"/>
        <v>-</v>
      </c>
    </row>
    <row r="32" spans="2:20">
      <c r="B32" s="515"/>
      <c r="C32" s="516"/>
      <c r="D32" s="568"/>
      <c r="E32" s="568"/>
      <c r="F32" s="518">
        <v>29</v>
      </c>
      <c r="G32" s="518" t="s">
        <v>376</v>
      </c>
      <c r="H32" s="523" t="s">
        <v>408</v>
      </c>
      <c r="I32" s="576"/>
      <c r="J32" s="577"/>
      <c r="K32" s="577"/>
      <c r="L32" s="576"/>
      <c r="M32" s="576"/>
      <c r="N32" s="578"/>
      <c r="O32" s="578"/>
      <c r="P32" s="578"/>
      <c r="Q32" s="596">
        <f t="shared" si="0"/>
        <v>0</v>
      </c>
      <c r="R32" s="577"/>
      <c r="S32" s="597">
        <f t="shared" si="1"/>
        <v>0</v>
      </c>
      <c r="T32" s="598" t="str">
        <f t="shared" si="2"/>
        <v>-</v>
      </c>
    </row>
    <row r="33" spans="2:20">
      <c r="B33" s="515"/>
      <c r="C33" s="516"/>
      <c r="D33" s="568"/>
      <c r="E33" s="568"/>
      <c r="F33" s="518">
        <v>31</v>
      </c>
      <c r="G33" s="518" t="s">
        <v>378</v>
      </c>
      <c r="H33" s="523" t="s">
        <v>409</v>
      </c>
      <c r="I33" s="576"/>
      <c r="J33" s="577"/>
      <c r="K33" s="577"/>
      <c r="L33" s="576"/>
      <c r="M33" s="576"/>
      <c r="N33" s="578"/>
      <c r="O33" s="578"/>
      <c r="P33" s="578"/>
      <c r="Q33" s="596">
        <f t="shared" si="0"/>
        <v>0</v>
      </c>
      <c r="R33" s="577"/>
      <c r="S33" s="597">
        <f t="shared" si="1"/>
        <v>0</v>
      </c>
      <c r="T33" s="598" t="str">
        <f t="shared" si="2"/>
        <v>-</v>
      </c>
    </row>
    <row r="34" spans="2:20">
      <c r="B34" s="515"/>
      <c r="C34" s="516"/>
      <c r="D34" s="568"/>
      <c r="E34" s="568"/>
      <c r="F34" s="526">
        <v>32</v>
      </c>
      <c r="G34" s="526" t="s">
        <v>380</v>
      </c>
      <c r="H34" s="527" t="s">
        <v>410</v>
      </c>
      <c r="I34" s="579"/>
      <c r="J34" s="580"/>
      <c r="K34" s="580"/>
      <c r="L34" s="579"/>
      <c r="M34" s="579"/>
      <c r="N34" s="581"/>
      <c r="O34" s="581"/>
      <c r="P34" s="582"/>
      <c r="Q34" s="602">
        <f t="shared" si="0"/>
        <v>0</v>
      </c>
      <c r="R34" s="603"/>
      <c r="S34" s="604">
        <f t="shared" si="1"/>
        <v>0</v>
      </c>
      <c r="T34" s="605" t="str">
        <f t="shared" si="2"/>
        <v>-</v>
      </c>
    </row>
    <row r="35" spans="2:20">
      <c r="B35" s="515"/>
      <c r="C35" s="528"/>
      <c r="D35" s="567" t="s">
        <v>411</v>
      </c>
      <c r="E35" s="567" t="s">
        <v>412</v>
      </c>
      <c r="F35" s="530">
        <v>23</v>
      </c>
      <c r="G35" s="530" t="s">
        <v>368</v>
      </c>
      <c r="H35" s="531" t="s">
        <v>413</v>
      </c>
      <c r="I35" s="583"/>
      <c r="J35" s="584"/>
      <c r="K35" s="584"/>
      <c r="L35" s="583"/>
      <c r="M35" s="583"/>
      <c r="N35" s="585"/>
      <c r="O35" s="585"/>
      <c r="P35" s="586"/>
      <c r="Q35" s="606">
        <f t="shared" ref="Q35:Q66" si="3">IF($A$1="补货",I35+J35+K35,I35)</f>
        <v>0</v>
      </c>
      <c r="R35" s="591"/>
      <c r="S35" s="606">
        <f t="shared" si="1"/>
        <v>0</v>
      </c>
      <c r="T35" s="607" t="str">
        <f t="shared" si="2"/>
        <v>-</v>
      </c>
    </row>
    <row r="36" spans="2:20">
      <c r="B36" s="515"/>
      <c r="C36" s="516"/>
      <c r="D36" s="568"/>
      <c r="E36" s="568"/>
      <c r="F36" s="518">
        <v>24</v>
      </c>
      <c r="G36" s="518" t="s">
        <v>370</v>
      </c>
      <c r="H36" s="523" t="s">
        <v>414</v>
      </c>
      <c r="I36" s="576"/>
      <c r="J36" s="577"/>
      <c r="K36" s="577"/>
      <c r="L36" s="576"/>
      <c r="M36" s="576"/>
      <c r="N36" s="578"/>
      <c r="O36" s="578"/>
      <c r="P36" s="578"/>
      <c r="Q36" s="596">
        <f t="shared" si="3"/>
        <v>0</v>
      </c>
      <c r="R36" s="577"/>
      <c r="S36" s="597">
        <f t="shared" si="1"/>
        <v>0</v>
      </c>
      <c r="T36" s="598" t="str">
        <f t="shared" si="2"/>
        <v>-</v>
      </c>
    </row>
    <row r="37" spans="2:20">
      <c r="B37" s="515"/>
      <c r="C37" s="516"/>
      <c r="D37" s="568"/>
      <c r="E37" s="568"/>
      <c r="F37" s="518">
        <v>26</v>
      </c>
      <c r="G37" s="518" t="s">
        <v>372</v>
      </c>
      <c r="H37" s="523" t="s">
        <v>415</v>
      </c>
      <c r="I37" s="576"/>
      <c r="J37" s="577"/>
      <c r="K37" s="577"/>
      <c r="L37" s="576"/>
      <c r="M37" s="576"/>
      <c r="N37" s="578"/>
      <c r="O37" s="578"/>
      <c r="P37" s="578"/>
      <c r="Q37" s="596">
        <f t="shared" si="3"/>
        <v>0</v>
      </c>
      <c r="R37" s="577"/>
      <c r="S37" s="597">
        <f t="shared" si="1"/>
        <v>0</v>
      </c>
      <c r="T37" s="598" t="str">
        <f t="shared" si="2"/>
        <v>-</v>
      </c>
    </row>
    <row r="38" spans="2:20">
      <c r="B38" s="515"/>
      <c r="C38" s="516"/>
      <c r="D38" s="568"/>
      <c r="E38" s="568"/>
      <c r="F38" s="518">
        <v>28</v>
      </c>
      <c r="G38" s="518" t="s">
        <v>374</v>
      </c>
      <c r="H38" s="523" t="s">
        <v>416</v>
      </c>
      <c r="I38" s="576"/>
      <c r="J38" s="577"/>
      <c r="K38" s="577"/>
      <c r="L38" s="576"/>
      <c r="M38" s="576"/>
      <c r="N38" s="578"/>
      <c r="O38" s="578"/>
      <c r="P38" s="578"/>
      <c r="Q38" s="596">
        <f t="shared" si="3"/>
        <v>0</v>
      </c>
      <c r="R38" s="577"/>
      <c r="S38" s="597">
        <f t="shared" si="1"/>
        <v>0</v>
      </c>
      <c r="T38" s="598" t="str">
        <f t="shared" si="2"/>
        <v>-</v>
      </c>
    </row>
    <row r="39" spans="2:20">
      <c r="B39" s="515"/>
      <c r="C39" s="516"/>
      <c r="D39" s="568"/>
      <c r="E39" s="568"/>
      <c r="F39" s="518">
        <v>29</v>
      </c>
      <c r="G39" s="518" t="s">
        <v>376</v>
      </c>
      <c r="H39" s="523" t="s">
        <v>417</v>
      </c>
      <c r="I39" s="576"/>
      <c r="J39" s="577"/>
      <c r="K39" s="577"/>
      <c r="L39" s="576"/>
      <c r="M39" s="576"/>
      <c r="N39" s="578"/>
      <c r="O39" s="578"/>
      <c r="P39" s="578"/>
      <c r="Q39" s="596">
        <f t="shared" si="3"/>
        <v>0</v>
      </c>
      <c r="R39" s="577"/>
      <c r="S39" s="597">
        <f t="shared" si="1"/>
        <v>0</v>
      </c>
      <c r="T39" s="598" t="str">
        <f t="shared" si="2"/>
        <v>-</v>
      </c>
    </row>
    <row r="40" spans="2:20">
      <c r="B40" s="515"/>
      <c r="C40" s="516"/>
      <c r="D40" s="568"/>
      <c r="E40" s="568"/>
      <c r="F40" s="518">
        <v>31</v>
      </c>
      <c r="G40" s="518" t="s">
        <v>378</v>
      </c>
      <c r="H40" s="523" t="s">
        <v>418</v>
      </c>
      <c r="I40" s="576"/>
      <c r="J40" s="577"/>
      <c r="K40" s="577"/>
      <c r="L40" s="576"/>
      <c r="M40" s="576"/>
      <c r="N40" s="578"/>
      <c r="O40" s="578"/>
      <c r="P40" s="578"/>
      <c r="Q40" s="596">
        <f t="shared" si="3"/>
        <v>0</v>
      </c>
      <c r="R40" s="577"/>
      <c r="S40" s="597">
        <f t="shared" si="1"/>
        <v>0</v>
      </c>
      <c r="T40" s="598" t="str">
        <f t="shared" si="2"/>
        <v>-</v>
      </c>
    </row>
    <row r="41" ht="26.25" spans="2:20">
      <c r="B41" s="532"/>
      <c r="C41" s="533"/>
      <c r="D41" s="569"/>
      <c r="E41" s="569"/>
      <c r="F41" s="537">
        <v>32</v>
      </c>
      <c r="G41" s="537" t="s">
        <v>380</v>
      </c>
      <c r="H41" s="536" t="s">
        <v>419</v>
      </c>
      <c r="I41" s="587"/>
      <c r="J41" s="588"/>
      <c r="K41" s="588"/>
      <c r="L41" s="587"/>
      <c r="M41" s="587"/>
      <c r="N41" s="589"/>
      <c r="O41" s="589"/>
      <c r="P41" s="589"/>
      <c r="Q41" s="608">
        <f t="shared" si="3"/>
        <v>0</v>
      </c>
      <c r="R41" s="588"/>
      <c r="S41" s="609">
        <f t="shared" si="1"/>
        <v>0</v>
      </c>
      <c r="T41" s="610" t="str">
        <f t="shared" si="2"/>
        <v>-</v>
      </c>
    </row>
    <row r="42" spans="2:20">
      <c r="B42" s="510" t="s">
        <v>420</v>
      </c>
      <c r="C42" s="511"/>
      <c r="D42" s="561" t="s">
        <v>421</v>
      </c>
      <c r="E42" s="561"/>
      <c r="F42" s="513">
        <v>23</v>
      </c>
      <c r="G42" s="513" t="s">
        <v>368</v>
      </c>
      <c r="H42" s="521" t="s">
        <v>422</v>
      </c>
      <c r="I42" s="573"/>
      <c r="J42" s="574"/>
      <c r="K42" s="574"/>
      <c r="L42" s="573"/>
      <c r="M42" s="573"/>
      <c r="N42" s="575"/>
      <c r="O42" s="575"/>
      <c r="P42" s="575"/>
      <c r="Q42" s="594">
        <f t="shared" si="3"/>
        <v>0</v>
      </c>
      <c r="R42" s="574"/>
      <c r="S42" s="594">
        <f t="shared" si="1"/>
        <v>0</v>
      </c>
      <c r="T42" s="595" t="str">
        <f t="shared" si="2"/>
        <v>-</v>
      </c>
    </row>
    <row r="43" spans="2:20">
      <c r="B43" s="515"/>
      <c r="C43" s="516"/>
      <c r="D43" s="562"/>
      <c r="E43" s="562"/>
      <c r="F43" s="518">
        <v>24</v>
      </c>
      <c r="G43" s="518" t="s">
        <v>370</v>
      </c>
      <c r="H43" s="523" t="s">
        <v>423</v>
      </c>
      <c r="I43" s="576"/>
      <c r="J43" s="577"/>
      <c r="K43" s="577"/>
      <c r="L43" s="576"/>
      <c r="M43" s="576"/>
      <c r="N43" s="578"/>
      <c r="O43" s="578"/>
      <c r="P43" s="578"/>
      <c r="Q43" s="596">
        <f t="shared" si="3"/>
        <v>0</v>
      </c>
      <c r="R43" s="577"/>
      <c r="S43" s="597">
        <f t="shared" si="1"/>
        <v>0</v>
      </c>
      <c r="T43" s="598" t="str">
        <f t="shared" si="2"/>
        <v>-</v>
      </c>
    </row>
    <row r="44" spans="2:20">
      <c r="B44" s="515"/>
      <c r="C44" s="516"/>
      <c r="D44" s="562"/>
      <c r="E44" s="562"/>
      <c r="F44" s="518">
        <v>26</v>
      </c>
      <c r="G44" s="518" t="s">
        <v>372</v>
      </c>
      <c r="H44" s="523" t="s">
        <v>424</v>
      </c>
      <c r="I44" s="576"/>
      <c r="J44" s="577"/>
      <c r="K44" s="577"/>
      <c r="L44" s="576"/>
      <c r="M44" s="576"/>
      <c r="N44" s="578"/>
      <c r="O44" s="578"/>
      <c r="P44" s="578"/>
      <c r="Q44" s="596">
        <f t="shared" si="3"/>
        <v>0</v>
      </c>
      <c r="R44" s="577"/>
      <c r="S44" s="597">
        <f t="shared" ref="S44:S51" si="4">Q44+R44</f>
        <v>0</v>
      </c>
      <c r="T44" s="598" t="str">
        <f t="shared" ref="T44:T51" si="5">IF(P44&lt;&gt;0,S44/P44*7,"-")</f>
        <v>-</v>
      </c>
    </row>
    <row r="45" spans="2:20">
      <c r="B45" s="515"/>
      <c r="C45" s="516"/>
      <c r="D45" s="562"/>
      <c r="E45" s="562"/>
      <c r="F45" s="518">
        <v>28</v>
      </c>
      <c r="G45" s="518" t="s">
        <v>374</v>
      </c>
      <c r="H45" s="523" t="s">
        <v>425</v>
      </c>
      <c r="I45" s="576"/>
      <c r="J45" s="577"/>
      <c r="K45" s="577"/>
      <c r="L45" s="576"/>
      <c r="M45" s="576"/>
      <c r="N45" s="578"/>
      <c r="O45" s="578"/>
      <c r="P45" s="578"/>
      <c r="Q45" s="596">
        <f t="shared" si="3"/>
        <v>0</v>
      </c>
      <c r="R45" s="577"/>
      <c r="S45" s="597">
        <f t="shared" si="4"/>
        <v>0</v>
      </c>
      <c r="T45" s="598" t="str">
        <f t="shared" si="5"/>
        <v>-</v>
      </c>
    </row>
    <row r="46" spans="2:20">
      <c r="B46" s="515"/>
      <c r="C46" s="516"/>
      <c r="D46" s="562"/>
      <c r="E46" s="562"/>
      <c r="F46" s="518">
        <v>29</v>
      </c>
      <c r="G46" s="518" t="s">
        <v>376</v>
      </c>
      <c r="H46" s="523" t="s">
        <v>426</v>
      </c>
      <c r="I46" s="576"/>
      <c r="J46" s="577"/>
      <c r="K46" s="577"/>
      <c r="L46" s="576"/>
      <c r="M46" s="576"/>
      <c r="N46" s="578"/>
      <c r="O46" s="578"/>
      <c r="P46" s="578"/>
      <c r="Q46" s="596">
        <f t="shared" si="3"/>
        <v>0</v>
      </c>
      <c r="R46" s="577"/>
      <c r="S46" s="597">
        <f t="shared" si="4"/>
        <v>0</v>
      </c>
      <c r="T46" s="598" t="str">
        <f t="shared" si="5"/>
        <v>-</v>
      </c>
    </row>
    <row r="47" spans="2:20">
      <c r="B47" s="515"/>
      <c r="C47" s="516"/>
      <c r="D47" s="562"/>
      <c r="E47" s="562"/>
      <c r="F47" s="518">
        <v>31</v>
      </c>
      <c r="G47" s="518" t="s">
        <v>378</v>
      </c>
      <c r="H47" s="523" t="s">
        <v>427</v>
      </c>
      <c r="I47" s="576"/>
      <c r="J47" s="577"/>
      <c r="K47" s="577"/>
      <c r="L47" s="576"/>
      <c r="M47" s="576"/>
      <c r="N47" s="578"/>
      <c r="O47" s="578"/>
      <c r="P47" s="578"/>
      <c r="Q47" s="596">
        <f t="shared" si="3"/>
        <v>0</v>
      </c>
      <c r="R47" s="577"/>
      <c r="S47" s="597">
        <f t="shared" si="4"/>
        <v>0</v>
      </c>
      <c r="T47" s="598" t="str">
        <f t="shared" si="5"/>
        <v>-</v>
      </c>
    </row>
    <row r="48" spans="2:20">
      <c r="B48" s="515"/>
      <c r="C48" s="516"/>
      <c r="D48" s="562"/>
      <c r="E48" s="562"/>
      <c r="F48" s="526">
        <v>32</v>
      </c>
      <c r="G48" s="526" t="s">
        <v>380</v>
      </c>
      <c r="H48" s="527" t="s">
        <v>428</v>
      </c>
      <c r="I48" s="579"/>
      <c r="J48" s="580"/>
      <c r="K48" s="580"/>
      <c r="L48" s="579"/>
      <c r="M48" s="579"/>
      <c r="N48" s="581"/>
      <c r="O48" s="581"/>
      <c r="P48" s="581"/>
      <c r="Q48" s="599">
        <f t="shared" si="3"/>
        <v>0</v>
      </c>
      <c r="R48" s="580"/>
      <c r="S48" s="600">
        <f t="shared" si="4"/>
        <v>0</v>
      </c>
      <c r="T48" s="601" t="str">
        <f t="shared" si="5"/>
        <v>-</v>
      </c>
    </row>
    <row r="49" spans="2:20">
      <c r="B49" s="515"/>
      <c r="C49" s="516"/>
      <c r="D49" s="562"/>
      <c r="E49" s="562"/>
      <c r="F49" s="526">
        <v>34</v>
      </c>
      <c r="G49" s="526" t="s">
        <v>382</v>
      </c>
      <c r="H49" s="527" t="s">
        <v>429</v>
      </c>
      <c r="I49" s="579"/>
      <c r="J49" s="580"/>
      <c r="K49" s="580"/>
      <c r="L49" s="579"/>
      <c r="M49" s="579"/>
      <c r="N49" s="581"/>
      <c r="O49" s="581"/>
      <c r="P49" s="581"/>
      <c r="Q49" s="599">
        <f t="shared" si="3"/>
        <v>0</v>
      </c>
      <c r="R49" s="580"/>
      <c r="S49" s="600">
        <f t="shared" si="4"/>
        <v>0</v>
      </c>
      <c r="T49" s="601" t="str">
        <f t="shared" si="5"/>
        <v>-</v>
      </c>
    </row>
    <row r="50" spans="2:20">
      <c r="B50" s="515"/>
      <c r="C50" s="528"/>
      <c r="D50" s="563" t="s">
        <v>384</v>
      </c>
      <c r="E50" s="563"/>
      <c r="F50" s="530">
        <v>23</v>
      </c>
      <c r="G50" s="530" t="s">
        <v>368</v>
      </c>
      <c r="H50" s="531" t="s">
        <v>430</v>
      </c>
      <c r="I50" s="583"/>
      <c r="J50" s="584"/>
      <c r="K50" s="584"/>
      <c r="L50" s="583"/>
      <c r="M50" s="583"/>
      <c r="N50" s="585"/>
      <c r="O50" s="585"/>
      <c r="P50" s="585"/>
      <c r="Q50" s="611">
        <f t="shared" si="3"/>
        <v>0</v>
      </c>
      <c r="R50" s="584"/>
      <c r="S50" s="612">
        <f t="shared" si="4"/>
        <v>0</v>
      </c>
      <c r="T50" s="613" t="str">
        <f t="shared" si="5"/>
        <v>-</v>
      </c>
    </row>
    <row r="51" spans="2:20">
      <c r="B51" s="515"/>
      <c r="C51" s="516"/>
      <c r="D51" s="562"/>
      <c r="E51" s="562"/>
      <c r="F51" s="518">
        <v>24</v>
      </c>
      <c r="G51" s="518" t="s">
        <v>370</v>
      </c>
      <c r="H51" s="523" t="s">
        <v>431</v>
      </c>
      <c r="I51" s="576"/>
      <c r="J51" s="577"/>
      <c r="K51" s="577"/>
      <c r="L51" s="576"/>
      <c r="M51" s="576"/>
      <c r="N51" s="578"/>
      <c r="O51" s="578"/>
      <c r="P51" s="578"/>
      <c r="Q51" s="596">
        <f t="shared" si="3"/>
        <v>0</v>
      </c>
      <c r="R51" s="577"/>
      <c r="S51" s="597">
        <f t="shared" si="4"/>
        <v>0</v>
      </c>
      <c r="T51" s="598" t="str">
        <f t="shared" si="5"/>
        <v>-</v>
      </c>
    </row>
    <row r="52" spans="2:20">
      <c r="B52" s="515"/>
      <c r="C52" s="516"/>
      <c r="D52" s="562"/>
      <c r="E52" s="562"/>
      <c r="F52" s="518">
        <v>26</v>
      </c>
      <c r="G52" s="518" t="s">
        <v>372</v>
      </c>
      <c r="H52" s="523" t="s">
        <v>432</v>
      </c>
      <c r="I52" s="576"/>
      <c r="J52" s="577"/>
      <c r="K52" s="577"/>
      <c r="L52" s="576"/>
      <c r="M52" s="576"/>
      <c r="N52" s="578"/>
      <c r="O52" s="578"/>
      <c r="P52" s="578"/>
      <c r="Q52" s="596">
        <f t="shared" si="3"/>
        <v>0</v>
      </c>
      <c r="R52" s="577"/>
      <c r="S52" s="597">
        <f t="shared" ref="S52:S57" si="6">Q52+R52</f>
        <v>0</v>
      </c>
      <c r="T52" s="598" t="str">
        <f t="shared" ref="T52:T57" si="7">IF(P52&lt;&gt;0,S52/P52*7,"-")</f>
        <v>-</v>
      </c>
    </row>
    <row r="53" spans="2:20">
      <c r="B53" s="515"/>
      <c r="C53" s="516"/>
      <c r="D53" s="562"/>
      <c r="E53" s="562"/>
      <c r="F53" s="518">
        <v>28</v>
      </c>
      <c r="G53" s="518" t="s">
        <v>374</v>
      </c>
      <c r="H53" s="523" t="s">
        <v>433</v>
      </c>
      <c r="I53" s="576"/>
      <c r="J53" s="577"/>
      <c r="K53" s="577"/>
      <c r="L53" s="576"/>
      <c r="M53" s="576"/>
      <c r="N53" s="578"/>
      <c r="O53" s="578"/>
      <c r="P53" s="578"/>
      <c r="Q53" s="596">
        <f t="shared" si="3"/>
        <v>0</v>
      </c>
      <c r="R53" s="577"/>
      <c r="S53" s="597">
        <f t="shared" si="6"/>
        <v>0</v>
      </c>
      <c r="T53" s="598" t="str">
        <f t="shared" si="7"/>
        <v>-</v>
      </c>
    </row>
    <row r="54" spans="2:20">
      <c r="B54" s="515"/>
      <c r="C54" s="516"/>
      <c r="D54" s="562"/>
      <c r="E54" s="562"/>
      <c r="F54" s="518">
        <v>29</v>
      </c>
      <c r="G54" s="518" t="s">
        <v>376</v>
      </c>
      <c r="H54" s="523" t="s">
        <v>434</v>
      </c>
      <c r="I54" s="576"/>
      <c r="J54" s="577"/>
      <c r="K54" s="577"/>
      <c r="L54" s="576"/>
      <c r="M54" s="576"/>
      <c r="N54" s="578"/>
      <c r="O54" s="578"/>
      <c r="P54" s="578"/>
      <c r="Q54" s="596">
        <f t="shared" si="3"/>
        <v>0</v>
      </c>
      <c r="R54" s="577"/>
      <c r="S54" s="597">
        <f t="shared" si="6"/>
        <v>0</v>
      </c>
      <c r="T54" s="598" t="str">
        <f t="shared" si="7"/>
        <v>-</v>
      </c>
    </row>
    <row r="55" spans="2:20">
      <c r="B55" s="515"/>
      <c r="C55" s="516"/>
      <c r="D55" s="562"/>
      <c r="E55" s="562"/>
      <c r="F55" s="518">
        <v>31</v>
      </c>
      <c r="G55" s="518" t="s">
        <v>378</v>
      </c>
      <c r="H55" s="523" t="s">
        <v>435</v>
      </c>
      <c r="I55" s="576"/>
      <c r="J55" s="577"/>
      <c r="K55" s="577"/>
      <c r="L55" s="576"/>
      <c r="M55" s="576"/>
      <c r="N55" s="578"/>
      <c r="O55" s="578"/>
      <c r="P55" s="578"/>
      <c r="Q55" s="596">
        <f t="shared" si="3"/>
        <v>0</v>
      </c>
      <c r="R55" s="577"/>
      <c r="S55" s="597">
        <f t="shared" si="6"/>
        <v>0</v>
      </c>
      <c r="T55" s="598" t="str">
        <f t="shared" si="7"/>
        <v>-</v>
      </c>
    </row>
    <row r="56" spans="2:20">
      <c r="B56" s="515"/>
      <c r="C56" s="516"/>
      <c r="D56" s="562"/>
      <c r="E56" s="562"/>
      <c r="F56" s="526">
        <v>32</v>
      </c>
      <c r="G56" s="526" t="s">
        <v>380</v>
      </c>
      <c r="H56" s="527" t="s">
        <v>436</v>
      </c>
      <c r="I56" s="579"/>
      <c r="J56" s="580"/>
      <c r="K56" s="580"/>
      <c r="L56" s="579"/>
      <c r="M56" s="579"/>
      <c r="N56" s="581"/>
      <c r="O56" s="581"/>
      <c r="P56" s="581"/>
      <c r="Q56" s="599">
        <f t="shared" si="3"/>
        <v>0</v>
      </c>
      <c r="R56" s="580"/>
      <c r="S56" s="600">
        <f t="shared" si="6"/>
        <v>0</v>
      </c>
      <c r="T56" s="601" t="str">
        <f t="shared" si="7"/>
        <v>-</v>
      </c>
    </row>
    <row r="57" spans="2:20">
      <c r="B57" s="515"/>
      <c r="C57" s="516"/>
      <c r="D57" s="562"/>
      <c r="E57" s="562"/>
      <c r="F57" s="526">
        <v>34</v>
      </c>
      <c r="G57" s="526" t="s">
        <v>382</v>
      </c>
      <c r="H57" s="527" t="s">
        <v>437</v>
      </c>
      <c r="I57" s="579"/>
      <c r="J57" s="580"/>
      <c r="K57" s="580"/>
      <c r="L57" s="579"/>
      <c r="M57" s="579"/>
      <c r="N57" s="581"/>
      <c r="O57" s="581"/>
      <c r="P57" s="581"/>
      <c r="Q57" s="599">
        <f t="shared" si="3"/>
        <v>0</v>
      </c>
      <c r="R57" s="580"/>
      <c r="S57" s="600">
        <f t="shared" si="6"/>
        <v>0</v>
      </c>
      <c r="T57" s="601" t="str">
        <f t="shared" si="7"/>
        <v>-</v>
      </c>
    </row>
    <row r="58" spans="2:20">
      <c r="B58" s="515"/>
      <c r="C58" s="528"/>
      <c r="D58" s="563" t="s">
        <v>438</v>
      </c>
      <c r="E58" s="563"/>
      <c r="F58" s="530">
        <v>23</v>
      </c>
      <c r="G58" s="530" t="s">
        <v>368</v>
      </c>
      <c r="H58" s="531" t="s">
        <v>439</v>
      </c>
      <c r="I58" s="583"/>
      <c r="J58" s="584"/>
      <c r="K58" s="584"/>
      <c r="L58" s="583"/>
      <c r="M58" s="583"/>
      <c r="N58" s="585"/>
      <c r="O58" s="585"/>
      <c r="P58" s="585"/>
      <c r="Q58" s="611">
        <f t="shared" si="3"/>
        <v>0</v>
      </c>
      <c r="R58" s="584"/>
      <c r="S58" s="612">
        <f t="shared" ref="S58:S67" si="8">Q58+R58</f>
        <v>0</v>
      </c>
      <c r="T58" s="613" t="str">
        <f t="shared" ref="T58:T67" si="9">IF(P58&lt;&gt;0,S58/P58*7,"-")</f>
        <v>-</v>
      </c>
    </row>
    <row r="59" spans="2:20">
      <c r="B59" s="515"/>
      <c r="C59" s="516"/>
      <c r="D59" s="562"/>
      <c r="E59" s="562"/>
      <c r="F59" s="518">
        <v>24</v>
      </c>
      <c r="G59" s="518" t="s">
        <v>370</v>
      </c>
      <c r="H59" s="523" t="s">
        <v>440</v>
      </c>
      <c r="I59" s="576"/>
      <c r="J59" s="577"/>
      <c r="K59" s="577"/>
      <c r="L59" s="576"/>
      <c r="M59" s="576"/>
      <c r="N59" s="578"/>
      <c r="O59" s="578"/>
      <c r="P59" s="578"/>
      <c r="Q59" s="596">
        <f t="shared" si="3"/>
        <v>0</v>
      </c>
      <c r="R59" s="577"/>
      <c r="S59" s="597">
        <f t="shared" si="8"/>
        <v>0</v>
      </c>
      <c r="T59" s="598" t="str">
        <f t="shared" si="9"/>
        <v>-</v>
      </c>
    </row>
    <row r="60" spans="2:20">
      <c r="B60" s="515"/>
      <c r="C60" s="516"/>
      <c r="D60" s="562"/>
      <c r="E60" s="562"/>
      <c r="F60" s="518">
        <v>26</v>
      </c>
      <c r="G60" s="518" t="s">
        <v>372</v>
      </c>
      <c r="H60" s="523" t="s">
        <v>441</v>
      </c>
      <c r="I60" s="576"/>
      <c r="J60" s="577"/>
      <c r="K60" s="577"/>
      <c r="L60" s="576"/>
      <c r="M60" s="576"/>
      <c r="N60" s="578"/>
      <c r="O60" s="578"/>
      <c r="P60" s="578"/>
      <c r="Q60" s="596">
        <f t="shared" si="3"/>
        <v>0</v>
      </c>
      <c r="R60" s="577"/>
      <c r="S60" s="597">
        <f t="shared" si="8"/>
        <v>0</v>
      </c>
      <c r="T60" s="598" t="str">
        <f t="shared" si="9"/>
        <v>-</v>
      </c>
    </row>
    <row r="61" spans="2:20">
      <c r="B61" s="515"/>
      <c r="C61" s="516"/>
      <c r="D61" s="562"/>
      <c r="E61" s="562"/>
      <c r="F61" s="518">
        <v>28</v>
      </c>
      <c r="G61" s="518" t="s">
        <v>374</v>
      </c>
      <c r="H61" s="523" t="s">
        <v>442</v>
      </c>
      <c r="I61" s="576"/>
      <c r="J61" s="577"/>
      <c r="K61" s="577"/>
      <c r="L61" s="576"/>
      <c r="M61" s="576"/>
      <c r="N61" s="578"/>
      <c r="O61" s="578"/>
      <c r="P61" s="578"/>
      <c r="Q61" s="596">
        <f t="shared" si="3"/>
        <v>0</v>
      </c>
      <c r="R61" s="577"/>
      <c r="S61" s="597">
        <f t="shared" si="8"/>
        <v>0</v>
      </c>
      <c r="T61" s="598" t="str">
        <f t="shared" si="9"/>
        <v>-</v>
      </c>
    </row>
    <row r="62" spans="2:20">
      <c r="B62" s="515"/>
      <c r="C62" s="516"/>
      <c r="D62" s="562"/>
      <c r="E62" s="562"/>
      <c r="F62" s="518">
        <v>29</v>
      </c>
      <c r="G62" s="518" t="s">
        <v>376</v>
      </c>
      <c r="H62" s="523" t="s">
        <v>443</v>
      </c>
      <c r="I62" s="576"/>
      <c r="J62" s="577"/>
      <c r="K62" s="577"/>
      <c r="L62" s="576"/>
      <c r="M62" s="576"/>
      <c r="N62" s="578"/>
      <c r="O62" s="578"/>
      <c r="P62" s="578"/>
      <c r="Q62" s="596">
        <f t="shared" si="3"/>
        <v>0</v>
      </c>
      <c r="R62" s="577"/>
      <c r="S62" s="597">
        <f t="shared" si="8"/>
        <v>0</v>
      </c>
      <c r="T62" s="598" t="str">
        <f t="shared" si="9"/>
        <v>-</v>
      </c>
    </row>
    <row r="63" spans="2:20">
      <c r="B63" s="515"/>
      <c r="C63" s="516"/>
      <c r="D63" s="562"/>
      <c r="E63" s="562"/>
      <c r="F63" s="518">
        <v>31</v>
      </c>
      <c r="G63" s="518" t="s">
        <v>378</v>
      </c>
      <c r="H63" s="523" t="s">
        <v>444</v>
      </c>
      <c r="I63" s="576"/>
      <c r="J63" s="577"/>
      <c r="K63" s="577"/>
      <c r="L63" s="576"/>
      <c r="M63" s="576"/>
      <c r="N63" s="578"/>
      <c r="O63" s="578"/>
      <c r="P63" s="578"/>
      <c r="Q63" s="596">
        <f t="shared" si="3"/>
        <v>0</v>
      </c>
      <c r="R63" s="577"/>
      <c r="S63" s="597">
        <f t="shared" si="8"/>
        <v>0</v>
      </c>
      <c r="T63" s="598" t="str">
        <f t="shared" si="9"/>
        <v>-</v>
      </c>
    </row>
    <row r="64" spans="2:20">
      <c r="B64" s="515"/>
      <c r="C64" s="516"/>
      <c r="D64" s="562"/>
      <c r="E64" s="562"/>
      <c r="F64" s="526">
        <v>32</v>
      </c>
      <c r="G64" s="526" t="s">
        <v>380</v>
      </c>
      <c r="H64" s="527" t="s">
        <v>445</v>
      </c>
      <c r="I64" s="579"/>
      <c r="J64" s="580"/>
      <c r="K64" s="580"/>
      <c r="L64" s="579"/>
      <c r="M64" s="579"/>
      <c r="N64" s="581"/>
      <c r="O64" s="581"/>
      <c r="P64" s="581"/>
      <c r="Q64" s="599">
        <f t="shared" si="3"/>
        <v>0</v>
      </c>
      <c r="R64" s="580"/>
      <c r="S64" s="600">
        <f t="shared" si="8"/>
        <v>0</v>
      </c>
      <c r="T64" s="601" t="str">
        <f t="shared" si="9"/>
        <v>-</v>
      </c>
    </row>
    <row r="65" spans="2:20">
      <c r="B65" s="515"/>
      <c r="C65" s="516"/>
      <c r="D65" s="562"/>
      <c r="E65" s="562"/>
      <c r="F65" s="526">
        <v>34</v>
      </c>
      <c r="G65" s="526" t="s">
        <v>382</v>
      </c>
      <c r="H65" s="527" t="s">
        <v>446</v>
      </c>
      <c r="I65" s="579"/>
      <c r="J65" s="580"/>
      <c r="K65" s="580"/>
      <c r="L65" s="579"/>
      <c r="M65" s="579"/>
      <c r="N65" s="581"/>
      <c r="O65" s="581"/>
      <c r="P65" s="581"/>
      <c r="Q65" s="599">
        <f t="shared" si="3"/>
        <v>0</v>
      </c>
      <c r="R65" s="580"/>
      <c r="S65" s="600">
        <f t="shared" si="8"/>
        <v>0</v>
      </c>
      <c r="T65" s="601" t="str">
        <f t="shared" si="9"/>
        <v>-</v>
      </c>
    </row>
    <row r="66" spans="2:20">
      <c r="B66" s="515"/>
      <c r="C66" s="528"/>
      <c r="D66" s="563" t="s">
        <v>447</v>
      </c>
      <c r="E66" s="563"/>
      <c r="F66" s="530">
        <v>23</v>
      </c>
      <c r="G66" s="530" t="s">
        <v>368</v>
      </c>
      <c r="H66" s="531" t="s">
        <v>448</v>
      </c>
      <c r="I66" s="583"/>
      <c r="J66" s="584"/>
      <c r="K66" s="584"/>
      <c r="L66" s="583"/>
      <c r="M66" s="583"/>
      <c r="N66" s="585"/>
      <c r="O66" s="585"/>
      <c r="P66" s="585"/>
      <c r="Q66" s="611">
        <f t="shared" si="3"/>
        <v>0</v>
      </c>
      <c r="R66" s="584"/>
      <c r="S66" s="612">
        <f t="shared" si="8"/>
        <v>0</v>
      </c>
      <c r="T66" s="613" t="str">
        <f t="shared" si="9"/>
        <v>-</v>
      </c>
    </row>
    <row r="67" spans="2:20">
      <c r="B67" s="515"/>
      <c r="C67" s="516"/>
      <c r="D67" s="562"/>
      <c r="E67" s="562"/>
      <c r="F67" s="518">
        <v>24</v>
      </c>
      <c r="G67" s="518" t="s">
        <v>370</v>
      </c>
      <c r="H67" s="523" t="s">
        <v>449</v>
      </c>
      <c r="I67" s="576"/>
      <c r="J67" s="577"/>
      <c r="K67" s="577"/>
      <c r="L67" s="576"/>
      <c r="M67" s="576"/>
      <c r="N67" s="578"/>
      <c r="O67" s="578"/>
      <c r="P67" s="578"/>
      <c r="Q67" s="596">
        <f t="shared" ref="Q67:Q80" si="10">IF($A$1="补货",I67+J67+K67,I67)</f>
        <v>0</v>
      </c>
      <c r="R67" s="577"/>
      <c r="S67" s="597">
        <f t="shared" si="8"/>
        <v>0</v>
      </c>
      <c r="T67" s="598" t="str">
        <f t="shared" si="9"/>
        <v>-</v>
      </c>
    </row>
    <row r="68" spans="2:20">
      <c r="B68" s="515"/>
      <c r="C68" s="516"/>
      <c r="D68" s="562"/>
      <c r="E68" s="562"/>
      <c r="F68" s="518">
        <v>26</v>
      </c>
      <c r="G68" s="518" t="s">
        <v>372</v>
      </c>
      <c r="H68" s="523" t="s">
        <v>450</v>
      </c>
      <c r="I68" s="576"/>
      <c r="J68" s="577"/>
      <c r="K68" s="577"/>
      <c r="L68" s="576"/>
      <c r="M68" s="576"/>
      <c r="N68" s="578"/>
      <c r="O68" s="578"/>
      <c r="P68" s="578"/>
      <c r="Q68" s="596">
        <f t="shared" si="10"/>
        <v>0</v>
      </c>
      <c r="R68" s="577"/>
      <c r="S68" s="597">
        <f t="shared" ref="S68:S80" si="11">Q68+R68</f>
        <v>0</v>
      </c>
      <c r="T68" s="598" t="str">
        <f t="shared" ref="T68:T80" si="12">IF(P68&lt;&gt;0,S68/P68*7,"-")</f>
        <v>-</v>
      </c>
    </row>
    <row r="69" spans="2:20">
      <c r="B69" s="515"/>
      <c r="C69" s="516"/>
      <c r="D69" s="562"/>
      <c r="E69" s="562"/>
      <c r="F69" s="518">
        <v>28</v>
      </c>
      <c r="G69" s="518" t="s">
        <v>374</v>
      </c>
      <c r="H69" s="523" t="s">
        <v>451</v>
      </c>
      <c r="I69" s="576"/>
      <c r="J69" s="577"/>
      <c r="K69" s="577"/>
      <c r="L69" s="576"/>
      <c r="M69" s="576"/>
      <c r="N69" s="578"/>
      <c r="O69" s="578"/>
      <c r="P69" s="578"/>
      <c r="Q69" s="596">
        <f t="shared" si="10"/>
        <v>0</v>
      </c>
      <c r="R69" s="577"/>
      <c r="S69" s="597">
        <f t="shared" si="11"/>
        <v>0</v>
      </c>
      <c r="T69" s="598" t="str">
        <f t="shared" si="12"/>
        <v>-</v>
      </c>
    </row>
    <row r="70" spans="2:20">
      <c r="B70" s="515"/>
      <c r="C70" s="516"/>
      <c r="D70" s="562"/>
      <c r="E70" s="562"/>
      <c r="F70" s="518">
        <v>29</v>
      </c>
      <c r="G70" s="518" t="s">
        <v>376</v>
      </c>
      <c r="H70" s="523" t="s">
        <v>452</v>
      </c>
      <c r="I70" s="576"/>
      <c r="J70" s="577"/>
      <c r="K70" s="577"/>
      <c r="L70" s="576"/>
      <c r="M70" s="576"/>
      <c r="N70" s="578"/>
      <c r="O70" s="578"/>
      <c r="P70" s="578"/>
      <c r="Q70" s="596">
        <f t="shared" si="10"/>
        <v>0</v>
      </c>
      <c r="R70" s="577"/>
      <c r="S70" s="597">
        <f t="shared" si="11"/>
        <v>0</v>
      </c>
      <c r="T70" s="598" t="str">
        <f t="shared" si="12"/>
        <v>-</v>
      </c>
    </row>
    <row r="71" spans="2:20">
      <c r="B71" s="515"/>
      <c r="C71" s="516"/>
      <c r="D71" s="562"/>
      <c r="E71" s="562"/>
      <c r="F71" s="518">
        <v>31</v>
      </c>
      <c r="G71" s="518" t="s">
        <v>378</v>
      </c>
      <c r="H71" s="523" t="s">
        <v>453</v>
      </c>
      <c r="I71" s="576"/>
      <c r="J71" s="577"/>
      <c r="K71" s="577"/>
      <c r="L71" s="576"/>
      <c r="M71" s="576"/>
      <c r="N71" s="578"/>
      <c r="O71" s="578"/>
      <c r="P71" s="578"/>
      <c r="Q71" s="596">
        <f t="shared" si="10"/>
        <v>0</v>
      </c>
      <c r="R71" s="577"/>
      <c r="S71" s="597">
        <f t="shared" si="11"/>
        <v>0</v>
      </c>
      <c r="T71" s="598" t="str">
        <f t="shared" si="12"/>
        <v>-</v>
      </c>
    </row>
    <row r="72" spans="2:20">
      <c r="B72" s="515"/>
      <c r="C72" s="516"/>
      <c r="D72" s="562"/>
      <c r="E72" s="562"/>
      <c r="F72" s="518">
        <v>32</v>
      </c>
      <c r="G72" s="518" t="s">
        <v>380</v>
      </c>
      <c r="H72" s="523" t="s">
        <v>454</v>
      </c>
      <c r="I72" s="576"/>
      <c r="J72" s="577"/>
      <c r="K72" s="577"/>
      <c r="L72" s="576"/>
      <c r="M72" s="576"/>
      <c r="N72" s="578"/>
      <c r="O72" s="578"/>
      <c r="P72" s="578"/>
      <c r="Q72" s="596">
        <f t="shared" si="10"/>
        <v>0</v>
      </c>
      <c r="R72" s="577"/>
      <c r="S72" s="597">
        <f t="shared" si="11"/>
        <v>0</v>
      </c>
      <c r="T72" s="598" t="str">
        <f t="shared" si="12"/>
        <v>-</v>
      </c>
    </row>
    <row r="73" ht="26.25" spans="2:20">
      <c r="B73" s="532"/>
      <c r="C73" s="533"/>
      <c r="D73" s="564"/>
      <c r="E73" s="564"/>
      <c r="F73" s="537">
        <v>34</v>
      </c>
      <c r="G73" s="537" t="s">
        <v>382</v>
      </c>
      <c r="H73" s="536" t="s">
        <v>455</v>
      </c>
      <c r="I73" s="587"/>
      <c r="J73" s="588"/>
      <c r="K73" s="588"/>
      <c r="L73" s="587"/>
      <c r="M73" s="587"/>
      <c r="N73" s="589"/>
      <c r="O73" s="589"/>
      <c r="P73" s="589"/>
      <c r="Q73" s="608">
        <f t="shared" si="10"/>
        <v>0</v>
      </c>
      <c r="R73" s="588"/>
      <c r="S73" s="609">
        <f t="shared" si="11"/>
        <v>0</v>
      </c>
      <c r="T73" s="610" t="str">
        <f t="shared" si="12"/>
        <v>-</v>
      </c>
    </row>
    <row r="74" spans="2:20">
      <c r="B74" s="510" t="s">
        <v>456</v>
      </c>
      <c r="C74" s="511"/>
      <c r="D74" s="561" t="s">
        <v>367</v>
      </c>
      <c r="E74" s="561"/>
      <c r="F74" s="554">
        <v>24</v>
      </c>
      <c r="G74" s="513" t="s">
        <v>457</v>
      </c>
      <c r="H74" s="514" t="s">
        <v>458</v>
      </c>
      <c r="I74" s="573"/>
      <c r="J74" s="574"/>
      <c r="K74" s="574"/>
      <c r="L74" s="573"/>
      <c r="M74" s="573"/>
      <c r="N74" s="575"/>
      <c r="O74" s="575"/>
      <c r="P74" s="575"/>
      <c r="Q74" s="594">
        <f t="shared" si="10"/>
        <v>0</v>
      </c>
      <c r="R74" s="574"/>
      <c r="S74" s="594">
        <f t="shared" si="11"/>
        <v>0</v>
      </c>
      <c r="T74" s="595" t="str">
        <f t="shared" si="12"/>
        <v>-</v>
      </c>
    </row>
    <row r="75" spans="2:20">
      <c r="B75" s="515"/>
      <c r="C75" s="516"/>
      <c r="D75" s="562"/>
      <c r="E75" s="562"/>
      <c r="F75" s="518">
        <v>26</v>
      </c>
      <c r="G75" s="518" t="s">
        <v>372</v>
      </c>
      <c r="H75" s="519" t="s">
        <v>459</v>
      </c>
      <c r="I75" s="576"/>
      <c r="J75" s="577"/>
      <c r="K75" s="577"/>
      <c r="L75" s="576"/>
      <c r="M75" s="576"/>
      <c r="N75" s="578"/>
      <c r="O75" s="578"/>
      <c r="P75" s="578"/>
      <c r="Q75" s="596">
        <f t="shared" si="10"/>
        <v>0</v>
      </c>
      <c r="R75" s="577"/>
      <c r="S75" s="597">
        <f t="shared" si="11"/>
        <v>0</v>
      </c>
      <c r="T75" s="598" t="str">
        <f t="shared" si="12"/>
        <v>-</v>
      </c>
    </row>
    <row r="76" spans="2:20">
      <c r="B76" s="515"/>
      <c r="C76" s="516"/>
      <c r="D76" s="562"/>
      <c r="E76" s="562"/>
      <c r="F76" s="518">
        <v>28</v>
      </c>
      <c r="G76" s="518" t="s">
        <v>460</v>
      </c>
      <c r="H76" s="519" t="s">
        <v>461</v>
      </c>
      <c r="I76" s="576"/>
      <c r="J76" s="577"/>
      <c r="K76" s="577"/>
      <c r="L76" s="576"/>
      <c r="M76" s="576"/>
      <c r="N76" s="578"/>
      <c r="O76" s="578"/>
      <c r="P76" s="578"/>
      <c r="Q76" s="596">
        <f t="shared" si="10"/>
        <v>0</v>
      </c>
      <c r="R76" s="577"/>
      <c r="S76" s="597">
        <f t="shared" si="11"/>
        <v>0</v>
      </c>
      <c r="T76" s="598" t="str">
        <f t="shared" si="12"/>
        <v>-</v>
      </c>
    </row>
    <row r="77" spans="2:20">
      <c r="B77" s="515"/>
      <c r="C77" s="516"/>
      <c r="D77" s="562"/>
      <c r="E77" s="562"/>
      <c r="F77" s="518">
        <v>30</v>
      </c>
      <c r="G77" s="518" t="s">
        <v>462</v>
      </c>
      <c r="H77" s="519" t="s">
        <v>463</v>
      </c>
      <c r="I77" s="576"/>
      <c r="J77" s="577"/>
      <c r="K77" s="577"/>
      <c r="L77" s="576"/>
      <c r="M77" s="576"/>
      <c r="N77" s="578"/>
      <c r="O77" s="578"/>
      <c r="P77" s="578"/>
      <c r="Q77" s="596">
        <f t="shared" si="10"/>
        <v>0</v>
      </c>
      <c r="R77" s="577"/>
      <c r="S77" s="597">
        <f t="shared" si="11"/>
        <v>0</v>
      </c>
      <c r="T77" s="598" t="str">
        <f t="shared" si="12"/>
        <v>-</v>
      </c>
    </row>
    <row r="78" spans="2:20">
      <c r="B78" s="515"/>
      <c r="C78" s="516"/>
      <c r="D78" s="562"/>
      <c r="E78" s="562"/>
      <c r="F78" s="518">
        <v>32</v>
      </c>
      <c r="G78" s="518" t="s">
        <v>380</v>
      </c>
      <c r="H78" s="519" t="s">
        <v>464</v>
      </c>
      <c r="I78" s="576"/>
      <c r="J78" s="577"/>
      <c r="K78" s="577"/>
      <c r="L78" s="576"/>
      <c r="M78" s="576"/>
      <c r="N78" s="578"/>
      <c r="O78" s="578"/>
      <c r="P78" s="578"/>
      <c r="Q78" s="596">
        <f t="shared" si="10"/>
        <v>0</v>
      </c>
      <c r="R78" s="577"/>
      <c r="S78" s="597">
        <f t="shared" si="11"/>
        <v>0</v>
      </c>
      <c r="T78" s="598" t="str">
        <f t="shared" si="12"/>
        <v>-</v>
      </c>
    </row>
    <row r="79" spans="2:20">
      <c r="B79" s="515"/>
      <c r="C79" s="516"/>
      <c r="D79" s="562"/>
      <c r="E79" s="562"/>
      <c r="F79" s="518">
        <v>34</v>
      </c>
      <c r="G79" s="518" t="s">
        <v>382</v>
      </c>
      <c r="H79" s="519" t="s">
        <v>465</v>
      </c>
      <c r="I79" s="576"/>
      <c r="J79" s="577"/>
      <c r="K79" s="577"/>
      <c r="L79" s="576"/>
      <c r="M79" s="576"/>
      <c r="N79" s="578"/>
      <c r="O79" s="578"/>
      <c r="P79" s="578"/>
      <c r="Q79" s="596">
        <f t="shared" si="10"/>
        <v>0</v>
      </c>
      <c r="R79" s="577"/>
      <c r="S79" s="597">
        <f t="shared" si="11"/>
        <v>0</v>
      </c>
      <c r="T79" s="598" t="str">
        <f t="shared" si="12"/>
        <v>-</v>
      </c>
    </row>
    <row r="80" ht="26.25" spans="2:20">
      <c r="B80" s="532"/>
      <c r="C80" s="533"/>
      <c r="D80" s="564"/>
      <c r="E80" s="564"/>
      <c r="F80" s="537">
        <v>36</v>
      </c>
      <c r="G80" s="537" t="s">
        <v>466</v>
      </c>
      <c r="H80" s="555" t="s">
        <v>467</v>
      </c>
      <c r="I80" s="587"/>
      <c r="J80" s="588"/>
      <c r="K80" s="588"/>
      <c r="L80" s="587"/>
      <c r="M80" s="587"/>
      <c r="N80" s="589"/>
      <c r="O80" s="589"/>
      <c r="P80" s="589"/>
      <c r="Q80" s="608">
        <f t="shared" si="10"/>
        <v>0</v>
      </c>
      <c r="R80" s="588"/>
      <c r="S80" s="609">
        <f t="shared" si="11"/>
        <v>0</v>
      </c>
      <c r="T80" s="610" t="str">
        <f t="shared" si="12"/>
        <v>-</v>
      </c>
    </row>
    <row r="83" spans="10:10">
      <c r="J83" s="614"/>
    </row>
    <row r="84" spans="10:10">
      <c r="J84" s="614"/>
    </row>
    <row r="85" spans="10:10">
      <c r="J85" s="614"/>
    </row>
    <row r="86" spans="10:10">
      <c r="J86" s="614"/>
    </row>
    <row r="87" spans="10:10">
      <c r="J87" s="614"/>
    </row>
    <row r="88" spans="10:10">
      <c r="J88" s="614"/>
    </row>
    <row r="89" spans="10:10">
      <c r="J89" s="614"/>
    </row>
  </sheetData>
  <conditionalFormatting sqref="R4">
    <cfRule type="expression" dxfId="6" priority="251">
      <formula>AND($A$1&lt;&gt;"补货",#REF!&gt;#REF!)</formula>
    </cfRule>
  </conditionalFormatting>
  <conditionalFormatting sqref="R48">
    <cfRule type="expression" dxfId="6" priority="246">
      <formula>AND($A$1&lt;&gt;"补货",R50&gt;J50)</formula>
    </cfRule>
  </conditionalFormatting>
  <conditionalFormatting sqref="J49:K49">
    <cfRule type="expression" dxfId="0" priority="85">
      <formula>OR(J49=0,J49="0")</formula>
    </cfRule>
  </conditionalFormatting>
  <conditionalFormatting sqref="P49">
    <cfRule type="expression" dxfId="1" priority="86">
      <formula>P49&gt;1</formula>
    </cfRule>
    <cfRule type="expression" dxfId="2" priority="87">
      <formula>P49&gt;0.5</formula>
    </cfRule>
    <cfRule type="expression" dxfId="3" priority="88">
      <formula>P49&gt;0</formula>
    </cfRule>
  </conditionalFormatting>
  <conditionalFormatting sqref="R49">
    <cfRule type="expression" dxfId="6" priority="89">
      <formula>AND($A$1&lt;&gt;"补货",R51&gt;J51)</formula>
    </cfRule>
  </conditionalFormatting>
  <conditionalFormatting sqref="T49">
    <cfRule type="expression" dxfId="7" priority="78">
      <formula>T49&lt;20</formula>
    </cfRule>
    <cfRule type="expression" dxfId="8" priority="79">
      <formula>T49&lt;50</formula>
    </cfRule>
    <cfRule type="expression" dxfId="9" priority="80">
      <formula>T49&lt;100</formula>
    </cfRule>
  </conditionalFormatting>
  <conditionalFormatting sqref="R56">
    <cfRule type="expression" dxfId="6" priority="247">
      <formula>AND($A$1&lt;&gt;"补货",R58&gt;J58)</formula>
    </cfRule>
  </conditionalFormatting>
  <conditionalFormatting sqref="J57:K57">
    <cfRule type="expression" dxfId="0" priority="71">
      <formula>OR(J57=0,J57="0")</formula>
    </cfRule>
  </conditionalFormatting>
  <conditionalFormatting sqref="P57">
    <cfRule type="expression" dxfId="1" priority="72">
      <formula>P57&gt;1</formula>
    </cfRule>
    <cfRule type="expression" dxfId="2" priority="73">
      <formula>P57&gt;0.5</formula>
    </cfRule>
    <cfRule type="expression" dxfId="3" priority="74">
      <formula>P57&gt;0</formula>
    </cfRule>
  </conditionalFormatting>
  <conditionalFormatting sqref="R57">
    <cfRule type="expression" dxfId="6" priority="75">
      <formula>AND($A$1&lt;&gt;"补货",R59&gt;J59)</formula>
    </cfRule>
  </conditionalFormatting>
  <conditionalFormatting sqref="T57">
    <cfRule type="expression" dxfId="7" priority="64">
      <formula>T57&lt;20</formula>
    </cfRule>
    <cfRule type="expression" dxfId="8" priority="65">
      <formula>T57&lt;50</formula>
    </cfRule>
    <cfRule type="expression" dxfId="9" priority="66">
      <formula>T57&lt;100</formula>
    </cfRule>
  </conditionalFormatting>
  <conditionalFormatting sqref="R64">
    <cfRule type="expression" dxfId="6" priority="248">
      <formula>AND($A$1&lt;&gt;"补货",R66&gt;J66)</formula>
    </cfRule>
  </conditionalFormatting>
  <conditionalFormatting sqref="J65:K65">
    <cfRule type="expression" dxfId="0" priority="57">
      <formula>OR(J65=0,J65="0")</formula>
    </cfRule>
  </conditionalFormatting>
  <conditionalFormatting sqref="P65">
    <cfRule type="expression" dxfId="1" priority="58">
      <formula>P65&gt;1</formula>
    </cfRule>
    <cfRule type="expression" dxfId="2" priority="59">
      <formula>P65&gt;0.5</formula>
    </cfRule>
    <cfRule type="expression" dxfId="3" priority="60">
      <formula>P65&gt;0</formula>
    </cfRule>
  </conditionalFormatting>
  <conditionalFormatting sqref="R65">
    <cfRule type="expression" dxfId="6" priority="61">
      <formula>AND($A$1&lt;&gt;"补货",R67&gt;J67)</formula>
    </cfRule>
  </conditionalFormatting>
  <conditionalFormatting sqref="T65">
    <cfRule type="expression" dxfId="7" priority="50">
      <formula>T65&lt;20</formula>
    </cfRule>
    <cfRule type="expression" dxfId="8" priority="51">
      <formula>T65&lt;50</formula>
    </cfRule>
    <cfRule type="expression" dxfId="9" priority="52">
      <formula>T65&lt;100</formula>
    </cfRule>
  </conditionalFormatting>
  <conditionalFormatting sqref="R72">
    <cfRule type="expression" dxfId="6" priority="249">
      <formula>AND($A$1&lt;&gt;"补货",R81&gt;J81)</formula>
    </cfRule>
  </conditionalFormatting>
  <conditionalFormatting sqref="J73:K73">
    <cfRule type="expression" dxfId="0" priority="43">
      <formula>OR(J73=0,J73="0")</formula>
    </cfRule>
  </conditionalFormatting>
  <conditionalFormatting sqref="P73">
    <cfRule type="expression" dxfId="1" priority="44">
      <formula>P73&gt;1</formula>
    </cfRule>
    <cfRule type="expression" dxfId="2" priority="45">
      <formula>P73&gt;0.5</formula>
    </cfRule>
    <cfRule type="expression" dxfId="3" priority="46">
      <formula>P73&gt;0</formula>
    </cfRule>
  </conditionalFormatting>
  <conditionalFormatting sqref="R73">
    <cfRule type="expression" dxfId="6" priority="47">
      <formula>AND($A$1&lt;&gt;"补货",R82&gt;J82)</formula>
    </cfRule>
  </conditionalFormatting>
  <conditionalFormatting sqref="T73">
    <cfRule type="expression" dxfId="7" priority="36">
      <formula>T73&lt;20</formula>
    </cfRule>
    <cfRule type="expression" dxfId="8" priority="37">
      <formula>T73&lt;50</formula>
    </cfRule>
    <cfRule type="expression" dxfId="9" priority="38">
      <formula>T73&lt;100</formula>
    </cfRule>
  </conditionalFormatting>
  <conditionalFormatting sqref="R79">
    <cfRule type="expression" dxfId="6" priority="250">
      <formula>AND($A$1&lt;&gt;"补货",#REF!&gt;#REF!)</formula>
    </cfRule>
  </conditionalFormatting>
  <conditionalFormatting sqref="J80:K80">
    <cfRule type="expression" dxfId="0" priority="10">
      <formula>OR(J80=0,J80="0")</formula>
    </cfRule>
  </conditionalFormatting>
  <conditionalFormatting sqref="P80">
    <cfRule type="expression" dxfId="1" priority="11">
      <formula>P80&gt;1</formula>
    </cfRule>
    <cfRule type="expression" dxfId="2" priority="12">
      <formula>P80&gt;0.5</formula>
    </cfRule>
    <cfRule type="expression" dxfId="3" priority="13">
      <formula>P80&gt;0</formula>
    </cfRule>
  </conditionalFormatting>
  <conditionalFormatting sqref="R80">
    <cfRule type="expression" dxfId="6" priority="14">
      <formula>AND($A$1&lt;&gt;"补货",R82&gt;J82)</formula>
    </cfRule>
  </conditionalFormatting>
  <conditionalFormatting sqref="T80">
    <cfRule type="expression" dxfId="7" priority="3">
      <formula>T80&lt;20</formula>
    </cfRule>
    <cfRule type="expression" dxfId="8" priority="4">
      <formula>T80&lt;50</formula>
    </cfRule>
    <cfRule type="expression" dxfId="9" priority="5">
      <formula>T80&lt;100</formula>
    </cfRule>
  </conditionalFormatting>
  <conditionalFormatting sqref="P3:P4">
    <cfRule type="expression" dxfId="1" priority="241">
      <formula>P3&gt;1</formula>
    </cfRule>
    <cfRule type="expression" dxfId="2" priority="242">
      <formula>P3&gt;0.5</formula>
    </cfRule>
    <cfRule type="expression" dxfId="3" priority="243">
      <formula>P3&gt;0</formula>
    </cfRule>
  </conditionalFormatting>
  <conditionalFormatting sqref="P5:P12">
    <cfRule type="expression" dxfId="1" priority="205">
      <formula>P5&gt;1</formula>
    </cfRule>
    <cfRule type="expression" dxfId="2" priority="206">
      <formula>P5&gt;0.5</formula>
    </cfRule>
    <cfRule type="expression" dxfId="3" priority="207">
      <formula>P5&gt;0</formula>
    </cfRule>
  </conditionalFormatting>
  <conditionalFormatting sqref="P13:P20">
    <cfRule type="expression" dxfId="1" priority="193">
      <formula>P13&gt;1</formula>
    </cfRule>
    <cfRule type="expression" dxfId="2" priority="194">
      <formula>P13&gt;0.5</formula>
    </cfRule>
    <cfRule type="expression" dxfId="3" priority="195">
      <formula>P13&gt;0</formula>
    </cfRule>
  </conditionalFormatting>
  <conditionalFormatting sqref="P21:P27">
    <cfRule type="expression" dxfId="1" priority="181">
      <formula>P21&gt;1</formula>
    </cfRule>
    <cfRule type="expression" dxfId="2" priority="182">
      <formula>P21&gt;0.5</formula>
    </cfRule>
    <cfRule type="expression" dxfId="3" priority="183">
      <formula>P21&gt;0</formula>
    </cfRule>
  </conditionalFormatting>
  <conditionalFormatting sqref="P28:P34">
    <cfRule type="expression" dxfId="1" priority="109">
      <formula>P28&gt;1</formula>
    </cfRule>
    <cfRule type="expression" dxfId="2" priority="110">
      <formula>P28&gt;0.5</formula>
    </cfRule>
    <cfRule type="expression" dxfId="3" priority="111">
      <formula>P28&gt;0</formula>
    </cfRule>
  </conditionalFormatting>
  <conditionalFormatting sqref="P35:P41">
    <cfRule type="expression" dxfId="1" priority="121">
      <formula>P35&gt;1</formula>
    </cfRule>
    <cfRule type="expression" dxfId="2" priority="122">
      <formula>P35&gt;0.5</formula>
    </cfRule>
    <cfRule type="expression" dxfId="3" priority="123">
      <formula>P35&gt;0</formula>
    </cfRule>
  </conditionalFormatting>
  <conditionalFormatting sqref="P42:P48">
    <cfRule type="expression" dxfId="1" priority="169">
      <formula>P42&gt;1</formula>
    </cfRule>
    <cfRule type="expression" dxfId="2" priority="170">
      <formula>P42&gt;0.5</formula>
    </cfRule>
    <cfRule type="expression" dxfId="3" priority="171">
      <formula>P42&gt;0</formula>
    </cfRule>
  </conditionalFormatting>
  <conditionalFormatting sqref="P50:P56">
    <cfRule type="expression" dxfId="1" priority="133">
      <formula>P50&gt;1</formula>
    </cfRule>
    <cfRule type="expression" dxfId="2" priority="134">
      <formula>P50&gt;0.5</formula>
    </cfRule>
    <cfRule type="expression" dxfId="3" priority="135">
      <formula>P50&gt;0</formula>
    </cfRule>
  </conditionalFormatting>
  <conditionalFormatting sqref="P58:P64">
    <cfRule type="expression" dxfId="1" priority="145">
      <formula>P58&gt;1</formula>
    </cfRule>
    <cfRule type="expression" dxfId="2" priority="146">
      <formula>P58&gt;0.5</formula>
    </cfRule>
    <cfRule type="expression" dxfId="3" priority="147">
      <formula>P58&gt;0</formula>
    </cfRule>
  </conditionalFormatting>
  <conditionalFormatting sqref="P66:P72">
    <cfRule type="expression" dxfId="1" priority="157">
      <formula>P66&gt;1</formula>
    </cfRule>
    <cfRule type="expression" dxfId="2" priority="158">
      <formula>P66&gt;0.5</formula>
    </cfRule>
    <cfRule type="expression" dxfId="3" priority="159">
      <formula>P66&gt;0</formula>
    </cfRule>
  </conditionalFormatting>
  <conditionalFormatting sqref="P74:P79">
    <cfRule type="expression" dxfId="1" priority="30">
      <formula>P74&gt;1</formula>
    </cfRule>
    <cfRule type="expression" dxfId="2" priority="31">
      <formula>P74&gt;0.5</formula>
    </cfRule>
    <cfRule type="expression" dxfId="3" priority="32">
      <formula>P74&gt;0</formula>
    </cfRule>
  </conditionalFormatting>
  <conditionalFormatting sqref="Q3:Q80">
    <cfRule type="expression" dxfId="4" priority="239">
      <formula>AND(Q3&lt;&gt;"",Q3/P3&lt;3)</formula>
    </cfRule>
    <cfRule type="expression" dxfId="5" priority="240">
      <formula>AND(Q3&lt;&gt;"",Q3=0)</formula>
    </cfRule>
  </conditionalFormatting>
  <conditionalFormatting sqref="R11:R12">
    <cfRule type="expression" dxfId="6" priority="244">
      <formula>AND($A$1&lt;&gt;"补货",R13&gt;J13)</formula>
    </cfRule>
  </conditionalFormatting>
  <conditionalFormatting sqref="R19:R20">
    <cfRule type="expression" dxfId="6" priority="245">
      <formula>AND($A$1&lt;&gt;"补货",R21&gt;J21)</formula>
    </cfRule>
  </conditionalFormatting>
  <conditionalFormatting sqref="R74:R78">
    <cfRule type="expression" dxfId="6" priority="15">
      <formula>AND($A$1&lt;&gt;"补货",R75&gt;J75)</formula>
    </cfRule>
  </conditionalFormatting>
  <conditionalFormatting sqref="S3:S80">
    <cfRule type="expression" dxfId="4" priority="237">
      <formula>AND(S3&lt;&gt;"",S3/P3&lt;3)</formula>
    </cfRule>
    <cfRule type="expression" dxfId="5" priority="238">
      <formula>AND(S3&lt;&gt;"",S3=0)</formula>
    </cfRule>
  </conditionalFormatting>
  <conditionalFormatting sqref="T74:T79">
    <cfRule type="expression" dxfId="7" priority="18">
      <formula>T74&lt;20</formula>
    </cfRule>
    <cfRule type="expression" dxfId="8" priority="19">
      <formula>T74&lt;50</formula>
    </cfRule>
    <cfRule type="expression" dxfId="9" priority="20">
      <formula>T74&lt;100</formula>
    </cfRule>
  </conditionalFormatting>
  <conditionalFormatting sqref="J3:K4">
    <cfRule type="expression" dxfId="0" priority="232">
      <formula>OR(J3=0,J3="0")</formula>
    </cfRule>
  </conditionalFormatting>
  <conditionalFormatting sqref="R3 R5:R10 R13:R18 R21:R47 R50:R55 R58:R63 R66:R71">
    <cfRule type="expression" dxfId="6" priority="90">
      <formula>AND($A$1&lt;&gt;"补货",R4&gt;J4)</formula>
    </cfRule>
  </conditionalFormatting>
  <conditionalFormatting sqref="T3:T48 T50:T56 T58:T64 T66:T72">
    <cfRule type="expression" dxfId="7" priority="93">
      <formula>T3&lt;20</formula>
    </cfRule>
    <cfRule type="expression" dxfId="8" priority="94">
      <formula>T3&lt;50</formula>
    </cfRule>
    <cfRule type="expression" dxfId="9" priority="95">
      <formula>T3&lt;100</formula>
    </cfRule>
  </conditionalFormatting>
  <conditionalFormatting sqref="J5:K12">
    <cfRule type="expression" dxfId="0" priority="196">
      <formula>OR(J5=0,J5="0")</formula>
    </cfRule>
  </conditionalFormatting>
  <conditionalFormatting sqref="J13:K20">
    <cfRule type="expression" dxfId="0" priority="191">
      <formula>OR(J13=0,J13="0")</formula>
    </cfRule>
  </conditionalFormatting>
  <conditionalFormatting sqref="J21:K27">
    <cfRule type="expression" dxfId="0" priority="179">
      <formula>OR(J21=0,J21="0")</formula>
    </cfRule>
  </conditionalFormatting>
  <conditionalFormatting sqref="J28:K34">
    <cfRule type="expression" dxfId="0" priority="100">
      <formula>OR(J28=0,J28="0")</formula>
    </cfRule>
  </conditionalFormatting>
  <conditionalFormatting sqref="J35:K41">
    <cfRule type="expression" dxfId="0" priority="119">
      <formula>OR(J35=0,J35="0")</formula>
    </cfRule>
  </conditionalFormatting>
  <conditionalFormatting sqref="J42:K48">
    <cfRule type="expression" dxfId="0" priority="160">
      <formula>OR(J42=0,J42="0")</formula>
    </cfRule>
  </conditionalFormatting>
  <conditionalFormatting sqref="J50:K56">
    <cfRule type="expression" dxfId="0" priority="131">
      <formula>OR(J50=0,J50="0")</formula>
    </cfRule>
  </conditionalFormatting>
  <conditionalFormatting sqref="J58:K64">
    <cfRule type="expression" dxfId="0" priority="143">
      <formula>OR(J58=0,J58="0")</formula>
    </cfRule>
  </conditionalFormatting>
  <conditionalFormatting sqref="J66:K72">
    <cfRule type="expression" dxfId="0" priority="155">
      <formula>OR(J66=0,J66="0")</formula>
    </cfRule>
  </conditionalFormatting>
  <conditionalFormatting sqref="J74:K79">
    <cfRule type="expression" dxfId="0" priority="25">
      <formula>OR(J74=0,J74="0")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07" customWidth="1"/>
    <col min="5" max="7" width="20.625" style="507" customWidth="1"/>
    <col min="8" max="8" width="22.875" style="507" hidden="1" customWidth="1"/>
    <col min="9" max="10" width="35.25" customWidth="1"/>
    <col min="11" max="11" width="38.375" customWidth="1"/>
  </cols>
  <sheetData>
    <row r="2" ht="60" customHeight="1" spans="3:11">
      <c r="C2" s="508" t="s">
        <v>13</v>
      </c>
      <c r="D2" s="509" t="s">
        <v>356</v>
      </c>
      <c r="E2" s="509" t="s">
        <v>356</v>
      </c>
      <c r="F2" s="509" t="s">
        <v>357</v>
      </c>
      <c r="G2" s="509" t="s">
        <v>358</v>
      </c>
      <c r="H2" s="509" t="s">
        <v>242</v>
      </c>
      <c r="I2" s="509" t="s">
        <v>0</v>
      </c>
      <c r="J2" s="509" t="s">
        <v>240</v>
      </c>
      <c r="K2" s="538" t="s">
        <v>241</v>
      </c>
    </row>
    <row r="3" ht="80.1" customHeight="1" spans="2:11">
      <c r="B3" s="510" t="s">
        <v>359</v>
      </c>
      <c r="C3" s="511"/>
      <c r="D3" s="512" t="s">
        <v>360</v>
      </c>
      <c r="E3" s="512" t="s">
        <v>361</v>
      </c>
      <c r="F3" s="513" t="s">
        <v>179</v>
      </c>
      <c r="G3" s="513" t="s">
        <v>179</v>
      </c>
      <c r="H3" s="514" t="s">
        <v>362</v>
      </c>
      <c r="I3" s="539">
        <f>'在庫（雨靴等）'!R3</f>
        <v>0</v>
      </c>
      <c r="J3" s="540">
        <v>29.5</v>
      </c>
      <c r="K3" s="541">
        <f>I3*J3</f>
        <v>0</v>
      </c>
    </row>
    <row r="4" ht="80.1" customHeight="1" spans="2:11">
      <c r="B4" s="515"/>
      <c r="C4" s="516"/>
      <c r="D4" s="517" t="s">
        <v>363</v>
      </c>
      <c r="E4" s="517" t="s">
        <v>364</v>
      </c>
      <c r="F4" s="518" t="s">
        <v>179</v>
      </c>
      <c r="G4" s="518" t="s">
        <v>179</v>
      </c>
      <c r="H4" s="519" t="s">
        <v>365</v>
      </c>
      <c r="I4" s="542">
        <f>'在庫（雨靴等）'!R4</f>
        <v>0</v>
      </c>
      <c r="J4" s="543">
        <v>29.5</v>
      </c>
      <c r="K4" s="544">
        <f>I4*J4</f>
        <v>0</v>
      </c>
    </row>
    <row r="5" ht="35.25" spans="2:11">
      <c r="B5" s="510" t="s">
        <v>366</v>
      </c>
      <c r="C5" s="511"/>
      <c r="D5" s="520" t="s">
        <v>367</v>
      </c>
      <c r="E5" s="520" t="s">
        <v>24</v>
      </c>
      <c r="F5" s="513">
        <v>23</v>
      </c>
      <c r="G5" s="513" t="s">
        <v>368</v>
      </c>
      <c r="H5" s="521" t="s">
        <v>369</v>
      </c>
      <c r="I5" s="539">
        <f>'在庫（雨靴等）'!R5</f>
        <v>0</v>
      </c>
      <c r="J5" s="540">
        <v>36</v>
      </c>
      <c r="K5" s="541">
        <f t="shared" ref="K5:K11" si="0">I5*J5</f>
        <v>0</v>
      </c>
    </row>
    <row r="6" ht="35.25" spans="2:11">
      <c r="B6" s="515"/>
      <c r="C6" s="516"/>
      <c r="D6" s="522"/>
      <c r="E6" s="522"/>
      <c r="F6" s="518">
        <v>24</v>
      </c>
      <c r="G6" s="518" t="s">
        <v>370</v>
      </c>
      <c r="H6" s="523" t="s">
        <v>371</v>
      </c>
      <c r="I6" s="542">
        <f>'在庫（雨靴等）'!R6</f>
        <v>0</v>
      </c>
      <c r="J6" s="543">
        <v>36</v>
      </c>
      <c r="K6" s="544">
        <f t="shared" si="0"/>
        <v>0</v>
      </c>
    </row>
    <row r="7" ht="35.25" spans="2:11">
      <c r="B7" s="515"/>
      <c r="C7" s="516"/>
      <c r="D7" s="522"/>
      <c r="E7" s="522"/>
      <c r="F7" s="518">
        <v>26</v>
      </c>
      <c r="G7" s="518" t="s">
        <v>372</v>
      </c>
      <c r="H7" s="523" t="s">
        <v>373</v>
      </c>
      <c r="I7" s="542">
        <f>'在庫（雨靴等）'!R7</f>
        <v>0</v>
      </c>
      <c r="J7" s="543">
        <v>36</v>
      </c>
      <c r="K7" s="544">
        <f t="shared" si="0"/>
        <v>0</v>
      </c>
    </row>
    <row r="8" ht="35.25" spans="2:11">
      <c r="B8" s="515"/>
      <c r="C8" s="516"/>
      <c r="D8" s="522"/>
      <c r="E8" s="522"/>
      <c r="F8" s="518">
        <v>28</v>
      </c>
      <c r="G8" s="518" t="s">
        <v>374</v>
      </c>
      <c r="H8" s="523" t="s">
        <v>375</v>
      </c>
      <c r="I8" s="542">
        <f>'在庫（雨靴等）'!R8</f>
        <v>0</v>
      </c>
      <c r="J8" s="543">
        <v>36</v>
      </c>
      <c r="K8" s="544">
        <f t="shared" si="0"/>
        <v>0</v>
      </c>
    </row>
    <row r="9" ht="35.25" spans="2:11">
      <c r="B9" s="515"/>
      <c r="C9" s="516"/>
      <c r="D9" s="522"/>
      <c r="E9" s="522"/>
      <c r="F9" s="518">
        <v>29</v>
      </c>
      <c r="G9" s="518" t="s">
        <v>376</v>
      </c>
      <c r="H9" s="523" t="s">
        <v>377</v>
      </c>
      <c r="I9" s="542">
        <f>'在庫（雨靴等）'!R9</f>
        <v>0</v>
      </c>
      <c r="J9" s="543">
        <v>36</v>
      </c>
      <c r="K9" s="544">
        <f t="shared" si="0"/>
        <v>0</v>
      </c>
    </row>
    <row r="10" ht="35.25" spans="2:11">
      <c r="B10" s="515"/>
      <c r="C10" s="516"/>
      <c r="D10" s="522"/>
      <c r="E10" s="522"/>
      <c r="F10" s="518">
        <v>31</v>
      </c>
      <c r="G10" s="518" t="s">
        <v>378</v>
      </c>
      <c r="H10" s="523" t="s">
        <v>379</v>
      </c>
      <c r="I10" s="542">
        <f>'在庫（雨靴等）'!R10</f>
        <v>0</v>
      </c>
      <c r="J10" s="543">
        <v>36</v>
      </c>
      <c r="K10" s="544">
        <f t="shared" si="0"/>
        <v>0</v>
      </c>
    </row>
    <row r="11" ht="35.25" spans="2:11">
      <c r="B11" s="515"/>
      <c r="C11" s="516"/>
      <c r="D11" s="522"/>
      <c r="E11" s="522"/>
      <c r="F11" s="524">
        <v>32</v>
      </c>
      <c r="G11" s="524" t="s">
        <v>380</v>
      </c>
      <c r="H11" s="525" t="s">
        <v>381</v>
      </c>
      <c r="I11" s="542">
        <f>'在庫（雨靴等）'!R11</f>
        <v>0</v>
      </c>
      <c r="J11" s="543">
        <v>36</v>
      </c>
      <c r="K11" s="544">
        <f t="shared" si="0"/>
        <v>0</v>
      </c>
    </row>
    <row r="12" ht="35.25" spans="2:11">
      <c r="B12" s="515"/>
      <c r="C12" s="516"/>
      <c r="D12" s="522"/>
      <c r="E12" s="522"/>
      <c r="F12" s="526">
        <v>34</v>
      </c>
      <c r="G12" s="526" t="s">
        <v>382</v>
      </c>
      <c r="H12" s="527" t="s">
        <v>383</v>
      </c>
      <c r="I12" s="545">
        <f>'在庫（雨靴等）'!R12</f>
        <v>0</v>
      </c>
      <c r="J12" s="546">
        <v>36</v>
      </c>
      <c r="K12" s="547">
        <f t="shared" ref="K12:K20" si="1">I12*J12</f>
        <v>0</v>
      </c>
    </row>
    <row r="13" ht="35.25" spans="2:11">
      <c r="B13" s="515"/>
      <c r="C13" s="528"/>
      <c r="D13" s="529" t="s">
        <v>384</v>
      </c>
      <c r="E13" s="529" t="s">
        <v>31</v>
      </c>
      <c r="F13" s="530">
        <v>23</v>
      </c>
      <c r="G13" s="530" t="s">
        <v>368</v>
      </c>
      <c r="H13" s="531" t="s">
        <v>385</v>
      </c>
      <c r="I13" s="548">
        <f>'在庫（雨靴等）'!R13</f>
        <v>0</v>
      </c>
      <c r="J13" s="549">
        <v>36</v>
      </c>
      <c r="K13" s="550">
        <f t="shared" si="1"/>
        <v>0</v>
      </c>
    </row>
    <row r="14" ht="35.25" spans="2:11">
      <c r="B14" s="515"/>
      <c r="C14" s="516"/>
      <c r="D14" s="522"/>
      <c r="E14" s="522"/>
      <c r="F14" s="518">
        <v>24</v>
      </c>
      <c r="G14" s="518" t="s">
        <v>370</v>
      </c>
      <c r="H14" s="523" t="s">
        <v>386</v>
      </c>
      <c r="I14" s="542">
        <f>'在庫（雨靴等）'!R14</f>
        <v>0</v>
      </c>
      <c r="J14" s="543">
        <v>36</v>
      </c>
      <c r="K14" s="544">
        <f t="shared" si="1"/>
        <v>0</v>
      </c>
    </row>
    <row r="15" ht="35.25" spans="2:11">
      <c r="B15" s="515"/>
      <c r="C15" s="516"/>
      <c r="D15" s="522"/>
      <c r="E15" s="522"/>
      <c r="F15" s="518">
        <v>26</v>
      </c>
      <c r="G15" s="518" t="s">
        <v>372</v>
      </c>
      <c r="H15" s="523" t="s">
        <v>387</v>
      </c>
      <c r="I15" s="542">
        <f>'在庫（雨靴等）'!R15</f>
        <v>0</v>
      </c>
      <c r="J15" s="543">
        <v>36</v>
      </c>
      <c r="K15" s="544">
        <f t="shared" si="1"/>
        <v>0</v>
      </c>
    </row>
    <row r="16" ht="35.25" spans="2:11">
      <c r="B16" s="515"/>
      <c r="C16" s="516"/>
      <c r="D16" s="522"/>
      <c r="E16" s="522"/>
      <c r="F16" s="518">
        <v>28</v>
      </c>
      <c r="G16" s="518" t="s">
        <v>374</v>
      </c>
      <c r="H16" s="523" t="s">
        <v>388</v>
      </c>
      <c r="I16" s="542">
        <f>'在庫（雨靴等）'!R16</f>
        <v>0</v>
      </c>
      <c r="J16" s="543">
        <v>36</v>
      </c>
      <c r="K16" s="544">
        <f t="shared" si="1"/>
        <v>0</v>
      </c>
    </row>
    <row r="17" ht="35.25" spans="2:11">
      <c r="B17" s="515"/>
      <c r="C17" s="516"/>
      <c r="D17" s="522"/>
      <c r="E17" s="522"/>
      <c r="F17" s="518">
        <v>29</v>
      </c>
      <c r="G17" s="518" t="s">
        <v>376</v>
      </c>
      <c r="H17" s="523" t="s">
        <v>389</v>
      </c>
      <c r="I17" s="542">
        <f>'在庫（雨靴等）'!R17</f>
        <v>0</v>
      </c>
      <c r="J17" s="543">
        <v>36</v>
      </c>
      <c r="K17" s="544">
        <f t="shared" si="1"/>
        <v>0</v>
      </c>
    </row>
    <row r="18" ht="35.25" spans="2:11">
      <c r="B18" s="515"/>
      <c r="C18" s="516"/>
      <c r="D18" s="522"/>
      <c r="E18" s="522"/>
      <c r="F18" s="518">
        <v>31</v>
      </c>
      <c r="G18" s="518" t="s">
        <v>378</v>
      </c>
      <c r="H18" s="523" t="s">
        <v>390</v>
      </c>
      <c r="I18" s="542">
        <f>'在庫（雨靴等）'!R18</f>
        <v>0</v>
      </c>
      <c r="J18" s="543">
        <v>36</v>
      </c>
      <c r="K18" s="544">
        <f t="shared" si="1"/>
        <v>0</v>
      </c>
    </row>
    <row r="19" ht="35.25" spans="2:11">
      <c r="B19" s="515"/>
      <c r="C19" s="516"/>
      <c r="D19" s="522"/>
      <c r="E19" s="522"/>
      <c r="F19" s="524">
        <v>32</v>
      </c>
      <c r="G19" s="524" t="s">
        <v>380</v>
      </c>
      <c r="H19" s="525" t="s">
        <v>391</v>
      </c>
      <c r="I19" s="542">
        <f>'在庫（雨靴等）'!R19</f>
        <v>0</v>
      </c>
      <c r="J19" s="543">
        <v>36</v>
      </c>
      <c r="K19" s="544">
        <f t="shared" si="1"/>
        <v>0</v>
      </c>
    </row>
    <row r="20" ht="36" spans="2:11">
      <c r="B20" s="532"/>
      <c r="C20" s="533"/>
      <c r="D20" s="534"/>
      <c r="E20" s="534"/>
      <c r="F20" s="535">
        <v>34</v>
      </c>
      <c r="G20" s="535" t="s">
        <v>382</v>
      </c>
      <c r="H20" s="536" t="s">
        <v>392</v>
      </c>
      <c r="I20" s="542">
        <f>'在庫（雨靴等）'!R20</f>
        <v>0</v>
      </c>
      <c r="J20" s="543">
        <v>36</v>
      </c>
      <c r="K20" s="544">
        <f t="shared" si="1"/>
        <v>0</v>
      </c>
    </row>
    <row r="21" ht="35.25" spans="2:11">
      <c r="B21" s="515" t="s">
        <v>393</v>
      </c>
      <c r="C21" s="528"/>
      <c r="D21" s="529" t="s">
        <v>394</v>
      </c>
      <c r="E21" s="529" t="s">
        <v>31</v>
      </c>
      <c r="F21" s="530">
        <v>23</v>
      </c>
      <c r="G21" s="530" t="s">
        <v>368</v>
      </c>
      <c r="H21" s="531" t="s">
        <v>395</v>
      </c>
      <c r="I21" s="539">
        <f>'在庫（雨靴等）'!R21</f>
        <v>0</v>
      </c>
      <c r="J21" s="540">
        <v>38</v>
      </c>
      <c r="K21" s="541">
        <f t="shared" ref="K21:K47" si="2">I21*J21</f>
        <v>0</v>
      </c>
    </row>
    <row r="22" ht="35.25" spans="2:11">
      <c r="B22" s="515"/>
      <c r="C22" s="516"/>
      <c r="D22" s="522"/>
      <c r="E22" s="522"/>
      <c r="F22" s="518">
        <v>24</v>
      </c>
      <c r="G22" s="518" t="s">
        <v>370</v>
      </c>
      <c r="H22" s="523" t="s">
        <v>396</v>
      </c>
      <c r="I22" s="542">
        <f>'在庫（雨靴等）'!R22</f>
        <v>0</v>
      </c>
      <c r="J22" s="543">
        <v>38</v>
      </c>
      <c r="K22" s="544">
        <f t="shared" si="2"/>
        <v>0</v>
      </c>
    </row>
    <row r="23" ht="35.25" spans="2:11">
      <c r="B23" s="515"/>
      <c r="C23" s="516"/>
      <c r="D23" s="522"/>
      <c r="E23" s="522"/>
      <c r="F23" s="518">
        <v>26</v>
      </c>
      <c r="G23" s="518" t="s">
        <v>372</v>
      </c>
      <c r="H23" s="523" t="s">
        <v>397</v>
      </c>
      <c r="I23" s="542">
        <f>'在庫（雨靴等）'!R23</f>
        <v>0</v>
      </c>
      <c r="J23" s="543">
        <v>38</v>
      </c>
      <c r="K23" s="544">
        <f t="shared" si="2"/>
        <v>0</v>
      </c>
    </row>
    <row r="24" ht="35.25" spans="2:11">
      <c r="B24" s="515"/>
      <c r="C24" s="516"/>
      <c r="D24" s="522"/>
      <c r="E24" s="522"/>
      <c r="F24" s="518">
        <v>28</v>
      </c>
      <c r="G24" s="518" t="s">
        <v>374</v>
      </c>
      <c r="H24" s="523" t="s">
        <v>398</v>
      </c>
      <c r="I24" s="542">
        <f>'在庫（雨靴等）'!R24</f>
        <v>0</v>
      </c>
      <c r="J24" s="543">
        <v>38</v>
      </c>
      <c r="K24" s="544">
        <f t="shared" si="2"/>
        <v>0</v>
      </c>
    </row>
    <row r="25" ht="35.25" spans="2:11">
      <c r="B25" s="515"/>
      <c r="C25" s="516"/>
      <c r="D25" s="522"/>
      <c r="E25" s="522"/>
      <c r="F25" s="518">
        <v>29</v>
      </c>
      <c r="G25" s="518" t="s">
        <v>376</v>
      </c>
      <c r="H25" s="523" t="s">
        <v>399</v>
      </c>
      <c r="I25" s="542">
        <f>'在庫（雨靴等）'!R25</f>
        <v>0</v>
      </c>
      <c r="J25" s="543">
        <v>38</v>
      </c>
      <c r="K25" s="544">
        <f t="shared" si="2"/>
        <v>0</v>
      </c>
    </row>
    <row r="26" ht="35.25" spans="2:11">
      <c r="B26" s="515"/>
      <c r="C26" s="516"/>
      <c r="D26" s="522"/>
      <c r="E26" s="522"/>
      <c r="F26" s="518">
        <v>31</v>
      </c>
      <c r="G26" s="518" t="s">
        <v>378</v>
      </c>
      <c r="H26" s="523" t="s">
        <v>400</v>
      </c>
      <c r="I26" s="542">
        <f>'在庫（雨靴等）'!R26</f>
        <v>0</v>
      </c>
      <c r="J26" s="543">
        <v>38</v>
      </c>
      <c r="K26" s="544">
        <f t="shared" si="2"/>
        <v>0</v>
      </c>
    </row>
    <row r="27" ht="35.25" spans="2:11">
      <c r="B27" s="515"/>
      <c r="C27" s="516"/>
      <c r="D27" s="522"/>
      <c r="E27" s="522"/>
      <c r="F27" s="526">
        <v>32</v>
      </c>
      <c r="G27" s="526" t="s">
        <v>380</v>
      </c>
      <c r="H27" s="527" t="s">
        <v>401</v>
      </c>
      <c r="I27" s="545">
        <f>'在庫（雨靴等）'!R27</f>
        <v>0</v>
      </c>
      <c r="J27" s="546">
        <v>38</v>
      </c>
      <c r="K27" s="547">
        <f t="shared" si="2"/>
        <v>0</v>
      </c>
    </row>
    <row r="28" ht="35.25" spans="2:11">
      <c r="B28" s="515"/>
      <c r="C28" s="528"/>
      <c r="D28" s="529" t="s">
        <v>402</v>
      </c>
      <c r="E28" s="529" t="s">
        <v>403</v>
      </c>
      <c r="F28" s="530">
        <v>23</v>
      </c>
      <c r="G28" s="530" t="s">
        <v>368</v>
      </c>
      <c r="H28" s="531" t="s">
        <v>395</v>
      </c>
      <c r="I28" s="548">
        <f>'在庫（雨靴等）'!R28</f>
        <v>0</v>
      </c>
      <c r="J28" s="549">
        <v>38</v>
      </c>
      <c r="K28" s="550">
        <f t="shared" si="2"/>
        <v>0</v>
      </c>
    </row>
    <row r="29" ht="35.25" spans="2:11">
      <c r="B29" s="515"/>
      <c r="C29" s="516"/>
      <c r="D29" s="522"/>
      <c r="E29" s="522"/>
      <c r="F29" s="518">
        <v>24</v>
      </c>
      <c r="G29" s="518" t="s">
        <v>370</v>
      </c>
      <c r="H29" s="523" t="s">
        <v>396</v>
      </c>
      <c r="I29" s="542">
        <f>'在庫（雨靴等）'!R29</f>
        <v>0</v>
      </c>
      <c r="J29" s="543">
        <v>38</v>
      </c>
      <c r="K29" s="544">
        <f t="shared" si="2"/>
        <v>0</v>
      </c>
    </row>
    <row r="30" ht="35.25" spans="2:11">
      <c r="B30" s="515"/>
      <c r="C30" s="516"/>
      <c r="D30" s="522"/>
      <c r="E30" s="522"/>
      <c r="F30" s="518">
        <v>26</v>
      </c>
      <c r="G30" s="518" t="s">
        <v>372</v>
      </c>
      <c r="H30" s="523" t="s">
        <v>397</v>
      </c>
      <c r="I30" s="542">
        <f>'在庫（雨靴等）'!R30</f>
        <v>0</v>
      </c>
      <c r="J30" s="543">
        <v>38</v>
      </c>
      <c r="K30" s="544">
        <f t="shared" si="2"/>
        <v>0</v>
      </c>
    </row>
    <row r="31" ht="35.25" spans="2:11">
      <c r="B31" s="515"/>
      <c r="C31" s="516"/>
      <c r="D31" s="522"/>
      <c r="E31" s="522"/>
      <c r="F31" s="518">
        <v>28</v>
      </c>
      <c r="G31" s="518" t="s">
        <v>374</v>
      </c>
      <c r="H31" s="523" t="s">
        <v>398</v>
      </c>
      <c r="I31" s="542">
        <f>'在庫（雨靴等）'!R31</f>
        <v>0</v>
      </c>
      <c r="J31" s="543">
        <v>38</v>
      </c>
      <c r="K31" s="544">
        <f t="shared" si="2"/>
        <v>0</v>
      </c>
    </row>
    <row r="32" ht="35.25" spans="2:11">
      <c r="B32" s="515"/>
      <c r="C32" s="516"/>
      <c r="D32" s="522"/>
      <c r="E32" s="522"/>
      <c r="F32" s="518">
        <v>29</v>
      </c>
      <c r="G32" s="518" t="s">
        <v>376</v>
      </c>
      <c r="H32" s="523" t="s">
        <v>399</v>
      </c>
      <c r="I32" s="542">
        <f>'在庫（雨靴等）'!R32</f>
        <v>0</v>
      </c>
      <c r="J32" s="543">
        <v>38</v>
      </c>
      <c r="K32" s="544">
        <f t="shared" si="2"/>
        <v>0</v>
      </c>
    </row>
    <row r="33" ht="35.25" spans="2:11">
      <c r="B33" s="515"/>
      <c r="C33" s="516"/>
      <c r="D33" s="522"/>
      <c r="E33" s="522"/>
      <c r="F33" s="518">
        <v>31</v>
      </c>
      <c r="G33" s="518" t="s">
        <v>378</v>
      </c>
      <c r="H33" s="523" t="s">
        <v>400</v>
      </c>
      <c r="I33" s="542">
        <f>'在庫（雨靴等）'!R33</f>
        <v>0</v>
      </c>
      <c r="J33" s="543">
        <v>38</v>
      </c>
      <c r="K33" s="544">
        <f t="shared" si="2"/>
        <v>0</v>
      </c>
    </row>
    <row r="34" ht="36" spans="2:11">
      <c r="B34" s="515"/>
      <c r="C34" s="516"/>
      <c r="D34" s="522"/>
      <c r="E34" s="522"/>
      <c r="F34" s="526">
        <v>32</v>
      </c>
      <c r="G34" s="526" t="s">
        <v>380</v>
      </c>
      <c r="H34" s="527" t="s">
        <v>401</v>
      </c>
      <c r="I34" s="545">
        <f>'在庫（雨靴等）'!R34</f>
        <v>0</v>
      </c>
      <c r="J34" s="546">
        <v>38</v>
      </c>
      <c r="K34" s="547">
        <f t="shared" si="2"/>
        <v>0</v>
      </c>
    </row>
    <row r="35" ht="35.25" spans="2:11">
      <c r="B35" s="515"/>
      <c r="C35" s="528"/>
      <c r="D35" s="529" t="s">
        <v>411</v>
      </c>
      <c r="E35" s="529" t="s">
        <v>412</v>
      </c>
      <c r="F35" s="530">
        <v>23</v>
      </c>
      <c r="G35" s="530" t="s">
        <v>368</v>
      </c>
      <c r="H35" s="531" t="s">
        <v>413</v>
      </c>
      <c r="I35" s="539">
        <f>'在庫（雨靴等）'!R35</f>
        <v>0</v>
      </c>
      <c r="J35" s="540">
        <v>36</v>
      </c>
      <c r="K35" s="541">
        <f t="shared" si="2"/>
        <v>0</v>
      </c>
    </row>
    <row r="36" ht="35.25" spans="2:11">
      <c r="B36" s="515"/>
      <c r="C36" s="516"/>
      <c r="D36" s="522"/>
      <c r="E36" s="522"/>
      <c r="F36" s="518">
        <v>24</v>
      </c>
      <c r="G36" s="518" t="s">
        <v>370</v>
      </c>
      <c r="H36" s="523" t="s">
        <v>414</v>
      </c>
      <c r="I36" s="542">
        <f>'在庫（雨靴等）'!R36</f>
        <v>0</v>
      </c>
      <c r="J36" s="543">
        <v>36</v>
      </c>
      <c r="K36" s="544">
        <f t="shared" si="2"/>
        <v>0</v>
      </c>
    </row>
    <row r="37" ht="35.25" spans="2:11">
      <c r="B37" s="515"/>
      <c r="C37" s="516"/>
      <c r="D37" s="522"/>
      <c r="E37" s="522"/>
      <c r="F37" s="518">
        <v>26</v>
      </c>
      <c r="G37" s="518" t="s">
        <v>372</v>
      </c>
      <c r="H37" s="523" t="s">
        <v>415</v>
      </c>
      <c r="I37" s="542">
        <f>'在庫（雨靴等）'!R37</f>
        <v>0</v>
      </c>
      <c r="J37" s="543">
        <v>36</v>
      </c>
      <c r="K37" s="544">
        <f t="shared" si="2"/>
        <v>0</v>
      </c>
    </row>
    <row r="38" ht="35.25" spans="2:11">
      <c r="B38" s="515"/>
      <c r="C38" s="516"/>
      <c r="D38" s="522"/>
      <c r="E38" s="522"/>
      <c r="F38" s="518">
        <v>28</v>
      </c>
      <c r="G38" s="518" t="s">
        <v>374</v>
      </c>
      <c r="H38" s="523" t="s">
        <v>416</v>
      </c>
      <c r="I38" s="542">
        <f>'在庫（雨靴等）'!R38</f>
        <v>0</v>
      </c>
      <c r="J38" s="543">
        <v>36</v>
      </c>
      <c r="K38" s="544">
        <f t="shared" si="2"/>
        <v>0</v>
      </c>
    </row>
    <row r="39" ht="35.25" spans="2:11">
      <c r="B39" s="515"/>
      <c r="C39" s="516"/>
      <c r="D39" s="522"/>
      <c r="E39" s="522"/>
      <c r="F39" s="518">
        <v>29</v>
      </c>
      <c r="G39" s="518" t="s">
        <v>376</v>
      </c>
      <c r="H39" s="523" t="s">
        <v>417</v>
      </c>
      <c r="I39" s="542">
        <f>'在庫（雨靴等）'!R39</f>
        <v>0</v>
      </c>
      <c r="J39" s="543">
        <v>36</v>
      </c>
      <c r="K39" s="544">
        <f t="shared" si="2"/>
        <v>0</v>
      </c>
    </row>
    <row r="40" ht="35.25" spans="2:11">
      <c r="B40" s="515"/>
      <c r="C40" s="516"/>
      <c r="D40" s="522"/>
      <c r="E40" s="522"/>
      <c r="F40" s="518">
        <v>31</v>
      </c>
      <c r="G40" s="518" t="s">
        <v>378</v>
      </c>
      <c r="H40" s="523" t="s">
        <v>418</v>
      </c>
      <c r="I40" s="542">
        <f>'在庫（雨靴等）'!R40</f>
        <v>0</v>
      </c>
      <c r="J40" s="543">
        <v>36</v>
      </c>
      <c r="K40" s="544">
        <f t="shared" si="2"/>
        <v>0</v>
      </c>
    </row>
    <row r="41" ht="36" spans="2:11">
      <c r="B41" s="532"/>
      <c r="C41" s="533"/>
      <c r="D41" s="534"/>
      <c r="E41" s="534"/>
      <c r="F41" s="537">
        <v>32</v>
      </c>
      <c r="G41" s="537" t="s">
        <v>380</v>
      </c>
      <c r="H41" s="536" t="s">
        <v>419</v>
      </c>
      <c r="I41" s="551">
        <f>'在庫（雨靴等）'!R41</f>
        <v>0</v>
      </c>
      <c r="J41" s="552">
        <v>36</v>
      </c>
      <c r="K41" s="553">
        <f t="shared" si="2"/>
        <v>0</v>
      </c>
    </row>
    <row r="42" ht="35.25" spans="2:11">
      <c r="B42" s="510" t="s">
        <v>420</v>
      </c>
      <c r="C42" s="511"/>
      <c r="D42" s="520" t="s">
        <v>421</v>
      </c>
      <c r="E42" s="520"/>
      <c r="F42" s="513">
        <v>23</v>
      </c>
      <c r="G42" s="513" t="s">
        <v>368</v>
      </c>
      <c r="H42" s="521" t="s">
        <v>422</v>
      </c>
      <c r="I42" s="539">
        <f>'在庫（雨靴等）'!R42</f>
        <v>0</v>
      </c>
      <c r="J42" s="540">
        <v>36</v>
      </c>
      <c r="K42" s="541">
        <f t="shared" si="2"/>
        <v>0</v>
      </c>
    </row>
    <row r="43" ht="35.25" spans="2:11">
      <c r="B43" s="515"/>
      <c r="C43" s="516"/>
      <c r="D43" s="522"/>
      <c r="E43" s="522"/>
      <c r="F43" s="518">
        <v>24</v>
      </c>
      <c r="G43" s="518" t="s">
        <v>370</v>
      </c>
      <c r="H43" s="523" t="s">
        <v>423</v>
      </c>
      <c r="I43" s="542">
        <f>'在庫（雨靴等）'!R43</f>
        <v>0</v>
      </c>
      <c r="J43" s="543">
        <v>36</v>
      </c>
      <c r="K43" s="544">
        <f t="shared" si="2"/>
        <v>0</v>
      </c>
    </row>
    <row r="44" ht="35.25" spans="2:11">
      <c r="B44" s="515"/>
      <c r="C44" s="516"/>
      <c r="D44" s="522"/>
      <c r="E44" s="522"/>
      <c r="F44" s="518">
        <v>26</v>
      </c>
      <c r="G44" s="518" t="s">
        <v>372</v>
      </c>
      <c r="H44" s="523" t="s">
        <v>424</v>
      </c>
      <c r="I44" s="542">
        <f>'在庫（雨靴等）'!R44</f>
        <v>0</v>
      </c>
      <c r="J44" s="543">
        <v>36</v>
      </c>
      <c r="K44" s="544">
        <f t="shared" si="2"/>
        <v>0</v>
      </c>
    </row>
    <row r="45" ht="35.25" spans="2:11">
      <c r="B45" s="515"/>
      <c r="C45" s="516"/>
      <c r="D45" s="522"/>
      <c r="E45" s="522"/>
      <c r="F45" s="518">
        <v>28</v>
      </c>
      <c r="G45" s="518" t="s">
        <v>374</v>
      </c>
      <c r="H45" s="523" t="s">
        <v>425</v>
      </c>
      <c r="I45" s="542">
        <f>'在庫（雨靴等）'!R45</f>
        <v>0</v>
      </c>
      <c r="J45" s="543">
        <v>36</v>
      </c>
      <c r="K45" s="544">
        <f t="shared" si="2"/>
        <v>0</v>
      </c>
    </row>
    <row r="46" ht="35.25" spans="2:11">
      <c r="B46" s="515"/>
      <c r="C46" s="516"/>
      <c r="D46" s="522"/>
      <c r="E46" s="522"/>
      <c r="F46" s="518">
        <v>29</v>
      </c>
      <c r="G46" s="518" t="s">
        <v>376</v>
      </c>
      <c r="H46" s="523" t="s">
        <v>426</v>
      </c>
      <c r="I46" s="542">
        <f>'在庫（雨靴等）'!R46</f>
        <v>0</v>
      </c>
      <c r="J46" s="543">
        <v>36</v>
      </c>
      <c r="K46" s="544">
        <f t="shared" si="2"/>
        <v>0</v>
      </c>
    </row>
    <row r="47" ht="35.25" spans="2:11">
      <c r="B47" s="515"/>
      <c r="C47" s="516"/>
      <c r="D47" s="522"/>
      <c r="E47" s="522"/>
      <c r="F47" s="518">
        <v>31</v>
      </c>
      <c r="G47" s="518" t="s">
        <v>378</v>
      </c>
      <c r="H47" s="523" t="s">
        <v>427</v>
      </c>
      <c r="I47" s="542">
        <f>'在庫（雨靴等）'!R47</f>
        <v>0</v>
      </c>
      <c r="J47" s="543">
        <v>36</v>
      </c>
      <c r="K47" s="544">
        <f t="shared" si="2"/>
        <v>0</v>
      </c>
    </row>
    <row r="48" ht="35.25" spans="2:11">
      <c r="B48" s="515"/>
      <c r="C48" s="516"/>
      <c r="D48" s="522"/>
      <c r="E48" s="522"/>
      <c r="F48" s="524">
        <v>32</v>
      </c>
      <c r="G48" s="524" t="s">
        <v>380</v>
      </c>
      <c r="H48" s="525" t="s">
        <v>428</v>
      </c>
      <c r="I48" s="542">
        <f>'在庫（雨靴等）'!R48</f>
        <v>0</v>
      </c>
      <c r="J48" s="543">
        <v>36</v>
      </c>
      <c r="K48" s="544">
        <f t="shared" ref="K48:K80" si="3">I48*J48</f>
        <v>0</v>
      </c>
    </row>
    <row r="49" ht="35.25" spans="2:11">
      <c r="B49" s="515"/>
      <c r="C49" s="516"/>
      <c r="D49" s="522"/>
      <c r="E49" s="522"/>
      <c r="F49" s="526">
        <v>34</v>
      </c>
      <c r="G49" s="526" t="s">
        <v>382</v>
      </c>
      <c r="H49" s="527" t="s">
        <v>429</v>
      </c>
      <c r="I49" s="542">
        <f>'在庫（雨靴等）'!R49</f>
        <v>0</v>
      </c>
      <c r="J49" s="543">
        <v>36</v>
      </c>
      <c r="K49" s="544">
        <f t="shared" si="3"/>
        <v>0</v>
      </c>
    </row>
    <row r="50" ht="35.25" spans="2:11">
      <c r="B50" s="515"/>
      <c r="C50" s="528"/>
      <c r="D50" s="529" t="s">
        <v>384</v>
      </c>
      <c r="E50" s="529"/>
      <c r="F50" s="530">
        <v>23</v>
      </c>
      <c r="G50" s="530" t="s">
        <v>368</v>
      </c>
      <c r="H50" s="531" t="s">
        <v>430</v>
      </c>
      <c r="I50" s="542">
        <f>'在庫（雨靴等）'!R50</f>
        <v>0</v>
      </c>
      <c r="J50" s="543">
        <v>36</v>
      </c>
      <c r="K50" s="544">
        <f t="shared" si="3"/>
        <v>0</v>
      </c>
    </row>
    <row r="51" ht="35.25" spans="2:11">
      <c r="B51" s="515"/>
      <c r="C51" s="516"/>
      <c r="D51" s="522"/>
      <c r="E51" s="522"/>
      <c r="F51" s="518">
        <v>24</v>
      </c>
      <c r="G51" s="518" t="s">
        <v>370</v>
      </c>
      <c r="H51" s="523" t="s">
        <v>431</v>
      </c>
      <c r="I51" s="542">
        <f>'在庫（雨靴等）'!R51</f>
        <v>0</v>
      </c>
      <c r="J51" s="543">
        <v>36</v>
      </c>
      <c r="K51" s="544">
        <f t="shared" si="3"/>
        <v>0</v>
      </c>
    </row>
    <row r="52" ht="35.25" spans="2:11">
      <c r="B52" s="515"/>
      <c r="C52" s="516"/>
      <c r="D52" s="522"/>
      <c r="E52" s="522"/>
      <c r="F52" s="518">
        <v>26</v>
      </c>
      <c r="G52" s="518" t="s">
        <v>372</v>
      </c>
      <c r="H52" s="523" t="s">
        <v>432</v>
      </c>
      <c r="I52" s="542">
        <f>'在庫（雨靴等）'!R52</f>
        <v>0</v>
      </c>
      <c r="J52" s="543">
        <v>36</v>
      </c>
      <c r="K52" s="544">
        <f t="shared" si="3"/>
        <v>0</v>
      </c>
    </row>
    <row r="53" ht="35.25" spans="2:11">
      <c r="B53" s="515"/>
      <c r="C53" s="516"/>
      <c r="D53" s="522"/>
      <c r="E53" s="522"/>
      <c r="F53" s="518">
        <v>28</v>
      </c>
      <c r="G53" s="518" t="s">
        <v>374</v>
      </c>
      <c r="H53" s="523" t="s">
        <v>433</v>
      </c>
      <c r="I53" s="542">
        <f>'在庫（雨靴等）'!R53</f>
        <v>0</v>
      </c>
      <c r="J53" s="543">
        <v>36</v>
      </c>
      <c r="K53" s="544">
        <f t="shared" si="3"/>
        <v>0</v>
      </c>
    </row>
    <row r="54" ht="35.25" spans="2:11">
      <c r="B54" s="515"/>
      <c r="C54" s="516"/>
      <c r="D54" s="522"/>
      <c r="E54" s="522"/>
      <c r="F54" s="518">
        <v>29</v>
      </c>
      <c r="G54" s="518" t="s">
        <v>376</v>
      </c>
      <c r="H54" s="523" t="s">
        <v>434</v>
      </c>
      <c r="I54" s="542">
        <f>'在庫（雨靴等）'!R54</f>
        <v>0</v>
      </c>
      <c r="J54" s="543">
        <v>36</v>
      </c>
      <c r="K54" s="544">
        <f t="shared" si="3"/>
        <v>0</v>
      </c>
    </row>
    <row r="55" ht="35.25" spans="2:11">
      <c r="B55" s="515"/>
      <c r="C55" s="516"/>
      <c r="D55" s="522"/>
      <c r="E55" s="522"/>
      <c r="F55" s="518">
        <v>31</v>
      </c>
      <c r="G55" s="518" t="s">
        <v>378</v>
      </c>
      <c r="H55" s="523" t="s">
        <v>435</v>
      </c>
      <c r="I55" s="542">
        <f>'在庫（雨靴等）'!R55</f>
        <v>0</v>
      </c>
      <c r="J55" s="543">
        <v>36</v>
      </c>
      <c r="K55" s="544">
        <f t="shared" si="3"/>
        <v>0</v>
      </c>
    </row>
    <row r="56" ht="35.25" spans="2:11">
      <c r="B56" s="515"/>
      <c r="C56" s="516"/>
      <c r="D56" s="522"/>
      <c r="E56" s="522"/>
      <c r="F56" s="524">
        <v>32</v>
      </c>
      <c r="G56" s="524" t="s">
        <v>380</v>
      </c>
      <c r="H56" s="525" t="s">
        <v>436</v>
      </c>
      <c r="I56" s="542">
        <f>'在庫（雨靴等）'!R56</f>
        <v>0</v>
      </c>
      <c r="J56" s="543">
        <v>36</v>
      </c>
      <c r="K56" s="544">
        <f t="shared" si="3"/>
        <v>0</v>
      </c>
    </row>
    <row r="57" ht="35.25" spans="2:11">
      <c r="B57" s="515"/>
      <c r="C57" s="516"/>
      <c r="D57" s="522"/>
      <c r="E57" s="522"/>
      <c r="F57" s="526">
        <v>34</v>
      </c>
      <c r="G57" s="526" t="s">
        <v>382</v>
      </c>
      <c r="H57" s="527" t="s">
        <v>437</v>
      </c>
      <c r="I57" s="542">
        <f>'在庫（雨靴等）'!R57</f>
        <v>0</v>
      </c>
      <c r="J57" s="543">
        <v>36</v>
      </c>
      <c r="K57" s="544">
        <f t="shared" si="3"/>
        <v>0</v>
      </c>
    </row>
    <row r="58" ht="35.25" spans="2:11">
      <c r="B58" s="515"/>
      <c r="C58" s="528"/>
      <c r="D58" s="529" t="s">
        <v>438</v>
      </c>
      <c r="E58" s="529"/>
      <c r="F58" s="530">
        <v>23</v>
      </c>
      <c r="G58" s="530" t="s">
        <v>368</v>
      </c>
      <c r="H58" s="531" t="s">
        <v>439</v>
      </c>
      <c r="I58" s="542">
        <f>'在庫（雨靴等）'!R58</f>
        <v>0</v>
      </c>
      <c r="J58" s="543">
        <v>36</v>
      </c>
      <c r="K58" s="544">
        <f t="shared" si="3"/>
        <v>0</v>
      </c>
    </row>
    <row r="59" ht="35.25" spans="2:11">
      <c r="B59" s="515"/>
      <c r="C59" s="516"/>
      <c r="D59" s="522"/>
      <c r="E59" s="522"/>
      <c r="F59" s="518">
        <v>24</v>
      </c>
      <c r="G59" s="518" t="s">
        <v>370</v>
      </c>
      <c r="H59" s="523" t="s">
        <v>440</v>
      </c>
      <c r="I59" s="542">
        <f>'在庫（雨靴等）'!R59</f>
        <v>0</v>
      </c>
      <c r="J59" s="543">
        <v>36</v>
      </c>
      <c r="K59" s="544">
        <f t="shared" si="3"/>
        <v>0</v>
      </c>
    </row>
    <row r="60" ht="35.25" spans="2:11">
      <c r="B60" s="515"/>
      <c r="C60" s="516"/>
      <c r="D60" s="522"/>
      <c r="E60" s="522"/>
      <c r="F60" s="518">
        <v>26</v>
      </c>
      <c r="G60" s="518" t="s">
        <v>372</v>
      </c>
      <c r="H60" s="523" t="s">
        <v>441</v>
      </c>
      <c r="I60" s="542">
        <f>'在庫（雨靴等）'!R60</f>
        <v>0</v>
      </c>
      <c r="J60" s="543">
        <v>36</v>
      </c>
      <c r="K60" s="544">
        <f t="shared" si="3"/>
        <v>0</v>
      </c>
    </row>
    <row r="61" ht="35.25" spans="2:11">
      <c r="B61" s="515"/>
      <c r="C61" s="516"/>
      <c r="D61" s="522"/>
      <c r="E61" s="522"/>
      <c r="F61" s="518">
        <v>28</v>
      </c>
      <c r="G61" s="518" t="s">
        <v>374</v>
      </c>
      <c r="H61" s="523" t="s">
        <v>442</v>
      </c>
      <c r="I61" s="542">
        <f>'在庫（雨靴等）'!R61</f>
        <v>0</v>
      </c>
      <c r="J61" s="543">
        <v>36</v>
      </c>
      <c r="K61" s="544">
        <f t="shared" si="3"/>
        <v>0</v>
      </c>
    </row>
    <row r="62" ht="35.25" spans="2:11">
      <c r="B62" s="515"/>
      <c r="C62" s="516"/>
      <c r="D62" s="522"/>
      <c r="E62" s="522"/>
      <c r="F62" s="518">
        <v>29</v>
      </c>
      <c r="G62" s="518" t="s">
        <v>376</v>
      </c>
      <c r="H62" s="523" t="s">
        <v>443</v>
      </c>
      <c r="I62" s="542">
        <f>'在庫（雨靴等）'!R62</f>
        <v>0</v>
      </c>
      <c r="J62" s="543">
        <v>36</v>
      </c>
      <c r="K62" s="544">
        <f t="shared" si="3"/>
        <v>0</v>
      </c>
    </row>
    <row r="63" ht="35.25" spans="2:11">
      <c r="B63" s="515"/>
      <c r="C63" s="516"/>
      <c r="D63" s="522"/>
      <c r="E63" s="522"/>
      <c r="F63" s="518">
        <v>31</v>
      </c>
      <c r="G63" s="518" t="s">
        <v>378</v>
      </c>
      <c r="H63" s="523" t="s">
        <v>444</v>
      </c>
      <c r="I63" s="542">
        <f>'在庫（雨靴等）'!R63</f>
        <v>0</v>
      </c>
      <c r="J63" s="543">
        <v>36</v>
      </c>
      <c r="K63" s="544">
        <f t="shared" si="3"/>
        <v>0</v>
      </c>
    </row>
    <row r="64" ht="35.25" spans="2:11">
      <c r="B64" s="515"/>
      <c r="C64" s="516"/>
      <c r="D64" s="522"/>
      <c r="E64" s="522"/>
      <c r="F64" s="524">
        <v>32</v>
      </c>
      <c r="G64" s="524" t="s">
        <v>380</v>
      </c>
      <c r="H64" s="525" t="s">
        <v>445</v>
      </c>
      <c r="I64" s="542">
        <f>'在庫（雨靴等）'!R64</f>
        <v>0</v>
      </c>
      <c r="J64" s="543">
        <v>36</v>
      </c>
      <c r="K64" s="544">
        <f t="shared" si="3"/>
        <v>0</v>
      </c>
    </row>
    <row r="65" ht="35.25" spans="2:11">
      <c r="B65" s="515"/>
      <c r="C65" s="516"/>
      <c r="D65" s="522"/>
      <c r="E65" s="522"/>
      <c r="F65" s="526">
        <v>34</v>
      </c>
      <c r="G65" s="526" t="s">
        <v>382</v>
      </c>
      <c r="H65" s="527" t="s">
        <v>446</v>
      </c>
      <c r="I65" s="542">
        <f>'在庫（雨靴等）'!R65</f>
        <v>0</v>
      </c>
      <c r="J65" s="543">
        <v>36</v>
      </c>
      <c r="K65" s="544">
        <f t="shared" si="3"/>
        <v>0</v>
      </c>
    </row>
    <row r="66" ht="35.25" spans="2:11">
      <c r="B66" s="515"/>
      <c r="C66" s="528"/>
      <c r="D66" s="529" t="s">
        <v>447</v>
      </c>
      <c r="E66" s="529"/>
      <c r="F66" s="530">
        <v>23</v>
      </c>
      <c r="G66" s="530" t="s">
        <v>368</v>
      </c>
      <c r="H66" s="531" t="s">
        <v>448</v>
      </c>
      <c r="I66" s="542">
        <f>'在庫（雨靴等）'!R66</f>
        <v>0</v>
      </c>
      <c r="J66" s="543">
        <v>36</v>
      </c>
      <c r="K66" s="544">
        <f t="shared" si="3"/>
        <v>0</v>
      </c>
    </row>
    <row r="67" ht="35.25" spans="2:11">
      <c r="B67" s="515"/>
      <c r="C67" s="516"/>
      <c r="D67" s="522"/>
      <c r="E67" s="522"/>
      <c r="F67" s="518">
        <v>24</v>
      </c>
      <c r="G67" s="518" t="s">
        <v>370</v>
      </c>
      <c r="H67" s="523" t="s">
        <v>449</v>
      </c>
      <c r="I67" s="542">
        <f>'在庫（雨靴等）'!R67</f>
        <v>0</v>
      </c>
      <c r="J67" s="543">
        <v>36</v>
      </c>
      <c r="K67" s="544">
        <f t="shared" si="3"/>
        <v>0</v>
      </c>
    </row>
    <row r="68" ht="35.25" spans="2:11">
      <c r="B68" s="515"/>
      <c r="C68" s="516"/>
      <c r="D68" s="522"/>
      <c r="E68" s="522"/>
      <c r="F68" s="518">
        <v>26</v>
      </c>
      <c r="G68" s="518" t="s">
        <v>372</v>
      </c>
      <c r="H68" s="523" t="s">
        <v>450</v>
      </c>
      <c r="I68" s="542">
        <f>'在庫（雨靴等）'!R68</f>
        <v>0</v>
      </c>
      <c r="J68" s="543">
        <v>36</v>
      </c>
      <c r="K68" s="544">
        <f t="shared" si="3"/>
        <v>0</v>
      </c>
    </row>
    <row r="69" ht="35.25" spans="2:11">
      <c r="B69" s="515"/>
      <c r="C69" s="516"/>
      <c r="D69" s="522"/>
      <c r="E69" s="522"/>
      <c r="F69" s="518">
        <v>28</v>
      </c>
      <c r="G69" s="518" t="s">
        <v>374</v>
      </c>
      <c r="H69" s="523" t="s">
        <v>451</v>
      </c>
      <c r="I69" s="542">
        <f>'在庫（雨靴等）'!R69</f>
        <v>0</v>
      </c>
      <c r="J69" s="543">
        <v>36</v>
      </c>
      <c r="K69" s="544">
        <f t="shared" si="3"/>
        <v>0</v>
      </c>
    </row>
    <row r="70" ht="35.25" spans="2:11">
      <c r="B70" s="515"/>
      <c r="C70" s="516"/>
      <c r="D70" s="522"/>
      <c r="E70" s="522"/>
      <c r="F70" s="518">
        <v>29</v>
      </c>
      <c r="G70" s="518" t="s">
        <v>376</v>
      </c>
      <c r="H70" s="523" t="s">
        <v>452</v>
      </c>
      <c r="I70" s="542">
        <f>'在庫（雨靴等）'!R70</f>
        <v>0</v>
      </c>
      <c r="J70" s="543">
        <v>36</v>
      </c>
      <c r="K70" s="544">
        <f t="shared" si="3"/>
        <v>0</v>
      </c>
    </row>
    <row r="71" ht="35.25" spans="2:11">
      <c r="B71" s="515"/>
      <c r="C71" s="516"/>
      <c r="D71" s="522"/>
      <c r="E71" s="522"/>
      <c r="F71" s="518">
        <v>31</v>
      </c>
      <c r="G71" s="518" t="s">
        <v>378</v>
      </c>
      <c r="H71" s="523" t="s">
        <v>453</v>
      </c>
      <c r="I71" s="542">
        <f>'在庫（雨靴等）'!R71</f>
        <v>0</v>
      </c>
      <c r="J71" s="543">
        <v>36</v>
      </c>
      <c r="K71" s="544">
        <f t="shared" si="3"/>
        <v>0</v>
      </c>
    </row>
    <row r="72" ht="35.25" spans="2:11">
      <c r="B72" s="515"/>
      <c r="C72" s="516"/>
      <c r="D72" s="522"/>
      <c r="E72" s="522"/>
      <c r="F72" s="524">
        <v>32</v>
      </c>
      <c r="G72" s="524" t="s">
        <v>380</v>
      </c>
      <c r="H72" s="525" t="s">
        <v>454</v>
      </c>
      <c r="I72" s="542">
        <f>'在庫（雨靴等）'!R72</f>
        <v>0</v>
      </c>
      <c r="J72" s="543">
        <v>36</v>
      </c>
      <c r="K72" s="544">
        <f t="shared" si="3"/>
        <v>0</v>
      </c>
    </row>
    <row r="73" ht="36" spans="2:11">
      <c r="B73" s="515"/>
      <c r="C73" s="516"/>
      <c r="D73" s="522"/>
      <c r="E73" s="522"/>
      <c r="F73" s="526">
        <v>34</v>
      </c>
      <c r="G73" s="526" t="s">
        <v>382</v>
      </c>
      <c r="H73" s="527" t="s">
        <v>455</v>
      </c>
      <c r="I73" s="545">
        <f>'在庫（雨靴等）'!R73</f>
        <v>0</v>
      </c>
      <c r="J73" s="546">
        <v>36</v>
      </c>
      <c r="K73" s="547">
        <f t="shared" si="3"/>
        <v>0</v>
      </c>
    </row>
    <row r="74" ht="35.25" spans="2:11">
      <c r="B74" s="510" t="s">
        <v>456</v>
      </c>
      <c r="C74" s="511"/>
      <c r="D74" s="520" t="s">
        <v>367</v>
      </c>
      <c r="E74" s="520"/>
      <c r="F74" s="554">
        <v>24</v>
      </c>
      <c r="G74" s="513" t="s">
        <v>457</v>
      </c>
      <c r="H74" s="514" t="s">
        <v>458</v>
      </c>
      <c r="I74" s="539">
        <f>'在庫（雨靴等）'!R74</f>
        <v>0</v>
      </c>
      <c r="J74" s="540">
        <v>36</v>
      </c>
      <c r="K74" s="541">
        <f t="shared" si="3"/>
        <v>0</v>
      </c>
    </row>
    <row r="75" ht="35.25" spans="2:11">
      <c r="B75" s="515"/>
      <c r="C75" s="516"/>
      <c r="D75" s="522"/>
      <c r="E75" s="522"/>
      <c r="F75" s="518">
        <v>26</v>
      </c>
      <c r="G75" s="518" t="s">
        <v>372</v>
      </c>
      <c r="H75" s="519" t="s">
        <v>459</v>
      </c>
      <c r="I75" s="542">
        <f>'在庫（雨靴等）'!R75</f>
        <v>0</v>
      </c>
      <c r="J75" s="543">
        <v>36</v>
      </c>
      <c r="K75" s="544">
        <f t="shared" si="3"/>
        <v>0</v>
      </c>
    </row>
    <row r="76" ht="35.25" spans="2:11">
      <c r="B76" s="515"/>
      <c r="C76" s="516"/>
      <c r="D76" s="522"/>
      <c r="E76" s="522"/>
      <c r="F76" s="518">
        <v>28</v>
      </c>
      <c r="G76" s="518" t="s">
        <v>460</v>
      </c>
      <c r="H76" s="519" t="s">
        <v>461</v>
      </c>
      <c r="I76" s="542">
        <f>'在庫（雨靴等）'!R76</f>
        <v>0</v>
      </c>
      <c r="J76" s="543">
        <v>36</v>
      </c>
      <c r="K76" s="544">
        <f t="shared" si="3"/>
        <v>0</v>
      </c>
    </row>
    <row r="77" ht="35.25" spans="2:11">
      <c r="B77" s="515"/>
      <c r="C77" s="516"/>
      <c r="D77" s="522"/>
      <c r="E77" s="522"/>
      <c r="F77" s="518">
        <v>30</v>
      </c>
      <c r="G77" s="518" t="s">
        <v>462</v>
      </c>
      <c r="H77" s="519" t="s">
        <v>463</v>
      </c>
      <c r="I77" s="542">
        <f>'在庫（雨靴等）'!R77</f>
        <v>0</v>
      </c>
      <c r="J77" s="543">
        <v>36</v>
      </c>
      <c r="K77" s="544">
        <f t="shared" si="3"/>
        <v>0</v>
      </c>
    </row>
    <row r="78" ht="35.25" spans="2:11">
      <c r="B78" s="515"/>
      <c r="C78" s="516"/>
      <c r="D78" s="522"/>
      <c r="E78" s="522"/>
      <c r="F78" s="518">
        <v>32</v>
      </c>
      <c r="G78" s="518" t="s">
        <v>380</v>
      </c>
      <c r="H78" s="519" t="s">
        <v>464</v>
      </c>
      <c r="I78" s="542">
        <f>'在庫（雨靴等）'!R78</f>
        <v>0</v>
      </c>
      <c r="J78" s="543">
        <v>36</v>
      </c>
      <c r="K78" s="544">
        <f t="shared" si="3"/>
        <v>0</v>
      </c>
    </row>
    <row r="79" ht="35.25" spans="2:11">
      <c r="B79" s="515"/>
      <c r="C79" s="516"/>
      <c r="D79" s="522"/>
      <c r="E79" s="522"/>
      <c r="F79" s="518">
        <v>34</v>
      </c>
      <c r="G79" s="518" t="s">
        <v>382</v>
      </c>
      <c r="H79" s="519" t="s">
        <v>465</v>
      </c>
      <c r="I79" s="542">
        <f>'在庫（雨靴等）'!R79</f>
        <v>0</v>
      </c>
      <c r="J79" s="543">
        <v>36</v>
      </c>
      <c r="K79" s="544">
        <f t="shared" si="3"/>
        <v>0</v>
      </c>
    </row>
    <row r="80" ht="36" spans="2:11">
      <c r="B80" s="532"/>
      <c r="C80" s="533"/>
      <c r="D80" s="534"/>
      <c r="E80" s="534"/>
      <c r="F80" s="535">
        <v>36</v>
      </c>
      <c r="G80" s="535" t="s">
        <v>466</v>
      </c>
      <c r="H80" s="555" t="s">
        <v>467</v>
      </c>
      <c r="I80" s="551">
        <f>'在庫（雨靴等）'!R80</f>
        <v>0</v>
      </c>
      <c r="J80" s="552">
        <v>36</v>
      </c>
      <c r="K80" s="553">
        <f t="shared" si="3"/>
        <v>0</v>
      </c>
    </row>
    <row r="81" ht="60" spans="9:11">
      <c r="I81" s="556">
        <f>SUM(I3:I80)</f>
        <v>0</v>
      </c>
      <c r="J81" s="556"/>
      <c r="K81" s="556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5" zoomScaleNormal="55" workbookViewId="0">
      <pane xSplit="10" ySplit="3" topLeftCell="K4" activePane="bottomRight" state="frozen"/>
      <selection/>
      <selection pane="topRight"/>
      <selection pane="bottomLeft"/>
      <selection pane="bottomRight" activeCell="K6" sqref="K6"/>
    </sheetView>
  </sheetViews>
  <sheetFormatPr defaultColWidth="9" defaultRowHeight="25.5"/>
  <cols>
    <col min="1" max="1" width="9" style="55"/>
    <col min="2" max="3" width="12.125" style="434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20.625" style="55" customWidth="1"/>
    <col min="12" max="15" width="25.625" style="55" customWidth="1"/>
    <col min="16" max="19" width="20.625" style="57" hidden="1" customWidth="1" outlineLevel="1"/>
    <col min="20" max="20" width="20.625" style="57" customWidth="1" collapsed="1"/>
    <col min="21" max="23" width="25.625" style="55" customWidth="1"/>
    <col min="24" max="24" width="31.75" style="57" customWidth="1"/>
    <col min="25" max="16384" width="9" style="55"/>
  </cols>
  <sheetData>
    <row r="1" ht="41.25" customHeight="1" spans="1:21">
      <c r="A1" s="1" t="s">
        <v>0</v>
      </c>
      <c r="B1" s="435" t="s">
        <v>468</v>
      </c>
      <c r="C1" s="435" t="s">
        <v>469</v>
      </c>
      <c r="L1" s="439"/>
      <c r="M1" s="439"/>
      <c r="N1" s="439"/>
      <c r="O1" s="439"/>
      <c r="U1" s="439"/>
    </row>
    <row r="3" s="52" customFormat="1" ht="50.25" customHeight="1" spans="2:24">
      <c r="B3" s="436" t="s">
        <v>470</v>
      </c>
      <c r="C3" s="436" t="s">
        <v>471</v>
      </c>
      <c r="D3" s="437" t="s">
        <v>472</v>
      </c>
      <c r="E3" s="438" t="s">
        <v>13</v>
      </c>
      <c r="F3" s="438" t="s">
        <v>473</v>
      </c>
      <c r="G3" s="438" t="s">
        <v>474</v>
      </c>
      <c r="H3" s="438" t="s">
        <v>475</v>
      </c>
      <c r="I3" s="438" t="s">
        <v>476</v>
      </c>
      <c r="J3" s="438" t="s">
        <v>242</v>
      </c>
      <c r="K3" s="440" t="s">
        <v>477</v>
      </c>
      <c r="L3" s="438" t="s">
        <v>478</v>
      </c>
      <c r="M3" s="438" t="s">
        <v>479</v>
      </c>
      <c r="N3" s="438" t="s">
        <v>480</v>
      </c>
      <c r="O3" s="441" t="s">
        <v>3</v>
      </c>
      <c r="P3" s="442" t="s">
        <v>4</v>
      </c>
      <c r="Q3" s="442" t="s">
        <v>5</v>
      </c>
      <c r="R3" s="442" t="s">
        <v>6</v>
      </c>
      <c r="S3" s="442" t="s">
        <v>7</v>
      </c>
      <c r="T3" s="442" t="s">
        <v>8</v>
      </c>
      <c r="U3" s="438" t="s">
        <v>481</v>
      </c>
      <c r="V3" s="438" t="s">
        <v>239</v>
      </c>
      <c r="W3" s="438" t="s">
        <v>10</v>
      </c>
      <c r="X3" s="442" t="s">
        <v>11</v>
      </c>
    </row>
    <row r="4" s="431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3"/>
      <c r="M4" s="443"/>
      <c r="N4" s="62"/>
      <c r="O4" s="62"/>
      <c r="P4" s="444"/>
      <c r="Q4" s="444"/>
      <c r="R4" s="444"/>
      <c r="S4" s="444"/>
      <c r="T4" s="444"/>
      <c r="U4" s="458">
        <f t="shared" ref="U4:U67" si="0">IF($A$1="补货",L4+N4+O4,L4)</f>
        <v>0</v>
      </c>
      <c r="V4" s="82"/>
      <c r="W4" s="458">
        <f t="shared" ref="W4:W21" si="1">U4+V4</f>
        <v>0</v>
      </c>
      <c r="X4" s="459" t="str">
        <f t="shared" ref="X4:X21" si="2">IF(T4&gt;0,W4/T4*7,"-")</f>
        <v>-</v>
      </c>
    </row>
    <row r="5" s="431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3"/>
      <c r="M5" s="443"/>
      <c r="N5" s="62"/>
      <c r="O5" s="62"/>
      <c r="P5" s="444"/>
      <c r="Q5" s="444"/>
      <c r="R5" s="444"/>
      <c r="S5" s="444"/>
      <c r="T5" s="444"/>
      <c r="U5" s="458">
        <f t="shared" si="0"/>
        <v>0</v>
      </c>
      <c r="V5" s="82"/>
      <c r="W5" s="458">
        <f t="shared" si="1"/>
        <v>0</v>
      </c>
      <c r="X5" s="459" t="str">
        <f t="shared" si="2"/>
        <v>-</v>
      </c>
    </row>
    <row r="6" s="431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3"/>
      <c r="M6" s="443"/>
      <c r="N6" s="62"/>
      <c r="O6" s="62"/>
      <c r="P6" s="444"/>
      <c r="Q6" s="444"/>
      <c r="R6" s="444"/>
      <c r="S6" s="444"/>
      <c r="T6" s="444"/>
      <c r="U6" s="458">
        <f t="shared" si="0"/>
        <v>0</v>
      </c>
      <c r="V6" s="82"/>
      <c r="W6" s="458">
        <f t="shared" si="1"/>
        <v>0</v>
      </c>
      <c r="X6" s="459" t="str">
        <f t="shared" si="2"/>
        <v>-</v>
      </c>
    </row>
    <row r="7" s="431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5"/>
      <c r="M7" s="445"/>
      <c r="N7" s="65"/>
      <c r="O7" s="65"/>
      <c r="P7" s="446"/>
      <c r="Q7" s="446"/>
      <c r="R7" s="446"/>
      <c r="S7" s="446"/>
      <c r="T7" s="446"/>
      <c r="U7" s="460">
        <f t="shared" si="0"/>
        <v>0</v>
      </c>
      <c r="V7" s="84"/>
      <c r="W7" s="461">
        <f t="shared" si="1"/>
        <v>0</v>
      </c>
      <c r="X7" s="462" t="str">
        <f t="shared" si="2"/>
        <v>-</v>
      </c>
    </row>
    <row r="8" s="431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47"/>
      <c r="M8" s="447"/>
      <c r="N8" s="67"/>
      <c r="O8" s="67"/>
      <c r="P8" s="448"/>
      <c r="Q8" s="448"/>
      <c r="R8" s="448"/>
      <c r="S8" s="448"/>
      <c r="T8" s="448"/>
      <c r="U8" s="463">
        <f t="shared" si="0"/>
        <v>0</v>
      </c>
      <c r="V8" s="68"/>
      <c r="W8" s="464">
        <f t="shared" si="1"/>
        <v>0</v>
      </c>
      <c r="X8" s="465" t="str">
        <f t="shared" si="2"/>
        <v>-</v>
      </c>
    </row>
    <row r="9" s="431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3"/>
      <c r="M9" s="443"/>
      <c r="N9" s="62"/>
      <c r="O9" s="62"/>
      <c r="P9" s="444"/>
      <c r="Q9" s="444"/>
      <c r="R9" s="444"/>
      <c r="S9" s="444"/>
      <c r="T9" s="444"/>
      <c r="U9" s="458">
        <f t="shared" si="0"/>
        <v>0</v>
      </c>
      <c r="V9" s="82"/>
      <c r="W9" s="458">
        <f t="shared" si="1"/>
        <v>0</v>
      </c>
      <c r="X9" s="459" t="str">
        <f t="shared" si="2"/>
        <v>-</v>
      </c>
    </row>
    <row r="10" s="431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3"/>
      <c r="M10" s="443"/>
      <c r="N10" s="62"/>
      <c r="O10" s="62"/>
      <c r="P10" s="444"/>
      <c r="Q10" s="444"/>
      <c r="R10" s="444"/>
      <c r="S10" s="444"/>
      <c r="T10" s="444"/>
      <c r="U10" s="458">
        <f t="shared" si="0"/>
        <v>0</v>
      </c>
      <c r="V10" s="82"/>
      <c r="W10" s="458">
        <f t="shared" si="1"/>
        <v>0</v>
      </c>
      <c r="X10" s="459" t="str">
        <f t="shared" si="2"/>
        <v>-</v>
      </c>
    </row>
    <row r="11" s="431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5"/>
      <c r="M11" s="445"/>
      <c r="N11" s="65"/>
      <c r="O11" s="65"/>
      <c r="P11" s="446"/>
      <c r="Q11" s="446"/>
      <c r="R11" s="446"/>
      <c r="S11" s="446"/>
      <c r="T11" s="446"/>
      <c r="U11" s="460">
        <f t="shared" si="0"/>
        <v>0</v>
      </c>
      <c r="V11" s="84"/>
      <c r="W11" s="461">
        <f t="shared" si="1"/>
        <v>0</v>
      </c>
      <c r="X11" s="462" t="str">
        <f t="shared" si="2"/>
        <v>-</v>
      </c>
    </row>
    <row r="12" s="431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47"/>
      <c r="M12" s="447"/>
      <c r="N12" s="67"/>
      <c r="O12" s="67"/>
      <c r="P12" s="448"/>
      <c r="Q12" s="448"/>
      <c r="R12" s="448"/>
      <c r="S12" s="448"/>
      <c r="T12" s="448"/>
      <c r="U12" s="463">
        <f t="shared" si="0"/>
        <v>0</v>
      </c>
      <c r="V12" s="68"/>
      <c r="W12" s="464">
        <f t="shared" si="1"/>
        <v>0</v>
      </c>
      <c r="X12" s="465" t="str">
        <f t="shared" si="2"/>
        <v>-</v>
      </c>
    </row>
    <row r="13" s="431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3"/>
      <c r="M13" s="443"/>
      <c r="N13" s="62"/>
      <c r="O13" s="62"/>
      <c r="P13" s="444"/>
      <c r="Q13" s="444"/>
      <c r="R13" s="444"/>
      <c r="S13" s="444"/>
      <c r="T13" s="444"/>
      <c r="U13" s="458">
        <f t="shared" si="0"/>
        <v>0</v>
      </c>
      <c r="V13" s="82"/>
      <c r="W13" s="458">
        <f t="shared" si="1"/>
        <v>0</v>
      </c>
      <c r="X13" s="459" t="str">
        <f t="shared" si="2"/>
        <v>-</v>
      </c>
    </row>
    <row r="14" s="431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3"/>
      <c r="M14" s="443"/>
      <c r="N14" s="62"/>
      <c r="O14" s="62"/>
      <c r="P14" s="444"/>
      <c r="Q14" s="444"/>
      <c r="R14" s="444"/>
      <c r="S14" s="444"/>
      <c r="T14" s="444"/>
      <c r="U14" s="458">
        <f t="shared" si="0"/>
        <v>0</v>
      </c>
      <c r="V14" s="82"/>
      <c r="W14" s="458">
        <f t="shared" si="1"/>
        <v>0</v>
      </c>
      <c r="X14" s="459" t="str">
        <f t="shared" si="2"/>
        <v>-</v>
      </c>
    </row>
    <row r="15" s="431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5"/>
      <c r="M15" s="445"/>
      <c r="N15" s="65"/>
      <c r="O15" s="65"/>
      <c r="P15" s="446"/>
      <c r="Q15" s="446"/>
      <c r="R15" s="446"/>
      <c r="S15" s="446"/>
      <c r="T15" s="446"/>
      <c r="U15" s="460">
        <f t="shared" si="0"/>
        <v>0</v>
      </c>
      <c r="V15" s="84"/>
      <c r="W15" s="461">
        <f t="shared" si="1"/>
        <v>0</v>
      </c>
      <c r="X15" s="462" t="str">
        <f t="shared" si="2"/>
        <v>-</v>
      </c>
    </row>
    <row r="16" s="431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47"/>
      <c r="M16" s="447"/>
      <c r="N16" s="67"/>
      <c r="O16" s="67"/>
      <c r="P16" s="448"/>
      <c r="Q16" s="448"/>
      <c r="R16" s="448"/>
      <c r="S16" s="448"/>
      <c r="T16" s="448"/>
      <c r="U16" s="463">
        <f t="shared" si="0"/>
        <v>0</v>
      </c>
      <c r="V16" s="68"/>
      <c r="W16" s="464">
        <f t="shared" si="1"/>
        <v>0</v>
      </c>
      <c r="X16" s="465" t="str">
        <f t="shared" si="2"/>
        <v>-</v>
      </c>
    </row>
    <row r="17" s="431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3"/>
      <c r="M17" s="443"/>
      <c r="N17" s="62"/>
      <c r="O17" s="62"/>
      <c r="P17" s="444"/>
      <c r="Q17" s="444"/>
      <c r="R17" s="444"/>
      <c r="S17" s="444"/>
      <c r="T17" s="444"/>
      <c r="U17" s="458">
        <f t="shared" si="0"/>
        <v>0</v>
      </c>
      <c r="V17" s="82"/>
      <c r="W17" s="458">
        <f t="shared" si="1"/>
        <v>0</v>
      </c>
      <c r="X17" s="459" t="str">
        <f t="shared" si="2"/>
        <v>-</v>
      </c>
    </row>
    <row r="18" s="431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5"/>
      <c r="M18" s="445"/>
      <c r="N18" s="65"/>
      <c r="O18" s="65"/>
      <c r="P18" s="446"/>
      <c r="Q18" s="446"/>
      <c r="R18" s="446"/>
      <c r="S18" s="446"/>
      <c r="T18" s="446"/>
      <c r="U18" s="460">
        <f t="shared" si="0"/>
        <v>0</v>
      </c>
      <c r="V18" s="84"/>
      <c r="W18" s="461">
        <f t="shared" si="1"/>
        <v>0</v>
      </c>
      <c r="X18" s="462" t="str">
        <f t="shared" si="2"/>
        <v>-</v>
      </c>
    </row>
    <row r="19" s="431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47"/>
      <c r="M19" s="447"/>
      <c r="N19" s="67"/>
      <c r="O19" s="67"/>
      <c r="P19" s="448"/>
      <c r="Q19" s="448"/>
      <c r="R19" s="448"/>
      <c r="S19" s="448"/>
      <c r="T19" s="448"/>
      <c r="U19" s="466">
        <f t="shared" si="0"/>
        <v>0</v>
      </c>
      <c r="V19" s="68"/>
      <c r="W19" s="467">
        <f t="shared" si="1"/>
        <v>0</v>
      </c>
      <c r="X19" s="465" t="str">
        <f t="shared" si="2"/>
        <v>-</v>
      </c>
    </row>
    <row r="20" s="431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3"/>
      <c r="M20" s="443"/>
      <c r="N20" s="62"/>
      <c r="O20" s="62"/>
      <c r="P20" s="444"/>
      <c r="Q20" s="444"/>
      <c r="R20" s="444"/>
      <c r="S20" s="444"/>
      <c r="T20" s="444"/>
      <c r="U20" s="468">
        <f t="shared" si="0"/>
        <v>0</v>
      </c>
      <c r="V20" s="82"/>
      <c r="W20" s="469">
        <f t="shared" si="1"/>
        <v>0</v>
      </c>
      <c r="X20" s="459" t="str">
        <f t="shared" si="2"/>
        <v>-</v>
      </c>
    </row>
    <row r="21" s="432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49"/>
      <c r="M21" s="449"/>
      <c r="N21" s="78"/>
      <c r="O21" s="78"/>
      <c r="P21" s="450"/>
      <c r="Q21" s="450"/>
      <c r="R21" s="450"/>
      <c r="S21" s="450"/>
      <c r="T21" s="450"/>
      <c r="U21" s="470">
        <f t="shared" si="0"/>
        <v>0</v>
      </c>
      <c r="V21" s="159"/>
      <c r="W21" s="471">
        <f t="shared" si="1"/>
        <v>0</v>
      </c>
      <c r="X21" s="472" t="str">
        <f t="shared" si="2"/>
        <v>-</v>
      </c>
      <c r="Z21" s="431"/>
    </row>
    <row r="22" s="432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5"/>
      <c r="M22" s="445"/>
      <c r="N22" s="81"/>
      <c r="O22" s="81"/>
      <c r="P22" s="446"/>
      <c r="Q22" s="446"/>
      <c r="R22" s="446"/>
      <c r="S22" s="446"/>
      <c r="T22" s="446"/>
      <c r="U22" s="473">
        <f t="shared" si="0"/>
        <v>0</v>
      </c>
      <c r="V22" s="160"/>
      <c r="W22" s="474">
        <f t="shared" ref="W22:W52" si="3">U22+V22</f>
        <v>0</v>
      </c>
      <c r="X22" s="462" t="str">
        <f t="shared" ref="X22:X52" si="4">IF(T22&gt;0,W22/T22*7,"-")</f>
        <v>-</v>
      </c>
      <c r="Z22" s="431"/>
    </row>
    <row r="23" s="431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47"/>
      <c r="M23" s="447"/>
      <c r="N23" s="67"/>
      <c r="O23" s="67"/>
      <c r="P23" s="448"/>
      <c r="Q23" s="448"/>
      <c r="R23" s="448"/>
      <c r="S23" s="448"/>
      <c r="T23" s="448"/>
      <c r="U23" s="463">
        <f t="shared" si="0"/>
        <v>0</v>
      </c>
      <c r="V23" s="68"/>
      <c r="W23" s="464">
        <f t="shared" si="3"/>
        <v>0</v>
      </c>
      <c r="X23" s="465" t="str">
        <f t="shared" si="4"/>
        <v>-</v>
      </c>
    </row>
    <row r="24" s="431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3"/>
      <c r="M24" s="443"/>
      <c r="N24" s="62"/>
      <c r="O24" s="62"/>
      <c r="P24" s="444"/>
      <c r="Q24" s="444"/>
      <c r="R24" s="444"/>
      <c r="S24" s="444"/>
      <c r="T24" s="444"/>
      <c r="U24" s="458">
        <f t="shared" si="0"/>
        <v>0</v>
      </c>
      <c r="V24" s="82"/>
      <c r="W24" s="458">
        <f t="shared" si="3"/>
        <v>0</v>
      </c>
      <c r="X24" s="459" t="str">
        <f t="shared" si="4"/>
        <v>-</v>
      </c>
    </row>
    <row r="25" s="431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5"/>
      <c r="M25" s="445"/>
      <c r="N25" s="65"/>
      <c r="O25" s="65"/>
      <c r="P25" s="446"/>
      <c r="Q25" s="446"/>
      <c r="R25" s="446"/>
      <c r="S25" s="446"/>
      <c r="T25" s="446"/>
      <c r="U25" s="460">
        <f t="shared" si="0"/>
        <v>0</v>
      </c>
      <c r="V25" s="84"/>
      <c r="W25" s="461">
        <f t="shared" si="3"/>
        <v>0</v>
      </c>
      <c r="X25" s="462" t="str">
        <f t="shared" si="4"/>
        <v>-</v>
      </c>
    </row>
    <row r="26" s="431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47"/>
      <c r="M26" s="447"/>
      <c r="N26" s="67"/>
      <c r="O26" s="67"/>
      <c r="P26" s="451"/>
      <c r="Q26" s="451"/>
      <c r="R26" s="451"/>
      <c r="S26" s="451"/>
      <c r="T26" s="448"/>
      <c r="U26" s="68">
        <f t="shared" si="0"/>
        <v>0</v>
      </c>
      <c r="V26" s="68"/>
      <c r="W26" s="467">
        <f t="shared" si="3"/>
        <v>0</v>
      </c>
      <c r="X26" s="465" t="str">
        <f t="shared" si="4"/>
        <v>-</v>
      </c>
    </row>
    <row r="27" s="431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3"/>
      <c r="M27" s="443"/>
      <c r="N27" s="62"/>
      <c r="O27" s="62"/>
      <c r="P27" s="452"/>
      <c r="Q27" s="452"/>
      <c r="R27" s="452"/>
      <c r="S27" s="452"/>
      <c r="T27" s="444"/>
      <c r="U27" s="82">
        <f t="shared" si="0"/>
        <v>0</v>
      </c>
      <c r="V27" s="82"/>
      <c r="W27" s="469">
        <f t="shared" si="3"/>
        <v>0</v>
      </c>
      <c r="X27" s="459" t="str">
        <f t="shared" si="4"/>
        <v>-</v>
      </c>
    </row>
    <row r="28" s="431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49"/>
      <c r="M28" s="449"/>
      <c r="N28" s="79"/>
      <c r="O28" s="79"/>
      <c r="P28" s="453"/>
      <c r="Q28" s="453"/>
      <c r="R28" s="453"/>
      <c r="S28" s="453"/>
      <c r="T28" s="450"/>
      <c r="U28" s="83">
        <f t="shared" si="0"/>
        <v>0</v>
      </c>
      <c r="V28" s="83"/>
      <c r="W28" s="471">
        <f t="shared" si="3"/>
        <v>0</v>
      </c>
      <c r="X28" s="472" t="str">
        <f t="shared" si="4"/>
        <v>-</v>
      </c>
    </row>
    <row r="29" s="431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5"/>
      <c r="M29" s="445"/>
      <c r="N29" s="65"/>
      <c r="O29" s="65"/>
      <c r="P29" s="454"/>
      <c r="Q29" s="454"/>
      <c r="R29" s="454"/>
      <c r="S29" s="454"/>
      <c r="T29" s="446"/>
      <c r="U29" s="84">
        <f t="shared" si="0"/>
        <v>0</v>
      </c>
      <c r="V29" s="84"/>
      <c r="W29" s="474">
        <f t="shared" si="3"/>
        <v>0</v>
      </c>
      <c r="X29" s="462" t="str">
        <f t="shared" si="4"/>
        <v>-</v>
      </c>
    </row>
    <row r="30" s="431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5"/>
      <c r="M30" s="455"/>
      <c r="N30" s="86"/>
      <c r="O30" s="86"/>
      <c r="P30" s="456"/>
      <c r="Q30" s="456"/>
      <c r="R30" s="456"/>
      <c r="S30" s="456"/>
      <c r="T30" s="457"/>
      <c r="U30" s="87">
        <f t="shared" si="0"/>
        <v>0</v>
      </c>
      <c r="V30" s="87"/>
      <c r="W30" s="475">
        <f t="shared" si="3"/>
        <v>0</v>
      </c>
      <c r="X30" s="476" t="str">
        <f t="shared" si="4"/>
        <v>-</v>
      </c>
    </row>
    <row r="31" s="431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3"/>
      <c r="M31" s="443"/>
      <c r="N31" s="62"/>
      <c r="O31" s="62"/>
      <c r="P31" s="452"/>
      <c r="Q31" s="452"/>
      <c r="R31" s="452"/>
      <c r="S31" s="452"/>
      <c r="T31" s="444"/>
      <c r="U31" s="82">
        <f t="shared" si="0"/>
        <v>0</v>
      </c>
      <c r="V31" s="82"/>
      <c r="W31" s="469">
        <f t="shared" si="3"/>
        <v>0</v>
      </c>
      <c r="X31" s="459" t="str">
        <f t="shared" si="4"/>
        <v>-</v>
      </c>
    </row>
    <row r="32" s="431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49"/>
      <c r="M32" s="449"/>
      <c r="N32" s="79"/>
      <c r="O32" s="79"/>
      <c r="P32" s="453"/>
      <c r="Q32" s="453"/>
      <c r="R32" s="453"/>
      <c r="S32" s="453"/>
      <c r="T32" s="450"/>
      <c r="U32" s="82">
        <f t="shared" si="0"/>
        <v>0</v>
      </c>
      <c r="V32" s="82"/>
      <c r="W32" s="469">
        <f t="shared" si="3"/>
        <v>0</v>
      </c>
      <c r="X32" s="459" t="str">
        <f t="shared" si="4"/>
        <v>-</v>
      </c>
    </row>
    <row r="33" s="431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5"/>
      <c r="M33" s="445"/>
      <c r="N33" s="65"/>
      <c r="O33" s="65"/>
      <c r="P33" s="454"/>
      <c r="Q33" s="454"/>
      <c r="R33" s="454"/>
      <c r="S33" s="454"/>
      <c r="T33" s="446"/>
      <c r="U33" s="84">
        <f t="shared" si="0"/>
        <v>0</v>
      </c>
      <c r="V33" s="84"/>
      <c r="W33" s="474">
        <f t="shared" si="3"/>
        <v>0</v>
      </c>
      <c r="X33" s="462" t="str">
        <f t="shared" si="4"/>
        <v>-</v>
      </c>
    </row>
    <row r="34" s="431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47"/>
      <c r="M34" s="447"/>
      <c r="N34" s="67"/>
      <c r="O34" s="67"/>
      <c r="P34" s="451"/>
      <c r="Q34" s="451"/>
      <c r="R34" s="451"/>
      <c r="S34" s="451"/>
      <c r="T34" s="448"/>
      <c r="U34" s="68">
        <f t="shared" si="0"/>
        <v>0</v>
      </c>
      <c r="V34" s="68"/>
      <c r="W34" s="467">
        <f t="shared" si="3"/>
        <v>0</v>
      </c>
      <c r="X34" s="465" t="str">
        <f t="shared" si="4"/>
        <v>-</v>
      </c>
    </row>
    <row r="35" s="431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3"/>
      <c r="M35" s="443"/>
      <c r="N35" s="62"/>
      <c r="O35" s="62"/>
      <c r="P35" s="452"/>
      <c r="Q35" s="452"/>
      <c r="R35" s="452"/>
      <c r="S35" s="452"/>
      <c r="T35" s="444"/>
      <c r="U35" s="82">
        <f t="shared" si="0"/>
        <v>0</v>
      </c>
      <c r="V35" s="82"/>
      <c r="W35" s="469">
        <f t="shared" si="3"/>
        <v>0</v>
      </c>
      <c r="X35" s="459" t="str">
        <f t="shared" si="4"/>
        <v>-</v>
      </c>
    </row>
    <row r="36" s="431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49"/>
      <c r="M36" s="449"/>
      <c r="N36" s="79"/>
      <c r="O36" s="79"/>
      <c r="P36" s="453"/>
      <c r="Q36" s="453"/>
      <c r="R36" s="453"/>
      <c r="S36" s="453"/>
      <c r="T36" s="450"/>
      <c r="U36" s="82">
        <f t="shared" si="0"/>
        <v>0</v>
      </c>
      <c r="V36" s="82"/>
      <c r="W36" s="469">
        <f t="shared" si="3"/>
        <v>0</v>
      </c>
      <c r="X36" s="459" t="str">
        <f t="shared" si="4"/>
        <v>-</v>
      </c>
    </row>
    <row r="37" s="431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5"/>
      <c r="M37" s="445"/>
      <c r="N37" s="65"/>
      <c r="O37" s="65"/>
      <c r="P37" s="454"/>
      <c r="Q37" s="454"/>
      <c r="R37" s="454"/>
      <c r="S37" s="454"/>
      <c r="T37" s="446"/>
      <c r="U37" s="84">
        <f t="shared" si="0"/>
        <v>0</v>
      </c>
      <c r="V37" s="84"/>
      <c r="W37" s="474">
        <f t="shared" si="3"/>
        <v>0</v>
      </c>
      <c r="X37" s="462" t="str">
        <f t="shared" si="4"/>
        <v>-</v>
      </c>
    </row>
    <row r="38" s="431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47"/>
      <c r="M38" s="447"/>
      <c r="N38" s="67"/>
      <c r="O38" s="67"/>
      <c r="P38" s="448"/>
      <c r="Q38" s="448"/>
      <c r="R38" s="448"/>
      <c r="S38" s="448"/>
      <c r="T38" s="448"/>
      <c r="U38" s="466">
        <f t="shared" si="0"/>
        <v>0</v>
      </c>
      <c r="V38" s="68"/>
      <c r="W38" s="467">
        <f t="shared" si="3"/>
        <v>0</v>
      </c>
      <c r="X38" s="465" t="str">
        <f t="shared" si="4"/>
        <v>-</v>
      </c>
    </row>
    <row r="39" s="431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3"/>
      <c r="M39" s="443"/>
      <c r="N39" s="62"/>
      <c r="O39" s="62"/>
      <c r="P39" s="444"/>
      <c r="Q39" s="444"/>
      <c r="R39" s="444"/>
      <c r="S39" s="444"/>
      <c r="T39" s="444"/>
      <c r="U39" s="468">
        <f t="shared" si="0"/>
        <v>0</v>
      </c>
      <c r="V39" s="82"/>
      <c r="W39" s="469">
        <f t="shared" si="3"/>
        <v>0</v>
      </c>
      <c r="X39" s="459" t="str">
        <f t="shared" si="4"/>
        <v>-</v>
      </c>
    </row>
    <row r="40" s="431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5"/>
      <c r="M40" s="445"/>
      <c r="N40" s="65"/>
      <c r="O40" s="65"/>
      <c r="P40" s="446"/>
      <c r="Q40" s="446"/>
      <c r="R40" s="446"/>
      <c r="S40" s="446"/>
      <c r="T40" s="446"/>
      <c r="U40" s="473">
        <f t="shared" si="0"/>
        <v>0</v>
      </c>
      <c r="V40" s="84"/>
      <c r="W40" s="474">
        <f t="shared" si="3"/>
        <v>0</v>
      </c>
      <c r="X40" s="462" t="str">
        <f t="shared" si="4"/>
        <v>-</v>
      </c>
    </row>
    <row r="41" s="431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47"/>
      <c r="M41" s="447"/>
      <c r="N41" s="67"/>
      <c r="O41" s="67"/>
      <c r="P41" s="451"/>
      <c r="Q41" s="451"/>
      <c r="R41" s="451"/>
      <c r="S41" s="451"/>
      <c r="T41" s="448"/>
      <c r="U41" s="68">
        <f t="shared" si="0"/>
        <v>0</v>
      </c>
      <c r="V41" s="68"/>
      <c r="W41" s="467">
        <f t="shared" si="3"/>
        <v>0</v>
      </c>
      <c r="X41" s="465" t="str">
        <f t="shared" si="4"/>
        <v>-</v>
      </c>
    </row>
    <row r="42" s="431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3"/>
      <c r="M42" s="443"/>
      <c r="N42" s="62"/>
      <c r="O42" s="62"/>
      <c r="P42" s="452"/>
      <c r="Q42" s="452"/>
      <c r="R42" s="452"/>
      <c r="S42" s="452"/>
      <c r="T42" s="444"/>
      <c r="U42" s="82">
        <f t="shared" si="0"/>
        <v>0</v>
      </c>
      <c r="V42" s="82"/>
      <c r="W42" s="469">
        <f t="shared" si="3"/>
        <v>0</v>
      </c>
      <c r="X42" s="459" t="str">
        <f t="shared" si="4"/>
        <v>-</v>
      </c>
    </row>
    <row r="43" s="431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49"/>
      <c r="M43" s="449"/>
      <c r="N43" s="79"/>
      <c r="O43" s="79"/>
      <c r="P43" s="453"/>
      <c r="Q43" s="453"/>
      <c r="R43" s="453"/>
      <c r="S43" s="453"/>
      <c r="T43" s="450"/>
      <c r="U43" s="82">
        <f t="shared" si="0"/>
        <v>0</v>
      </c>
      <c r="V43" s="82"/>
      <c r="W43" s="469">
        <f t="shared" si="3"/>
        <v>0</v>
      </c>
      <c r="X43" s="459" t="str">
        <f t="shared" si="4"/>
        <v>-</v>
      </c>
    </row>
    <row r="44" s="431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5"/>
      <c r="M44" s="445"/>
      <c r="N44" s="65"/>
      <c r="O44" s="65"/>
      <c r="P44" s="454"/>
      <c r="Q44" s="454"/>
      <c r="R44" s="454"/>
      <c r="S44" s="454"/>
      <c r="T44" s="446"/>
      <c r="U44" s="84">
        <f t="shared" si="0"/>
        <v>0</v>
      </c>
      <c r="V44" s="84"/>
      <c r="W44" s="474">
        <f t="shared" si="3"/>
        <v>0</v>
      </c>
      <c r="X44" s="462" t="str">
        <f t="shared" si="4"/>
        <v>-</v>
      </c>
    </row>
    <row r="45" s="431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47"/>
      <c r="M45" s="447"/>
      <c r="N45" s="67"/>
      <c r="O45" s="67"/>
      <c r="P45" s="451"/>
      <c r="Q45" s="451"/>
      <c r="R45" s="451"/>
      <c r="S45" s="451"/>
      <c r="T45" s="448"/>
      <c r="U45" s="68">
        <f t="shared" si="0"/>
        <v>0</v>
      </c>
      <c r="V45" s="68"/>
      <c r="W45" s="467">
        <f t="shared" si="3"/>
        <v>0</v>
      </c>
      <c r="X45" s="465" t="str">
        <f t="shared" si="4"/>
        <v>-</v>
      </c>
    </row>
    <row r="46" s="431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3"/>
      <c r="M46" s="443"/>
      <c r="N46" s="62"/>
      <c r="O46" s="62"/>
      <c r="P46" s="452"/>
      <c r="Q46" s="452"/>
      <c r="R46" s="452"/>
      <c r="S46" s="452"/>
      <c r="T46" s="444"/>
      <c r="U46" s="82">
        <f t="shared" si="0"/>
        <v>0</v>
      </c>
      <c r="V46" s="82"/>
      <c r="W46" s="469">
        <f t="shared" si="3"/>
        <v>0</v>
      </c>
      <c r="X46" s="459" t="str">
        <f t="shared" si="4"/>
        <v>-</v>
      </c>
    </row>
    <row r="47" s="431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49"/>
      <c r="M47" s="449"/>
      <c r="N47" s="79"/>
      <c r="O47" s="79"/>
      <c r="P47" s="453"/>
      <c r="Q47" s="453"/>
      <c r="R47" s="453"/>
      <c r="S47" s="453"/>
      <c r="T47" s="450"/>
      <c r="U47" s="82">
        <f t="shared" si="0"/>
        <v>0</v>
      </c>
      <c r="V47" s="82"/>
      <c r="W47" s="469">
        <f t="shared" si="3"/>
        <v>0</v>
      </c>
      <c r="X47" s="459" t="str">
        <f t="shared" si="4"/>
        <v>-</v>
      </c>
    </row>
    <row r="48" s="431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5"/>
      <c r="M48" s="445"/>
      <c r="N48" s="65"/>
      <c r="O48" s="65"/>
      <c r="P48" s="454"/>
      <c r="Q48" s="454"/>
      <c r="R48" s="454"/>
      <c r="S48" s="454"/>
      <c r="T48" s="446"/>
      <c r="U48" s="84">
        <f t="shared" si="0"/>
        <v>0</v>
      </c>
      <c r="V48" s="84"/>
      <c r="W48" s="474">
        <f t="shared" si="3"/>
        <v>0</v>
      </c>
      <c r="X48" s="462" t="str">
        <f t="shared" si="4"/>
        <v>-</v>
      </c>
    </row>
    <row r="49" s="431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47"/>
      <c r="M49" s="447"/>
      <c r="N49" s="67"/>
      <c r="O49" s="67"/>
      <c r="P49" s="451"/>
      <c r="Q49" s="451"/>
      <c r="R49" s="451"/>
      <c r="S49" s="451"/>
      <c r="T49" s="448"/>
      <c r="U49" s="68">
        <f t="shared" si="0"/>
        <v>0</v>
      </c>
      <c r="V49" s="68"/>
      <c r="W49" s="467">
        <f t="shared" si="3"/>
        <v>0</v>
      </c>
      <c r="X49" s="465" t="str">
        <f t="shared" si="4"/>
        <v>-</v>
      </c>
    </row>
    <row r="50" s="431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3"/>
      <c r="M50" s="443"/>
      <c r="N50" s="62"/>
      <c r="O50" s="62"/>
      <c r="P50" s="452"/>
      <c r="Q50" s="452"/>
      <c r="R50" s="452"/>
      <c r="S50" s="452"/>
      <c r="T50" s="444"/>
      <c r="U50" s="82">
        <f t="shared" si="0"/>
        <v>0</v>
      </c>
      <c r="V50" s="82"/>
      <c r="W50" s="469">
        <f t="shared" si="3"/>
        <v>0</v>
      </c>
      <c r="X50" s="459" t="str">
        <f t="shared" si="4"/>
        <v>-</v>
      </c>
    </row>
    <row r="51" s="431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49"/>
      <c r="M51" s="449"/>
      <c r="N51" s="79"/>
      <c r="O51" s="79"/>
      <c r="P51" s="453"/>
      <c r="Q51" s="453"/>
      <c r="R51" s="453"/>
      <c r="S51" s="453"/>
      <c r="T51" s="450"/>
      <c r="U51" s="82">
        <f t="shared" si="0"/>
        <v>0</v>
      </c>
      <c r="V51" s="82"/>
      <c r="W51" s="469">
        <f t="shared" si="3"/>
        <v>0</v>
      </c>
      <c r="X51" s="459" t="str">
        <f t="shared" si="4"/>
        <v>-</v>
      </c>
    </row>
    <row r="52" s="431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5"/>
      <c r="M52" s="445"/>
      <c r="N52" s="65"/>
      <c r="O52" s="65"/>
      <c r="P52" s="454"/>
      <c r="Q52" s="454"/>
      <c r="R52" s="454"/>
      <c r="S52" s="454"/>
      <c r="T52" s="446"/>
      <c r="U52" s="84">
        <f t="shared" si="0"/>
        <v>0</v>
      </c>
      <c r="V52" s="84"/>
      <c r="W52" s="474">
        <f t="shared" si="3"/>
        <v>0</v>
      </c>
      <c r="X52" s="462" t="str">
        <f t="shared" si="4"/>
        <v>-</v>
      </c>
    </row>
    <row r="53" s="431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47"/>
      <c r="M53" s="447"/>
      <c r="N53" s="67"/>
      <c r="O53" s="67"/>
      <c r="P53" s="448"/>
      <c r="Q53" s="448"/>
      <c r="R53" s="448"/>
      <c r="S53" s="448"/>
      <c r="T53" s="448"/>
      <c r="U53" s="466">
        <f t="shared" si="0"/>
        <v>0</v>
      </c>
      <c r="V53" s="68"/>
      <c r="W53" s="467">
        <f t="shared" ref="W53:W87" si="5">U53+V53</f>
        <v>0</v>
      </c>
      <c r="X53" s="465" t="str">
        <f t="shared" ref="X53:X86" si="6">IF(T53&gt;0,W53/T53*7,"-")</f>
        <v>-</v>
      </c>
    </row>
    <row r="54" s="431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3"/>
      <c r="M54" s="443"/>
      <c r="N54" s="62"/>
      <c r="O54" s="62"/>
      <c r="P54" s="444"/>
      <c r="Q54" s="444"/>
      <c r="R54" s="444"/>
      <c r="S54" s="444"/>
      <c r="T54" s="444"/>
      <c r="U54" s="468">
        <f t="shared" si="0"/>
        <v>0</v>
      </c>
      <c r="V54" s="82"/>
      <c r="W54" s="469">
        <f t="shared" si="5"/>
        <v>0</v>
      </c>
      <c r="X54" s="459" t="str">
        <f t="shared" si="6"/>
        <v>-</v>
      </c>
    </row>
    <row r="55" s="431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49"/>
      <c r="M55" s="449"/>
      <c r="N55" s="79"/>
      <c r="O55" s="79"/>
      <c r="P55" s="450"/>
      <c r="Q55" s="450"/>
      <c r="R55" s="450"/>
      <c r="S55" s="450"/>
      <c r="T55" s="450"/>
      <c r="U55" s="470">
        <f t="shared" si="0"/>
        <v>0</v>
      </c>
      <c r="V55" s="83"/>
      <c r="W55" s="471">
        <f t="shared" si="5"/>
        <v>0</v>
      </c>
      <c r="X55" s="472" t="str">
        <f t="shared" si="6"/>
        <v>-</v>
      </c>
    </row>
    <row r="56" s="431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5"/>
      <c r="M56" s="445"/>
      <c r="N56" s="65"/>
      <c r="O56" s="65"/>
      <c r="P56" s="446"/>
      <c r="Q56" s="446"/>
      <c r="R56" s="446"/>
      <c r="S56" s="446"/>
      <c r="T56" s="446"/>
      <c r="U56" s="473">
        <f t="shared" si="0"/>
        <v>0</v>
      </c>
      <c r="V56" s="84"/>
      <c r="W56" s="474">
        <f t="shared" ref="W56" si="7">U56+V56</f>
        <v>0</v>
      </c>
      <c r="X56" s="462" t="str">
        <f t="shared" ref="X56" si="8">IF(T56&gt;0,W56/T56*7,"-")</f>
        <v>-</v>
      </c>
    </row>
    <row r="57" s="431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47"/>
      <c r="M57" s="447"/>
      <c r="N57" s="67"/>
      <c r="O57" s="67"/>
      <c r="P57" s="448"/>
      <c r="Q57" s="448"/>
      <c r="R57" s="448"/>
      <c r="S57" s="448"/>
      <c r="T57" s="448"/>
      <c r="U57" s="466">
        <f t="shared" si="0"/>
        <v>0</v>
      </c>
      <c r="V57" s="68"/>
      <c r="W57" s="467">
        <f t="shared" si="5"/>
        <v>0</v>
      </c>
      <c r="X57" s="465" t="str">
        <f t="shared" si="6"/>
        <v>-</v>
      </c>
    </row>
    <row r="58" s="431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3"/>
      <c r="M58" s="443"/>
      <c r="N58" s="62"/>
      <c r="O58" s="62"/>
      <c r="P58" s="444"/>
      <c r="Q58" s="444"/>
      <c r="R58" s="444"/>
      <c r="S58" s="444"/>
      <c r="T58" s="444"/>
      <c r="U58" s="468">
        <f t="shared" si="0"/>
        <v>0</v>
      </c>
      <c r="V58" s="82"/>
      <c r="W58" s="469">
        <f t="shared" si="5"/>
        <v>0</v>
      </c>
      <c r="X58" s="459" t="str">
        <f t="shared" si="6"/>
        <v>-</v>
      </c>
    </row>
    <row r="59" s="431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49"/>
      <c r="M59" s="449"/>
      <c r="N59" s="79"/>
      <c r="O59" s="79"/>
      <c r="P59" s="450"/>
      <c r="Q59" s="450"/>
      <c r="R59" s="450"/>
      <c r="S59" s="450"/>
      <c r="T59" s="450"/>
      <c r="U59" s="470">
        <f t="shared" si="0"/>
        <v>0</v>
      </c>
      <c r="V59" s="83"/>
      <c r="W59" s="471">
        <f t="shared" si="5"/>
        <v>0</v>
      </c>
      <c r="X59" s="472" t="str">
        <f t="shared" si="6"/>
        <v>-</v>
      </c>
    </row>
    <row r="60" s="431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5"/>
      <c r="M60" s="445"/>
      <c r="N60" s="65"/>
      <c r="O60" s="65"/>
      <c r="P60" s="446"/>
      <c r="Q60" s="446"/>
      <c r="R60" s="446"/>
      <c r="S60" s="446"/>
      <c r="T60" s="446"/>
      <c r="U60" s="473">
        <f t="shared" si="0"/>
        <v>0</v>
      </c>
      <c r="V60" s="84"/>
      <c r="W60" s="474">
        <f t="shared" ref="W60" si="9">U60+V60</f>
        <v>0</v>
      </c>
      <c r="X60" s="462" t="str">
        <f t="shared" ref="X60" si="10">IF(T60&gt;0,W60/T60*7,"-")</f>
        <v>-</v>
      </c>
    </row>
    <row r="61" s="431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5"/>
      <c r="M61" s="455"/>
      <c r="N61" s="86"/>
      <c r="O61" s="86"/>
      <c r="P61" s="457"/>
      <c r="Q61" s="457"/>
      <c r="R61" s="457"/>
      <c r="S61" s="457"/>
      <c r="T61" s="457"/>
      <c r="U61" s="477">
        <f t="shared" si="0"/>
        <v>0</v>
      </c>
      <c r="V61" s="87"/>
      <c r="W61" s="478">
        <f t="shared" si="5"/>
        <v>0</v>
      </c>
      <c r="X61" s="476" t="str">
        <f t="shared" si="6"/>
        <v>-</v>
      </c>
    </row>
    <row r="62" s="431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3"/>
      <c r="M62" s="443"/>
      <c r="N62" s="62"/>
      <c r="O62" s="62"/>
      <c r="P62" s="444"/>
      <c r="Q62" s="444"/>
      <c r="R62" s="444"/>
      <c r="S62" s="444"/>
      <c r="T62" s="444"/>
      <c r="U62" s="458">
        <f t="shared" si="0"/>
        <v>0</v>
      </c>
      <c r="V62" s="82"/>
      <c r="W62" s="458">
        <f t="shared" si="5"/>
        <v>0</v>
      </c>
      <c r="X62" s="459" t="str">
        <f t="shared" si="6"/>
        <v>-</v>
      </c>
    </row>
    <row r="63" s="431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5"/>
      <c r="M63" s="445"/>
      <c r="N63" s="65"/>
      <c r="O63" s="65"/>
      <c r="P63" s="446"/>
      <c r="Q63" s="446"/>
      <c r="R63" s="446"/>
      <c r="S63" s="446"/>
      <c r="T63" s="446"/>
      <c r="U63" s="460">
        <f t="shared" si="0"/>
        <v>0</v>
      </c>
      <c r="V63" s="84"/>
      <c r="W63" s="461">
        <f t="shared" si="5"/>
        <v>0</v>
      </c>
      <c r="X63" s="462" t="str">
        <f t="shared" si="6"/>
        <v>-</v>
      </c>
    </row>
    <row r="64" s="431" customFormat="1" ht="50.1" customHeight="1" spans="2:24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67" t="s">
        <v>586</v>
      </c>
      <c r="K64" s="67"/>
      <c r="L64" s="447"/>
      <c r="M64" s="447"/>
      <c r="N64" s="67"/>
      <c r="O64" s="67"/>
      <c r="P64" s="451"/>
      <c r="Q64" s="451"/>
      <c r="R64" s="451"/>
      <c r="S64" s="451"/>
      <c r="T64" s="448"/>
      <c r="U64" s="68">
        <f t="shared" si="0"/>
        <v>0</v>
      </c>
      <c r="V64" s="68"/>
      <c r="W64" s="67">
        <f t="shared" si="5"/>
        <v>0</v>
      </c>
      <c r="X64" s="465" t="str">
        <f t="shared" si="6"/>
        <v>-</v>
      </c>
    </row>
    <row r="65" s="431" customFormat="1" ht="50.1" customHeight="1" spans="2:24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62" t="s">
        <v>587</v>
      </c>
      <c r="K65" s="62"/>
      <c r="L65" s="443"/>
      <c r="M65" s="443"/>
      <c r="N65" s="62"/>
      <c r="O65" s="62"/>
      <c r="P65" s="452"/>
      <c r="Q65" s="452"/>
      <c r="R65" s="452"/>
      <c r="S65" s="452"/>
      <c r="T65" s="444"/>
      <c r="U65" s="62">
        <f t="shared" si="0"/>
        <v>0</v>
      </c>
      <c r="V65" s="82"/>
      <c r="W65" s="62">
        <f t="shared" si="5"/>
        <v>0</v>
      </c>
      <c r="X65" s="459" t="str">
        <f t="shared" si="6"/>
        <v>-</v>
      </c>
    </row>
    <row r="66" s="431" customFormat="1" ht="50.1" customHeight="1" spans="2:24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65" t="s">
        <v>588</v>
      </c>
      <c r="K66" s="65"/>
      <c r="L66" s="445"/>
      <c r="M66" s="445"/>
      <c r="N66" s="65"/>
      <c r="O66" s="65"/>
      <c r="P66" s="454"/>
      <c r="Q66" s="454"/>
      <c r="R66" s="454"/>
      <c r="S66" s="454"/>
      <c r="T66" s="446"/>
      <c r="U66" s="84">
        <f t="shared" si="0"/>
        <v>0</v>
      </c>
      <c r="V66" s="84"/>
      <c r="W66" s="65">
        <f t="shared" si="5"/>
        <v>0</v>
      </c>
      <c r="X66" s="462" t="str">
        <f t="shared" si="6"/>
        <v>-</v>
      </c>
    </row>
    <row r="67" s="431" customFormat="1" ht="50.1" customHeight="1" spans="2:24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67" t="s">
        <v>591</v>
      </c>
      <c r="K67" s="67"/>
      <c r="L67" s="447"/>
      <c r="M67" s="447"/>
      <c r="N67" s="67"/>
      <c r="O67" s="67"/>
      <c r="P67" s="451"/>
      <c r="Q67" s="451"/>
      <c r="R67" s="451"/>
      <c r="S67" s="451"/>
      <c r="T67" s="448"/>
      <c r="U67" s="68">
        <f t="shared" si="0"/>
        <v>0</v>
      </c>
      <c r="V67" s="68"/>
      <c r="W67" s="67">
        <f t="shared" si="5"/>
        <v>0</v>
      </c>
      <c r="X67" s="465" t="str">
        <f t="shared" si="6"/>
        <v>-</v>
      </c>
    </row>
    <row r="68" s="431" customFormat="1" ht="50.1" customHeight="1" spans="2:24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62" t="s">
        <v>592</v>
      </c>
      <c r="K68" s="62"/>
      <c r="L68" s="443"/>
      <c r="M68" s="443"/>
      <c r="N68" s="62"/>
      <c r="O68" s="62"/>
      <c r="P68" s="452"/>
      <c r="Q68" s="452"/>
      <c r="R68" s="452"/>
      <c r="S68" s="452"/>
      <c r="T68" s="444"/>
      <c r="U68" s="62">
        <f t="shared" ref="U68:U131" si="11">IF($A$1="补货",L68+N68+O68,L68)</f>
        <v>0</v>
      </c>
      <c r="V68" s="82"/>
      <c r="W68" s="62">
        <f t="shared" si="5"/>
        <v>0</v>
      </c>
      <c r="X68" s="459" t="str">
        <f t="shared" si="6"/>
        <v>-</v>
      </c>
    </row>
    <row r="69" s="431" customFormat="1" ht="50.1" customHeight="1" spans="2:24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65" t="s">
        <v>593</v>
      </c>
      <c r="K69" s="65"/>
      <c r="L69" s="445"/>
      <c r="M69" s="445"/>
      <c r="N69" s="65"/>
      <c r="O69" s="65"/>
      <c r="P69" s="454"/>
      <c r="Q69" s="454"/>
      <c r="R69" s="454"/>
      <c r="S69" s="454"/>
      <c r="T69" s="446"/>
      <c r="U69" s="84">
        <f t="shared" si="11"/>
        <v>0</v>
      </c>
      <c r="V69" s="84"/>
      <c r="W69" s="65">
        <f t="shared" si="5"/>
        <v>0</v>
      </c>
      <c r="X69" s="462" t="str">
        <f t="shared" si="6"/>
        <v>-</v>
      </c>
    </row>
    <row r="70" s="431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47"/>
      <c r="M70" s="447"/>
      <c r="N70" s="67"/>
      <c r="O70" s="67"/>
      <c r="P70" s="448"/>
      <c r="Q70" s="448"/>
      <c r="R70" s="448"/>
      <c r="S70" s="448"/>
      <c r="T70" s="448"/>
      <c r="U70" s="463">
        <f t="shared" si="11"/>
        <v>0</v>
      </c>
      <c r="V70" s="68"/>
      <c r="W70" s="464">
        <f t="shared" si="5"/>
        <v>0</v>
      </c>
      <c r="X70" s="465" t="str">
        <f t="shared" si="6"/>
        <v>-</v>
      </c>
    </row>
    <row r="71" s="431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3"/>
      <c r="M71" s="443"/>
      <c r="N71" s="62"/>
      <c r="O71" s="62"/>
      <c r="P71" s="444"/>
      <c r="Q71" s="444"/>
      <c r="R71" s="444"/>
      <c r="S71" s="444"/>
      <c r="T71" s="444"/>
      <c r="U71" s="458">
        <f t="shared" si="11"/>
        <v>0</v>
      </c>
      <c r="V71" s="82"/>
      <c r="W71" s="458">
        <f t="shared" si="5"/>
        <v>0</v>
      </c>
      <c r="X71" s="459" t="str">
        <f t="shared" si="6"/>
        <v>-</v>
      </c>
    </row>
    <row r="72" s="431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3"/>
      <c r="M72" s="443"/>
      <c r="N72" s="62"/>
      <c r="O72" s="62"/>
      <c r="P72" s="444"/>
      <c r="Q72" s="444"/>
      <c r="R72" s="444"/>
      <c r="S72" s="444"/>
      <c r="T72" s="444"/>
      <c r="U72" s="458">
        <f t="shared" si="11"/>
        <v>0</v>
      </c>
      <c r="V72" s="82"/>
      <c r="W72" s="458">
        <f t="shared" si="5"/>
        <v>0</v>
      </c>
      <c r="X72" s="459" t="str">
        <f t="shared" si="6"/>
        <v>-</v>
      </c>
    </row>
    <row r="73" s="431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3"/>
      <c r="M73" s="443"/>
      <c r="N73" s="62"/>
      <c r="O73" s="62"/>
      <c r="P73" s="444"/>
      <c r="Q73" s="444"/>
      <c r="R73" s="444"/>
      <c r="S73" s="444"/>
      <c r="T73" s="444"/>
      <c r="U73" s="458">
        <f t="shared" si="11"/>
        <v>0</v>
      </c>
      <c r="V73" s="82"/>
      <c r="W73" s="458">
        <f t="shared" si="5"/>
        <v>0</v>
      </c>
      <c r="X73" s="459" t="str">
        <f t="shared" si="6"/>
        <v>-</v>
      </c>
    </row>
    <row r="74" s="431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5"/>
      <c r="M74" s="445"/>
      <c r="N74" s="65"/>
      <c r="O74" s="65"/>
      <c r="P74" s="446"/>
      <c r="Q74" s="446"/>
      <c r="R74" s="446"/>
      <c r="S74" s="446"/>
      <c r="T74" s="446"/>
      <c r="U74" s="460">
        <f t="shared" si="11"/>
        <v>0</v>
      </c>
      <c r="V74" s="84"/>
      <c r="W74" s="461">
        <f t="shared" si="5"/>
        <v>0</v>
      </c>
      <c r="X74" s="462" t="str">
        <f t="shared" si="6"/>
        <v>-</v>
      </c>
    </row>
    <row r="75" s="433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47"/>
      <c r="M75" s="447"/>
      <c r="N75" s="67"/>
      <c r="O75" s="67"/>
      <c r="P75" s="479"/>
      <c r="Q75" s="479"/>
      <c r="R75" s="479"/>
      <c r="S75" s="479"/>
      <c r="T75" s="487"/>
      <c r="U75" s="68">
        <f t="shared" si="11"/>
        <v>0</v>
      </c>
      <c r="V75" s="157"/>
      <c r="W75" s="467">
        <f t="shared" si="5"/>
        <v>0</v>
      </c>
      <c r="X75" s="465" t="str">
        <f t="shared" si="6"/>
        <v>-</v>
      </c>
      <c r="Z75" s="431"/>
    </row>
    <row r="76" s="431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3"/>
      <c r="M76" s="443"/>
      <c r="N76" s="62"/>
      <c r="O76" s="62"/>
      <c r="P76" s="480"/>
      <c r="Q76" s="480"/>
      <c r="R76" s="480"/>
      <c r="S76" s="480"/>
      <c r="T76" s="488"/>
      <c r="U76" s="82">
        <f t="shared" si="11"/>
        <v>0</v>
      </c>
      <c r="V76" s="82"/>
      <c r="W76" s="469">
        <f t="shared" si="5"/>
        <v>0</v>
      </c>
      <c r="X76" s="459" t="str">
        <f t="shared" si="6"/>
        <v>-</v>
      </c>
    </row>
    <row r="77" s="431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49"/>
      <c r="M77" s="449"/>
      <c r="N77" s="79"/>
      <c r="O77" s="79"/>
      <c r="P77" s="481"/>
      <c r="Q77" s="481"/>
      <c r="R77" s="481"/>
      <c r="S77" s="481"/>
      <c r="T77" s="489"/>
      <c r="U77" s="82">
        <f t="shared" si="11"/>
        <v>0</v>
      </c>
      <c r="V77" s="82"/>
      <c r="W77" s="469">
        <f t="shared" si="5"/>
        <v>0</v>
      </c>
      <c r="X77" s="459" t="str">
        <f t="shared" si="6"/>
        <v>-</v>
      </c>
    </row>
    <row r="78" s="431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5"/>
      <c r="M78" s="445"/>
      <c r="N78" s="65"/>
      <c r="O78" s="65"/>
      <c r="P78" s="482"/>
      <c r="Q78" s="482"/>
      <c r="R78" s="482"/>
      <c r="S78" s="482"/>
      <c r="T78" s="491"/>
      <c r="U78" s="84">
        <f t="shared" si="11"/>
        <v>0</v>
      </c>
      <c r="V78" s="84"/>
      <c r="W78" s="474">
        <f t="shared" si="5"/>
        <v>0</v>
      </c>
      <c r="X78" s="462" t="str">
        <f t="shared" si="6"/>
        <v>-</v>
      </c>
    </row>
    <row r="79" s="431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5"/>
      <c r="M79" s="455"/>
      <c r="N79" s="86"/>
      <c r="O79" s="86"/>
      <c r="P79" s="483"/>
      <c r="Q79" s="483"/>
      <c r="R79" s="483"/>
      <c r="S79" s="483"/>
      <c r="T79" s="499"/>
      <c r="U79" s="87">
        <f t="shared" si="11"/>
        <v>0</v>
      </c>
      <c r="V79" s="87"/>
      <c r="W79" s="475">
        <f t="shared" si="5"/>
        <v>0</v>
      </c>
      <c r="X79" s="476" t="str">
        <f t="shared" si="6"/>
        <v>-</v>
      </c>
    </row>
    <row r="80" s="431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484" t="s">
        <v>613</v>
      </c>
      <c r="K80" s="484"/>
      <c r="L80" s="443"/>
      <c r="M80" s="443"/>
      <c r="N80" s="484"/>
      <c r="O80" s="484"/>
      <c r="P80" s="480"/>
      <c r="Q80" s="480"/>
      <c r="R80" s="480"/>
      <c r="S80" s="480"/>
      <c r="T80" s="488"/>
      <c r="U80" s="82">
        <f t="shared" si="11"/>
        <v>0</v>
      </c>
      <c r="V80" s="82"/>
      <c r="W80" s="469">
        <f t="shared" si="5"/>
        <v>0</v>
      </c>
      <c r="X80" s="459" t="str">
        <f t="shared" si="6"/>
        <v>-</v>
      </c>
    </row>
    <row r="81" s="431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485" t="s">
        <v>614</v>
      </c>
      <c r="K81" s="486"/>
      <c r="L81" s="449"/>
      <c r="M81" s="449"/>
      <c r="N81" s="486"/>
      <c r="O81" s="486"/>
      <c r="P81" s="481"/>
      <c r="Q81" s="481"/>
      <c r="R81" s="481"/>
      <c r="S81" s="481"/>
      <c r="T81" s="489"/>
      <c r="U81" s="82">
        <f t="shared" si="11"/>
        <v>0</v>
      </c>
      <c r="V81" s="82"/>
      <c r="W81" s="469">
        <f t="shared" si="5"/>
        <v>0</v>
      </c>
      <c r="X81" s="459" t="str">
        <f t="shared" si="6"/>
        <v>-</v>
      </c>
    </row>
    <row r="82" s="431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5"/>
      <c r="M82" s="445"/>
      <c r="N82" s="65"/>
      <c r="O82" s="65"/>
      <c r="P82" s="482"/>
      <c r="Q82" s="482"/>
      <c r="R82" s="482"/>
      <c r="S82" s="482"/>
      <c r="T82" s="491"/>
      <c r="U82" s="84">
        <f t="shared" si="11"/>
        <v>0</v>
      </c>
      <c r="V82" s="84"/>
      <c r="W82" s="474">
        <f t="shared" si="5"/>
        <v>0</v>
      </c>
      <c r="X82" s="462" t="str">
        <f t="shared" si="6"/>
        <v>-</v>
      </c>
    </row>
    <row r="83" s="431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47"/>
      <c r="M83" s="447"/>
      <c r="N83" s="67"/>
      <c r="O83" s="67"/>
      <c r="P83" s="487"/>
      <c r="Q83" s="487"/>
      <c r="R83" s="487"/>
      <c r="S83" s="487"/>
      <c r="T83" s="487"/>
      <c r="U83" s="466">
        <f t="shared" si="11"/>
        <v>0</v>
      </c>
      <c r="V83" s="68"/>
      <c r="W83" s="467">
        <f t="shared" si="5"/>
        <v>0</v>
      </c>
      <c r="X83" s="465" t="str">
        <f t="shared" si="6"/>
        <v>-</v>
      </c>
    </row>
    <row r="84" s="431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3"/>
      <c r="M84" s="443"/>
      <c r="N84" s="62"/>
      <c r="O84" s="62"/>
      <c r="P84" s="488"/>
      <c r="Q84" s="488"/>
      <c r="R84" s="488"/>
      <c r="S84" s="488"/>
      <c r="T84" s="488"/>
      <c r="U84" s="468">
        <f t="shared" si="11"/>
        <v>0</v>
      </c>
      <c r="V84" s="82"/>
      <c r="W84" s="469">
        <f t="shared" si="5"/>
        <v>0</v>
      </c>
      <c r="X84" s="459" t="str">
        <f t="shared" si="6"/>
        <v>-</v>
      </c>
    </row>
    <row r="85" s="431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486" t="s">
        <v>619</v>
      </c>
      <c r="K85" s="486"/>
      <c r="L85" s="449"/>
      <c r="M85" s="449"/>
      <c r="N85" s="486"/>
      <c r="O85" s="486"/>
      <c r="P85" s="489"/>
      <c r="Q85" s="489"/>
      <c r="R85" s="489"/>
      <c r="S85" s="489"/>
      <c r="T85" s="489"/>
      <c r="U85" s="470">
        <f t="shared" si="11"/>
        <v>0</v>
      </c>
      <c r="V85" s="83"/>
      <c r="W85" s="471">
        <f t="shared" si="5"/>
        <v>0</v>
      </c>
      <c r="X85" s="472" t="str">
        <f t="shared" si="6"/>
        <v>-</v>
      </c>
    </row>
    <row r="86" s="431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490" t="s">
        <v>620</v>
      </c>
      <c r="K86" s="490"/>
      <c r="L86" s="445"/>
      <c r="M86" s="445"/>
      <c r="N86" s="490"/>
      <c r="O86" s="490"/>
      <c r="P86" s="491"/>
      <c r="Q86" s="491"/>
      <c r="R86" s="491"/>
      <c r="S86" s="491"/>
      <c r="T86" s="491"/>
      <c r="U86" s="473">
        <f t="shared" si="11"/>
        <v>0</v>
      </c>
      <c r="V86" s="84"/>
      <c r="W86" s="474">
        <f t="shared" si="5"/>
        <v>0</v>
      </c>
      <c r="X86" s="462" t="str">
        <f t="shared" si="6"/>
        <v>-</v>
      </c>
    </row>
    <row r="87" s="431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47"/>
      <c r="M87" s="447"/>
      <c r="N87" s="67"/>
      <c r="O87" s="67"/>
      <c r="P87" s="487"/>
      <c r="Q87" s="487"/>
      <c r="R87" s="487"/>
      <c r="S87" s="487"/>
      <c r="T87" s="487"/>
      <c r="U87" s="463">
        <f t="shared" si="11"/>
        <v>0</v>
      </c>
      <c r="V87" s="68"/>
      <c r="W87" s="464">
        <f t="shared" si="5"/>
        <v>0</v>
      </c>
      <c r="X87" s="465" t="str">
        <f t="shared" ref="X87:X95" si="12">IF(T87&gt;0,W87/T87*7,"-")</f>
        <v>-</v>
      </c>
    </row>
    <row r="88" s="431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3"/>
      <c r="M88" s="443"/>
      <c r="N88" s="62"/>
      <c r="O88" s="62"/>
      <c r="P88" s="488"/>
      <c r="Q88" s="488"/>
      <c r="R88" s="488"/>
      <c r="S88" s="488"/>
      <c r="T88" s="488"/>
      <c r="U88" s="458">
        <f t="shared" si="11"/>
        <v>0</v>
      </c>
      <c r="V88" s="82"/>
      <c r="W88" s="458">
        <f t="shared" ref="W88:W95" si="13">U88+V88</f>
        <v>0</v>
      </c>
      <c r="X88" s="459" t="str">
        <f t="shared" si="12"/>
        <v>-</v>
      </c>
    </row>
    <row r="89" s="431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5"/>
      <c r="M89" s="445"/>
      <c r="N89" s="65"/>
      <c r="O89" s="65"/>
      <c r="P89" s="491"/>
      <c r="Q89" s="491"/>
      <c r="R89" s="491"/>
      <c r="S89" s="491"/>
      <c r="T89" s="491"/>
      <c r="U89" s="460">
        <f t="shared" si="11"/>
        <v>0</v>
      </c>
      <c r="V89" s="84"/>
      <c r="W89" s="461">
        <f t="shared" si="13"/>
        <v>0</v>
      </c>
      <c r="X89" s="462" t="str">
        <f t="shared" si="12"/>
        <v>-</v>
      </c>
    </row>
    <row r="90" s="431" customFormat="1" ht="50.1" customHeight="1" spans="2:24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492" t="s">
        <v>500</v>
      </c>
      <c r="J90" s="67" t="s">
        <v>628</v>
      </c>
      <c r="K90" s="67"/>
      <c r="L90" s="447"/>
      <c r="M90" s="447"/>
      <c r="N90" s="67"/>
      <c r="O90" s="67"/>
      <c r="P90" s="479"/>
      <c r="Q90" s="479"/>
      <c r="R90" s="479"/>
      <c r="S90" s="479"/>
      <c r="T90" s="487"/>
      <c r="U90" s="68">
        <f t="shared" si="11"/>
        <v>0</v>
      </c>
      <c r="V90" s="68"/>
      <c r="W90" s="67">
        <f t="shared" si="13"/>
        <v>0</v>
      </c>
      <c r="X90" s="465" t="str">
        <f t="shared" si="12"/>
        <v>-</v>
      </c>
    </row>
    <row r="91" s="431" customFormat="1" ht="50.1" customHeight="1" spans="2:24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493" t="s">
        <v>500</v>
      </c>
      <c r="J91" s="62" t="s">
        <v>629</v>
      </c>
      <c r="K91" s="62"/>
      <c r="L91" s="443"/>
      <c r="M91" s="443"/>
      <c r="N91" s="62"/>
      <c r="O91" s="62"/>
      <c r="P91" s="480"/>
      <c r="Q91" s="480"/>
      <c r="R91" s="480"/>
      <c r="S91" s="480"/>
      <c r="T91" s="488"/>
      <c r="U91" s="82">
        <f t="shared" si="11"/>
        <v>0</v>
      </c>
      <c r="V91" s="82"/>
      <c r="W91" s="62">
        <f t="shared" si="13"/>
        <v>0</v>
      </c>
      <c r="X91" s="459" t="str">
        <f t="shared" si="12"/>
        <v>-</v>
      </c>
    </row>
    <row r="92" s="431" customFormat="1" ht="50.1" customHeight="1" spans="2:24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214" t="s">
        <v>500</v>
      </c>
      <c r="J92" s="65" t="s">
        <v>630</v>
      </c>
      <c r="K92" s="65"/>
      <c r="L92" s="445"/>
      <c r="M92" s="445"/>
      <c r="N92" s="65"/>
      <c r="O92" s="65"/>
      <c r="P92" s="482"/>
      <c r="Q92" s="482"/>
      <c r="R92" s="482"/>
      <c r="S92" s="482"/>
      <c r="T92" s="491"/>
      <c r="U92" s="84">
        <f t="shared" si="11"/>
        <v>0</v>
      </c>
      <c r="V92" s="84"/>
      <c r="W92" s="65">
        <f t="shared" si="13"/>
        <v>0</v>
      </c>
      <c r="X92" s="462" t="str">
        <f t="shared" si="12"/>
        <v>-</v>
      </c>
    </row>
    <row r="93" s="433" customFormat="1" ht="50.1" customHeight="1" spans="2:26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494" t="s">
        <v>500</v>
      </c>
      <c r="J93" s="67" t="s">
        <v>633</v>
      </c>
      <c r="K93" s="67"/>
      <c r="L93" s="447"/>
      <c r="M93" s="447"/>
      <c r="N93" s="67"/>
      <c r="O93" s="67"/>
      <c r="P93" s="451"/>
      <c r="Q93" s="451"/>
      <c r="R93" s="451"/>
      <c r="S93" s="451"/>
      <c r="T93" s="448"/>
      <c r="U93" s="68">
        <f t="shared" si="11"/>
        <v>0</v>
      </c>
      <c r="V93" s="157"/>
      <c r="W93" s="67">
        <f t="shared" si="13"/>
        <v>0</v>
      </c>
      <c r="X93" s="465" t="str">
        <f t="shared" si="12"/>
        <v>-</v>
      </c>
      <c r="Z93" s="431"/>
    </row>
    <row r="94" s="431" customFormat="1" ht="50.1" customHeight="1" spans="2:24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495" t="s">
        <v>500</v>
      </c>
      <c r="J94" s="62" t="s">
        <v>634</v>
      </c>
      <c r="K94" s="62"/>
      <c r="L94" s="443"/>
      <c r="M94" s="443"/>
      <c r="N94" s="62"/>
      <c r="O94" s="62"/>
      <c r="P94" s="452"/>
      <c r="Q94" s="452"/>
      <c r="R94" s="452"/>
      <c r="S94" s="452"/>
      <c r="T94" s="444"/>
      <c r="U94" s="62">
        <f t="shared" si="11"/>
        <v>0</v>
      </c>
      <c r="V94" s="82"/>
      <c r="W94" s="62">
        <f t="shared" si="13"/>
        <v>0</v>
      </c>
      <c r="X94" s="459" t="str">
        <f t="shared" si="12"/>
        <v>-</v>
      </c>
    </row>
    <row r="95" s="431" customFormat="1" ht="50.1" customHeight="1" spans="2:24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496" t="s">
        <v>500</v>
      </c>
      <c r="J95" s="79" t="s">
        <v>635</v>
      </c>
      <c r="K95" s="79"/>
      <c r="L95" s="449"/>
      <c r="M95" s="449"/>
      <c r="N95" s="79"/>
      <c r="O95" s="79"/>
      <c r="P95" s="453"/>
      <c r="Q95" s="453"/>
      <c r="R95" s="453"/>
      <c r="S95" s="453"/>
      <c r="T95" s="450"/>
      <c r="U95" s="62">
        <f t="shared" si="11"/>
        <v>0</v>
      </c>
      <c r="V95" s="82"/>
      <c r="W95" s="62">
        <f t="shared" si="13"/>
        <v>0</v>
      </c>
      <c r="X95" s="459" t="str">
        <f t="shared" si="12"/>
        <v>-</v>
      </c>
    </row>
    <row r="96" s="431" customFormat="1" ht="50.1" customHeight="1" spans="2:24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16" t="s">
        <v>500</v>
      </c>
      <c r="J96" s="65" t="s">
        <v>636</v>
      </c>
      <c r="K96" s="65"/>
      <c r="L96" s="445"/>
      <c r="M96" s="445"/>
      <c r="N96" s="65"/>
      <c r="O96" s="65"/>
      <c r="P96" s="454"/>
      <c r="Q96" s="454"/>
      <c r="R96" s="454"/>
      <c r="S96" s="454"/>
      <c r="T96" s="446"/>
      <c r="U96" s="84">
        <f t="shared" si="11"/>
        <v>0</v>
      </c>
      <c r="V96" s="84"/>
      <c r="W96" s="65">
        <f t="shared" ref="W96:W134" si="14">U96+V96</f>
        <v>0</v>
      </c>
      <c r="X96" s="462" t="str">
        <f t="shared" ref="X96:X134" si="15">IF(T96&gt;0,W96/T96*7,"-")</f>
        <v>-</v>
      </c>
    </row>
    <row r="97" s="431" customFormat="1" ht="50.1" customHeight="1" spans="2:24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67" t="s">
        <v>639</v>
      </c>
      <c r="K97" s="67"/>
      <c r="L97" s="447"/>
      <c r="M97" s="447"/>
      <c r="N97" s="67"/>
      <c r="O97" s="67"/>
      <c r="P97" s="448"/>
      <c r="Q97" s="448"/>
      <c r="R97" s="448"/>
      <c r="S97" s="448"/>
      <c r="T97" s="448"/>
      <c r="U97" s="463">
        <f t="shared" si="11"/>
        <v>0</v>
      </c>
      <c r="V97" s="68"/>
      <c r="W97" s="464">
        <f t="shared" si="14"/>
        <v>0</v>
      </c>
      <c r="X97" s="465" t="str">
        <f t="shared" si="15"/>
        <v>-</v>
      </c>
    </row>
    <row r="98" s="431" customFormat="1" ht="50.1" customHeight="1" spans="2:24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62" t="s">
        <v>640</v>
      </c>
      <c r="K98" s="62"/>
      <c r="L98" s="443"/>
      <c r="M98" s="443"/>
      <c r="N98" s="62"/>
      <c r="O98" s="62"/>
      <c r="P98" s="444"/>
      <c r="Q98" s="444"/>
      <c r="R98" s="444"/>
      <c r="S98" s="444"/>
      <c r="T98" s="444"/>
      <c r="U98" s="458">
        <f t="shared" si="11"/>
        <v>0</v>
      </c>
      <c r="V98" s="82"/>
      <c r="W98" s="458">
        <f t="shared" si="14"/>
        <v>0</v>
      </c>
      <c r="X98" s="459" t="str">
        <f t="shared" si="15"/>
        <v>-</v>
      </c>
    </row>
    <row r="99" s="431" customFormat="1" ht="50.1" customHeight="1" spans="2:24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65" t="s">
        <v>641</v>
      </c>
      <c r="K99" s="65"/>
      <c r="L99" s="445"/>
      <c r="M99" s="445"/>
      <c r="N99" s="65"/>
      <c r="O99" s="65"/>
      <c r="P99" s="446"/>
      <c r="Q99" s="446"/>
      <c r="R99" s="446"/>
      <c r="S99" s="446"/>
      <c r="T99" s="446"/>
      <c r="U99" s="460">
        <f t="shared" si="11"/>
        <v>0</v>
      </c>
      <c r="V99" s="84"/>
      <c r="W99" s="461">
        <f t="shared" si="14"/>
        <v>0</v>
      </c>
      <c r="X99" s="462" t="str">
        <f t="shared" si="15"/>
        <v>-</v>
      </c>
    </row>
    <row r="100" s="431" customFormat="1" ht="50.1" customHeight="1" spans="2:24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494" t="s">
        <v>500</v>
      </c>
      <c r="J100" s="67" t="s">
        <v>644</v>
      </c>
      <c r="K100" s="67"/>
      <c r="L100" s="447"/>
      <c r="M100" s="447"/>
      <c r="N100" s="67"/>
      <c r="O100" s="67"/>
      <c r="P100" s="451"/>
      <c r="Q100" s="451"/>
      <c r="R100" s="451"/>
      <c r="S100" s="451"/>
      <c r="T100" s="448"/>
      <c r="U100" s="68">
        <f t="shared" si="11"/>
        <v>0</v>
      </c>
      <c r="V100" s="68"/>
      <c r="W100" s="67">
        <f t="shared" si="14"/>
        <v>0</v>
      </c>
      <c r="X100" s="465" t="str">
        <f t="shared" si="15"/>
        <v>-</v>
      </c>
    </row>
    <row r="101" s="431" customFormat="1" ht="50.1" customHeight="1" spans="2:24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493" t="s">
        <v>500</v>
      </c>
      <c r="J101" s="62" t="s">
        <v>645</v>
      </c>
      <c r="K101" s="62"/>
      <c r="L101" s="443"/>
      <c r="M101" s="443"/>
      <c r="N101" s="62"/>
      <c r="O101" s="62"/>
      <c r="P101" s="452"/>
      <c r="Q101" s="452"/>
      <c r="R101" s="452"/>
      <c r="S101" s="452"/>
      <c r="T101" s="444"/>
      <c r="U101" s="82">
        <f t="shared" si="11"/>
        <v>0</v>
      </c>
      <c r="V101" s="82"/>
      <c r="W101" s="62">
        <f t="shared" si="14"/>
        <v>0</v>
      </c>
      <c r="X101" s="459" t="str">
        <f t="shared" si="15"/>
        <v>-</v>
      </c>
    </row>
    <row r="102" s="431" customFormat="1" ht="50.1" customHeight="1" spans="2:24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216" t="s">
        <v>500</v>
      </c>
      <c r="J102" s="497" t="s">
        <v>646</v>
      </c>
      <c r="K102" s="497"/>
      <c r="L102" s="445"/>
      <c r="M102" s="498"/>
      <c r="N102" s="497"/>
      <c r="O102" s="497"/>
      <c r="P102" s="454"/>
      <c r="Q102" s="454"/>
      <c r="R102" s="454"/>
      <c r="S102" s="454"/>
      <c r="T102" s="446"/>
      <c r="U102" s="84">
        <f t="shared" si="11"/>
        <v>0</v>
      </c>
      <c r="V102" s="84"/>
      <c r="W102" s="65">
        <f t="shared" si="14"/>
        <v>0</v>
      </c>
      <c r="X102" s="462" t="str">
        <f t="shared" si="15"/>
        <v>-</v>
      </c>
    </row>
    <row r="103" s="431" customFormat="1" ht="50.1" customHeight="1" spans="2:24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67" t="s">
        <v>650</v>
      </c>
      <c r="K103" s="67"/>
      <c r="L103" s="447"/>
      <c r="M103" s="447"/>
      <c r="N103" s="67"/>
      <c r="O103" s="67"/>
      <c r="P103" s="448"/>
      <c r="Q103" s="448"/>
      <c r="R103" s="448"/>
      <c r="S103" s="448"/>
      <c r="T103" s="448"/>
      <c r="U103" s="463">
        <f t="shared" si="11"/>
        <v>0</v>
      </c>
      <c r="V103" s="68"/>
      <c r="W103" s="464">
        <f t="shared" si="14"/>
        <v>0</v>
      </c>
      <c r="X103" s="465" t="str">
        <f t="shared" si="15"/>
        <v>-</v>
      </c>
    </row>
    <row r="104" s="431" customFormat="1" ht="50.1" customHeight="1" spans="2:24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62" t="s">
        <v>652</v>
      </c>
      <c r="K104" s="62"/>
      <c r="L104" s="443"/>
      <c r="M104" s="443"/>
      <c r="N104" s="62"/>
      <c r="O104" s="62"/>
      <c r="P104" s="444"/>
      <c r="Q104" s="444"/>
      <c r="R104" s="444"/>
      <c r="S104" s="444"/>
      <c r="T104" s="444"/>
      <c r="U104" s="458">
        <f t="shared" si="11"/>
        <v>0</v>
      </c>
      <c r="V104" s="82"/>
      <c r="W104" s="458">
        <f t="shared" si="14"/>
        <v>0</v>
      </c>
      <c r="X104" s="459" t="str">
        <f t="shared" si="15"/>
        <v>-</v>
      </c>
    </row>
    <row r="105" s="431" customFormat="1" ht="50.1" customHeight="1" spans="2:24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497" t="s">
        <v>654</v>
      </c>
      <c r="K105" s="497"/>
      <c r="L105" s="445"/>
      <c r="M105" s="498"/>
      <c r="N105" s="497"/>
      <c r="O105" s="497"/>
      <c r="P105" s="446"/>
      <c r="Q105" s="446"/>
      <c r="R105" s="446"/>
      <c r="S105" s="446"/>
      <c r="T105" s="446"/>
      <c r="U105" s="460">
        <f t="shared" si="11"/>
        <v>0</v>
      </c>
      <c r="V105" s="84"/>
      <c r="W105" s="461">
        <f t="shared" si="14"/>
        <v>0</v>
      </c>
      <c r="X105" s="462" t="str">
        <f t="shared" si="15"/>
        <v>-</v>
      </c>
    </row>
    <row r="106" s="431" customFormat="1" ht="50.1" customHeight="1" spans="2:24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67" t="s">
        <v>657</v>
      </c>
      <c r="K106" s="67"/>
      <c r="L106" s="447"/>
      <c r="M106" s="447"/>
      <c r="N106" s="67"/>
      <c r="O106" s="67"/>
      <c r="P106" s="448"/>
      <c r="Q106" s="448"/>
      <c r="R106" s="448"/>
      <c r="S106" s="448"/>
      <c r="T106" s="448"/>
      <c r="U106" s="463">
        <f t="shared" si="11"/>
        <v>0</v>
      </c>
      <c r="V106" s="68"/>
      <c r="W106" s="464">
        <f t="shared" si="14"/>
        <v>0</v>
      </c>
      <c r="X106" s="465" t="str">
        <f t="shared" si="15"/>
        <v>-</v>
      </c>
    </row>
    <row r="107" s="431" customFormat="1" ht="50.1" customHeight="1" spans="2:24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62" t="s">
        <v>658</v>
      </c>
      <c r="K107" s="62"/>
      <c r="L107" s="443"/>
      <c r="M107" s="443"/>
      <c r="N107" s="62"/>
      <c r="O107" s="62"/>
      <c r="P107" s="444"/>
      <c r="Q107" s="444"/>
      <c r="R107" s="444"/>
      <c r="S107" s="444"/>
      <c r="T107" s="444"/>
      <c r="U107" s="458">
        <f t="shared" si="11"/>
        <v>0</v>
      </c>
      <c r="V107" s="82"/>
      <c r="W107" s="458">
        <f t="shared" si="14"/>
        <v>0</v>
      </c>
      <c r="X107" s="459" t="str">
        <f t="shared" si="15"/>
        <v>-</v>
      </c>
    </row>
    <row r="108" s="431" customFormat="1" ht="50.1" customHeight="1" spans="2:24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490" t="s">
        <v>660</v>
      </c>
      <c r="K108" s="490"/>
      <c r="L108" s="445"/>
      <c r="M108" s="445"/>
      <c r="N108" s="490"/>
      <c r="O108" s="490"/>
      <c r="P108" s="446"/>
      <c r="Q108" s="446"/>
      <c r="R108" s="446"/>
      <c r="S108" s="446"/>
      <c r="T108" s="446"/>
      <c r="U108" s="460">
        <f t="shared" si="11"/>
        <v>0</v>
      </c>
      <c r="V108" s="84"/>
      <c r="W108" s="461">
        <f t="shared" si="14"/>
        <v>0</v>
      </c>
      <c r="X108" s="462" t="str">
        <f t="shared" si="15"/>
        <v>-</v>
      </c>
    </row>
    <row r="109" s="431" customFormat="1" ht="50.1" customHeight="1" spans="2:24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492" t="s">
        <v>500</v>
      </c>
      <c r="J109" s="67" t="s">
        <v>663</v>
      </c>
      <c r="K109" s="67"/>
      <c r="L109" s="447"/>
      <c r="M109" s="447"/>
      <c r="N109" s="67"/>
      <c r="O109" s="67"/>
      <c r="P109" s="451"/>
      <c r="Q109" s="451"/>
      <c r="R109" s="451"/>
      <c r="S109" s="451"/>
      <c r="T109" s="448"/>
      <c r="U109" s="68">
        <f t="shared" si="11"/>
        <v>0</v>
      </c>
      <c r="V109" s="68"/>
      <c r="W109" s="67">
        <f t="shared" si="14"/>
        <v>0</v>
      </c>
      <c r="X109" s="465" t="str">
        <f t="shared" si="15"/>
        <v>-</v>
      </c>
    </row>
    <row r="110" s="431" customFormat="1" ht="50.1" customHeight="1" spans="2:24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493" t="s">
        <v>500</v>
      </c>
      <c r="J110" s="62" t="s">
        <v>664</v>
      </c>
      <c r="K110" s="62"/>
      <c r="L110" s="443"/>
      <c r="M110" s="443"/>
      <c r="N110" s="62"/>
      <c r="O110" s="62"/>
      <c r="P110" s="452"/>
      <c r="Q110" s="452"/>
      <c r="R110" s="452"/>
      <c r="S110" s="452"/>
      <c r="T110" s="444"/>
      <c r="U110" s="62">
        <f t="shared" si="11"/>
        <v>0</v>
      </c>
      <c r="V110" s="82"/>
      <c r="W110" s="62">
        <f t="shared" si="14"/>
        <v>0</v>
      </c>
      <c r="X110" s="459" t="str">
        <f t="shared" si="15"/>
        <v>-</v>
      </c>
    </row>
    <row r="111" s="431" customFormat="1" ht="50.1" customHeight="1" spans="2:24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14" t="s">
        <v>500</v>
      </c>
      <c r="J111" s="65" t="s">
        <v>665</v>
      </c>
      <c r="K111" s="65"/>
      <c r="L111" s="445"/>
      <c r="M111" s="445"/>
      <c r="N111" s="65"/>
      <c r="O111" s="65"/>
      <c r="P111" s="454"/>
      <c r="Q111" s="454"/>
      <c r="R111" s="454"/>
      <c r="S111" s="454"/>
      <c r="T111" s="446"/>
      <c r="U111" s="84">
        <f t="shared" si="11"/>
        <v>0</v>
      </c>
      <c r="V111" s="84"/>
      <c r="W111" s="65">
        <f t="shared" si="14"/>
        <v>0</v>
      </c>
      <c r="X111" s="462" t="str">
        <f t="shared" si="15"/>
        <v>-</v>
      </c>
    </row>
    <row r="112" s="431" customFormat="1" ht="50.1" customHeight="1" spans="2:24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494" t="s">
        <v>500</v>
      </c>
      <c r="J112" s="67" t="s">
        <v>667</v>
      </c>
      <c r="K112" s="67"/>
      <c r="L112" s="447"/>
      <c r="M112" s="447"/>
      <c r="N112" s="67"/>
      <c r="O112" s="67"/>
      <c r="P112" s="451"/>
      <c r="Q112" s="451"/>
      <c r="R112" s="451"/>
      <c r="S112" s="451"/>
      <c r="T112" s="448"/>
      <c r="U112" s="68">
        <f t="shared" si="11"/>
        <v>0</v>
      </c>
      <c r="V112" s="68"/>
      <c r="W112" s="67">
        <f t="shared" si="14"/>
        <v>0</v>
      </c>
      <c r="X112" s="465" t="str">
        <f t="shared" si="15"/>
        <v>-</v>
      </c>
    </row>
    <row r="113" s="431" customFormat="1" ht="50.1" customHeight="1" spans="2:24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493" t="s">
        <v>500</v>
      </c>
      <c r="J113" s="62" t="s">
        <v>668</v>
      </c>
      <c r="K113" s="62"/>
      <c r="L113" s="443"/>
      <c r="M113" s="443"/>
      <c r="N113" s="62"/>
      <c r="O113" s="62"/>
      <c r="P113" s="452"/>
      <c r="Q113" s="452"/>
      <c r="R113" s="452"/>
      <c r="S113" s="452"/>
      <c r="T113" s="444"/>
      <c r="U113" s="82">
        <f t="shared" si="11"/>
        <v>0</v>
      </c>
      <c r="V113" s="82"/>
      <c r="W113" s="62">
        <f t="shared" si="14"/>
        <v>0</v>
      </c>
      <c r="X113" s="459" t="str">
        <f t="shared" si="15"/>
        <v>-</v>
      </c>
    </row>
    <row r="114" s="431" customFormat="1" ht="50.1" customHeight="1" spans="2:24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216" t="s">
        <v>500</v>
      </c>
      <c r="J114" s="65" t="s">
        <v>669</v>
      </c>
      <c r="K114" s="65"/>
      <c r="L114" s="445"/>
      <c r="M114" s="445"/>
      <c r="N114" s="65"/>
      <c r="O114" s="65"/>
      <c r="P114" s="454"/>
      <c r="Q114" s="454"/>
      <c r="R114" s="454"/>
      <c r="S114" s="454"/>
      <c r="T114" s="446"/>
      <c r="U114" s="84">
        <f t="shared" si="11"/>
        <v>0</v>
      </c>
      <c r="V114" s="84"/>
      <c r="W114" s="65">
        <f t="shared" si="14"/>
        <v>0</v>
      </c>
      <c r="X114" s="462" t="str">
        <f t="shared" si="15"/>
        <v>-</v>
      </c>
    </row>
    <row r="115" s="431" customFormat="1" ht="50.1" customHeight="1" spans="2:24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67" t="s">
        <v>674</v>
      </c>
      <c r="K115" s="67"/>
      <c r="L115" s="447"/>
      <c r="M115" s="447"/>
      <c r="N115" s="67"/>
      <c r="O115" s="67"/>
      <c r="P115" s="451"/>
      <c r="Q115" s="451"/>
      <c r="R115" s="451"/>
      <c r="S115" s="451"/>
      <c r="T115" s="448"/>
      <c r="U115" s="68">
        <f t="shared" si="11"/>
        <v>0</v>
      </c>
      <c r="V115" s="68"/>
      <c r="W115" s="67">
        <f t="shared" si="14"/>
        <v>0</v>
      </c>
      <c r="X115" s="465" t="str">
        <f t="shared" si="15"/>
        <v>-</v>
      </c>
    </row>
    <row r="116" s="431" customFormat="1" ht="50.1" customHeight="1" spans="2:24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62" t="s">
        <v>676</v>
      </c>
      <c r="K116" s="62"/>
      <c r="L116" s="443"/>
      <c r="M116" s="443"/>
      <c r="N116" s="62"/>
      <c r="O116" s="62"/>
      <c r="P116" s="452"/>
      <c r="Q116" s="452"/>
      <c r="R116" s="452"/>
      <c r="S116" s="452"/>
      <c r="T116" s="444"/>
      <c r="U116" s="62">
        <f t="shared" si="11"/>
        <v>0</v>
      </c>
      <c r="V116" s="82"/>
      <c r="W116" s="62">
        <f t="shared" si="14"/>
        <v>0</v>
      </c>
      <c r="X116" s="459" t="str">
        <f t="shared" si="15"/>
        <v>-</v>
      </c>
    </row>
    <row r="117" s="431" customFormat="1" ht="50.1" customHeight="1" spans="2:24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14" t="s">
        <v>500</v>
      </c>
      <c r="J117" s="65" t="s">
        <v>679</v>
      </c>
      <c r="K117" s="65"/>
      <c r="L117" s="445"/>
      <c r="M117" s="445"/>
      <c r="N117" s="65"/>
      <c r="O117" s="65"/>
      <c r="P117" s="454"/>
      <c r="Q117" s="454"/>
      <c r="R117" s="454"/>
      <c r="S117" s="454"/>
      <c r="T117" s="446"/>
      <c r="U117" s="84">
        <f t="shared" si="11"/>
        <v>0</v>
      </c>
      <c r="V117" s="84"/>
      <c r="W117" s="65">
        <f t="shared" si="14"/>
        <v>0</v>
      </c>
      <c r="X117" s="462" t="str">
        <f t="shared" si="15"/>
        <v>-</v>
      </c>
    </row>
    <row r="118" s="431" customFormat="1" ht="50.1" customHeight="1" spans="2:24">
      <c r="B118" s="59" t="s">
        <v>680</v>
      </c>
      <c r="C118" s="59" t="s">
        <v>519</v>
      </c>
      <c r="D118" s="60" t="s">
        <v>317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47"/>
      <c r="M118" s="447"/>
      <c r="N118" s="67"/>
      <c r="O118" s="67"/>
      <c r="P118" s="451"/>
      <c r="Q118" s="451"/>
      <c r="R118" s="451"/>
      <c r="S118" s="451"/>
      <c r="T118" s="448"/>
      <c r="U118" s="68">
        <f>IF($A$1="补货",L118+N118+O118,L118)</f>
        <v>0</v>
      </c>
      <c r="V118" s="68"/>
      <c r="W118" s="67">
        <f t="shared" si="14"/>
        <v>0</v>
      </c>
      <c r="X118" s="465" t="str">
        <f t="shared" si="15"/>
        <v>-</v>
      </c>
    </row>
    <row r="119" s="431" customFormat="1" ht="50.1" customHeight="1" spans="2:24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493" t="s">
        <v>500</v>
      </c>
      <c r="J119" s="62" t="s">
        <v>684</v>
      </c>
      <c r="K119" s="62"/>
      <c r="L119" s="443"/>
      <c r="M119" s="443"/>
      <c r="N119" s="62"/>
      <c r="O119" s="62"/>
      <c r="P119" s="452"/>
      <c r="Q119" s="452"/>
      <c r="R119" s="452"/>
      <c r="S119" s="452"/>
      <c r="T119" s="444"/>
      <c r="U119" s="82">
        <f>IF($A$1="补货",L119+N119+O119,L119)</f>
        <v>0</v>
      </c>
      <c r="V119" s="82"/>
      <c r="W119" s="62">
        <f t="shared" si="14"/>
        <v>0</v>
      </c>
      <c r="X119" s="459" t="str">
        <f t="shared" si="15"/>
        <v>-</v>
      </c>
    </row>
    <row r="120" s="431" customFormat="1" ht="50.1" customHeight="1" spans="2:24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493" t="s">
        <v>500</v>
      </c>
      <c r="J120" s="62" t="s">
        <v>686</v>
      </c>
      <c r="K120" s="62"/>
      <c r="L120" s="443"/>
      <c r="M120" s="443"/>
      <c r="N120" s="62"/>
      <c r="O120" s="62"/>
      <c r="P120" s="452"/>
      <c r="Q120" s="452"/>
      <c r="R120" s="452"/>
      <c r="S120" s="452"/>
      <c r="T120" s="444"/>
      <c r="U120" s="82">
        <f>IF($A$1="补货",L120+N120+O120,L120)</f>
        <v>0</v>
      </c>
      <c r="V120" s="82"/>
      <c r="W120" s="62">
        <f t="shared" si="14"/>
        <v>0</v>
      </c>
      <c r="X120" s="459" t="str">
        <f t="shared" si="15"/>
        <v>-</v>
      </c>
    </row>
    <row r="121" s="431" customFormat="1" ht="50.1" customHeight="1" spans="2:24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5"/>
      <c r="M121" s="445"/>
      <c r="N121" s="65"/>
      <c r="O121" s="65"/>
      <c r="P121" s="454"/>
      <c r="Q121" s="454"/>
      <c r="R121" s="454"/>
      <c r="S121" s="454"/>
      <c r="T121" s="446"/>
      <c r="U121" s="84">
        <f>IF($A$1="补货",L121+N121+O121,L121)</f>
        <v>0</v>
      </c>
      <c r="V121" s="84"/>
      <c r="W121" s="65">
        <f t="shared" si="14"/>
        <v>0</v>
      </c>
      <c r="X121" s="462" t="str">
        <f t="shared" si="15"/>
        <v>-</v>
      </c>
    </row>
    <row r="122" s="431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47"/>
      <c r="M122" s="447"/>
      <c r="N122" s="67"/>
      <c r="O122" s="67"/>
      <c r="P122" s="451"/>
      <c r="Q122" s="451"/>
      <c r="R122" s="451"/>
      <c r="S122" s="451"/>
      <c r="T122" s="448"/>
      <c r="U122" s="68">
        <f>IF($A$1="补货",L122+N122+O122,L122)</f>
        <v>0</v>
      </c>
      <c r="V122" s="68"/>
      <c r="W122" s="67">
        <f t="shared" si="14"/>
        <v>0</v>
      </c>
      <c r="X122" s="465" t="str">
        <f t="shared" si="15"/>
        <v>-</v>
      </c>
    </row>
    <row r="123" s="431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493" t="s">
        <v>500</v>
      </c>
      <c r="J123" s="62" t="s">
        <v>690</v>
      </c>
      <c r="K123" s="62"/>
      <c r="L123" s="443"/>
      <c r="M123" s="443"/>
      <c r="N123" s="62"/>
      <c r="O123" s="62"/>
      <c r="P123" s="452"/>
      <c r="Q123" s="452"/>
      <c r="R123" s="452"/>
      <c r="S123" s="452"/>
      <c r="T123" s="444"/>
      <c r="U123" s="82">
        <f>IF($A$1="补货",L123+N123+O123,L123)</f>
        <v>0</v>
      </c>
      <c r="V123" s="82"/>
      <c r="W123" s="62">
        <f t="shared" si="14"/>
        <v>0</v>
      </c>
      <c r="X123" s="459" t="str">
        <f t="shared" si="15"/>
        <v>-</v>
      </c>
    </row>
    <row r="124" s="431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493" t="s">
        <v>500</v>
      </c>
      <c r="J124" s="62" t="s">
        <v>691</v>
      </c>
      <c r="K124" s="62"/>
      <c r="L124" s="443"/>
      <c r="M124" s="443"/>
      <c r="N124" s="62"/>
      <c r="O124" s="62"/>
      <c r="P124" s="452"/>
      <c r="Q124" s="452"/>
      <c r="R124" s="452"/>
      <c r="S124" s="452"/>
      <c r="T124" s="444"/>
      <c r="U124" s="82">
        <f>IF($A$1="补货",L124+N124+O124,L124)</f>
        <v>0</v>
      </c>
      <c r="V124" s="82"/>
      <c r="W124" s="62">
        <f t="shared" si="14"/>
        <v>0</v>
      </c>
      <c r="X124" s="459" t="str">
        <f t="shared" si="15"/>
        <v>-</v>
      </c>
    </row>
    <row r="125" s="431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5"/>
      <c r="M125" s="445"/>
      <c r="N125" s="65"/>
      <c r="O125" s="65"/>
      <c r="P125" s="454"/>
      <c r="Q125" s="454"/>
      <c r="R125" s="454"/>
      <c r="S125" s="454"/>
      <c r="T125" s="446"/>
      <c r="U125" s="84">
        <f>IF($A$1="补货",L125+N125+O125,L125)</f>
        <v>0</v>
      </c>
      <c r="V125" s="84"/>
      <c r="W125" s="65">
        <f t="shared" si="14"/>
        <v>0</v>
      </c>
      <c r="X125" s="462" t="str">
        <f t="shared" si="15"/>
        <v>-</v>
      </c>
    </row>
    <row r="126" s="431" customFormat="1" ht="50.1" customHeight="1" spans="2:24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494" t="s">
        <v>500</v>
      </c>
      <c r="J126" s="67" t="s">
        <v>695</v>
      </c>
      <c r="K126" s="67"/>
      <c r="L126" s="447"/>
      <c r="M126" s="447"/>
      <c r="N126" s="67"/>
      <c r="O126" s="67"/>
      <c r="P126" s="451"/>
      <c r="Q126" s="451"/>
      <c r="R126" s="451"/>
      <c r="S126" s="451"/>
      <c r="T126" s="448"/>
      <c r="U126" s="68">
        <f>IF($A$1="补货",L126+N126+O126,L126)</f>
        <v>0</v>
      </c>
      <c r="V126" s="68"/>
      <c r="W126" s="67">
        <f t="shared" si="14"/>
        <v>0</v>
      </c>
      <c r="X126" s="465" t="str">
        <f t="shared" si="15"/>
        <v>-</v>
      </c>
    </row>
    <row r="127" s="431" customFormat="1" ht="50.1" customHeight="1" spans="2:24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493" t="s">
        <v>500</v>
      </c>
      <c r="J127" s="62" t="s">
        <v>697</v>
      </c>
      <c r="K127" s="62"/>
      <c r="L127" s="443"/>
      <c r="M127" s="443"/>
      <c r="N127" s="62"/>
      <c r="O127" s="62"/>
      <c r="P127" s="452"/>
      <c r="Q127" s="452"/>
      <c r="R127" s="452"/>
      <c r="S127" s="452"/>
      <c r="T127" s="444"/>
      <c r="U127" s="82">
        <f>IF($A$1="补货",L127+N127+O127,L127)</f>
        <v>0</v>
      </c>
      <c r="V127" s="82"/>
      <c r="W127" s="62">
        <f t="shared" si="14"/>
        <v>0</v>
      </c>
      <c r="X127" s="459" t="str">
        <f t="shared" si="15"/>
        <v>-</v>
      </c>
    </row>
    <row r="128" s="431" customFormat="1" ht="50.1" customHeight="1" spans="2:24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216" t="s">
        <v>500</v>
      </c>
      <c r="J128" s="65" t="s">
        <v>699</v>
      </c>
      <c r="K128" s="65"/>
      <c r="L128" s="445"/>
      <c r="M128" s="445"/>
      <c r="N128" s="65"/>
      <c r="O128" s="65"/>
      <c r="P128" s="454"/>
      <c r="Q128" s="454"/>
      <c r="R128" s="454"/>
      <c r="S128" s="454"/>
      <c r="T128" s="446"/>
      <c r="U128" s="84">
        <f>IF($A$1="补货",L128+N128+O128,L128)</f>
        <v>0</v>
      </c>
      <c r="V128" s="84"/>
      <c r="W128" s="65">
        <f t="shared" si="14"/>
        <v>0</v>
      </c>
      <c r="X128" s="462" t="str">
        <f t="shared" si="15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47"/>
      <c r="M129" s="447"/>
      <c r="N129" s="67"/>
      <c r="O129" s="67"/>
      <c r="P129" s="448"/>
      <c r="Q129" s="448"/>
      <c r="R129" s="448"/>
      <c r="S129" s="448"/>
      <c r="T129" s="448"/>
      <c r="U129" s="463">
        <f t="shared" ref="U129:U177" si="16">IF($A$1="补货",L129+N129+O129,L129)</f>
        <v>0</v>
      </c>
      <c r="V129" s="68"/>
      <c r="W129" s="464">
        <f t="shared" ref="W129:W136" si="17">U129+V129</f>
        <v>0</v>
      </c>
      <c r="X129" s="465" t="str">
        <f t="shared" ref="X129:X136" si="18">IF(T129&gt;0,W129/T129*7,"-")</f>
        <v>-</v>
      </c>
      <c r="Z129" s="431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3"/>
      <c r="M130" s="443"/>
      <c r="N130" s="62"/>
      <c r="O130" s="62"/>
      <c r="P130" s="444"/>
      <c r="Q130" s="444"/>
      <c r="R130" s="444"/>
      <c r="S130" s="444"/>
      <c r="T130" s="444"/>
      <c r="U130" s="458">
        <f t="shared" si="16"/>
        <v>0</v>
      </c>
      <c r="V130" s="82"/>
      <c r="W130" s="458">
        <f t="shared" si="17"/>
        <v>0</v>
      </c>
      <c r="X130" s="459" t="str">
        <f t="shared" si="18"/>
        <v>-</v>
      </c>
      <c r="Z130" s="431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3"/>
      <c r="M131" s="443"/>
      <c r="N131" s="62"/>
      <c r="O131" s="62"/>
      <c r="P131" s="444"/>
      <c r="Q131" s="444"/>
      <c r="R131" s="444"/>
      <c r="S131" s="444"/>
      <c r="T131" s="444"/>
      <c r="U131" s="458">
        <f t="shared" si="16"/>
        <v>0</v>
      </c>
      <c r="V131" s="82"/>
      <c r="W131" s="458">
        <f t="shared" si="17"/>
        <v>0</v>
      </c>
      <c r="X131" s="459" t="str">
        <f t="shared" si="18"/>
        <v>-</v>
      </c>
      <c r="Z131" s="431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5"/>
      <c r="M132" s="445"/>
      <c r="N132" s="65"/>
      <c r="O132" s="65"/>
      <c r="P132" s="446"/>
      <c r="Q132" s="446"/>
      <c r="R132" s="446"/>
      <c r="S132" s="446"/>
      <c r="T132" s="446"/>
      <c r="U132" s="460">
        <f t="shared" si="16"/>
        <v>0</v>
      </c>
      <c r="V132" s="84"/>
      <c r="W132" s="461">
        <f t="shared" si="17"/>
        <v>0</v>
      </c>
      <c r="X132" s="462" t="str">
        <f t="shared" si="18"/>
        <v>-</v>
      </c>
      <c r="Z132" s="431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47"/>
      <c r="M133" s="447"/>
      <c r="N133" s="67"/>
      <c r="O133" s="67"/>
      <c r="P133" s="448"/>
      <c r="Q133" s="448"/>
      <c r="R133" s="448"/>
      <c r="S133" s="448"/>
      <c r="T133" s="448"/>
      <c r="U133" s="463">
        <f t="shared" si="16"/>
        <v>0</v>
      </c>
      <c r="V133" s="68"/>
      <c r="W133" s="464">
        <f t="shared" si="17"/>
        <v>0</v>
      </c>
      <c r="X133" s="465" t="str">
        <f t="shared" si="18"/>
        <v>-</v>
      </c>
      <c r="Z133" s="431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3"/>
      <c r="M134" s="443"/>
      <c r="N134" s="62"/>
      <c r="O134" s="62"/>
      <c r="P134" s="444"/>
      <c r="Q134" s="444"/>
      <c r="R134" s="444"/>
      <c r="S134" s="444"/>
      <c r="T134" s="444"/>
      <c r="U134" s="458">
        <f t="shared" si="16"/>
        <v>0</v>
      </c>
      <c r="V134" s="82"/>
      <c r="W134" s="458">
        <f t="shared" si="17"/>
        <v>0</v>
      </c>
      <c r="X134" s="459" t="str">
        <f t="shared" si="18"/>
        <v>-</v>
      </c>
      <c r="Z134" s="431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3"/>
      <c r="M135" s="443"/>
      <c r="N135" s="62"/>
      <c r="O135" s="62"/>
      <c r="P135" s="444"/>
      <c r="Q135" s="444"/>
      <c r="R135" s="444"/>
      <c r="S135" s="444"/>
      <c r="T135" s="444"/>
      <c r="U135" s="458">
        <f t="shared" si="16"/>
        <v>0</v>
      </c>
      <c r="V135" s="82"/>
      <c r="W135" s="458">
        <f t="shared" si="17"/>
        <v>0</v>
      </c>
      <c r="X135" s="459" t="str">
        <f t="shared" si="18"/>
        <v>-</v>
      </c>
      <c r="Z135" s="431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5"/>
      <c r="M136" s="445"/>
      <c r="N136" s="65"/>
      <c r="O136" s="65"/>
      <c r="P136" s="446"/>
      <c r="Q136" s="446"/>
      <c r="R136" s="446"/>
      <c r="S136" s="446"/>
      <c r="T136" s="446"/>
      <c r="U136" s="460">
        <f t="shared" si="16"/>
        <v>0</v>
      </c>
      <c r="V136" s="84"/>
      <c r="W136" s="461">
        <f t="shared" si="17"/>
        <v>0</v>
      </c>
      <c r="X136" s="462" t="str">
        <f t="shared" si="18"/>
        <v>-</v>
      </c>
      <c r="Z136" s="431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47"/>
      <c r="M137" s="447"/>
      <c r="N137" s="67"/>
      <c r="O137" s="67"/>
      <c r="P137" s="448"/>
      <c r="Q137" s="448"/>
      <c r="R137" s="448"/>
      <c r="S137" s="448"/>
      <c r="T137" s="448"/>
      <c r="U137" s="463">
        <f t="shared" si="16"/>
        <v>0</v>
      </c>
      <c r="V137" s="68"/>
      <c r="W137" s="464">
        <f t="shared" ref="W137:W189" si="19">U137+V137</f>
        <v>0</v>
      </c>
      <c r="X137" s="465" t="str">
        <f t="shared" ref="X137:X189" si="20">IF(T137&gt;0,W137/T137*7,"-")</f>
        <v>-</v>
      </c>
      <c r="Z137" s="431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3"/>
      <c r="M138" s="443"/>
      <c r="N138" s="62"/>
      <c r="O138" s="62"/>
      <c r="P138" s="444"/>
      <c r="Q138" s="444"/>
      <c r="R138" s="444"/>
      <c r="S138" s="444"/>
      <c r="T138" s="444"/>
      <c r="U138" s="458">
        <f t="shared" si="16"/>
        <v>0</v>
      </c>
      <c r="V138" s="82"/>
      <c r="W138" s="458">
        <f t="shared" si="19"/>
        <v>0</v>
      </c>
      <c r="X138" s="459" t="str">
        <f t="shared" si="20"/>
        <v>-</v>
      </c>
      <c r="Z138" s="431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3"/>
      <c r="M139" s="443"/>
      <c r="N139" s="62"/>
      <c r="O139" s="62"/>
      <c r="P139" s="444"/>
      <c r="Q139" s="444"/>
      <c r="R139" s="444"/>
      <c r="S139" s="444"/>
      <c r="T139" s="444"/>
      <c r="U139" s="458">
        <f t="shared" si="16"/>
        <v>0</v>
      </c>
      <c r="V139" s="82"/>
      <c r="W139" s="458">
        <f t="shared" si="19"/>
        <v>0</v>
      </c>
      <c r="X139" s="459" t="str">
        <f t="shared" si="20"/>
        <v>-</v>
      </c>
      <c r="Z139" s="431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5"/>
      <c r="M140" s="445"/>
      <c r="N140" s="65"/>
      <c r="O140" s="65"/>
      <c r="P140" s="446"/>
      <c r="Q140" s="446"/>
      <c r="R140" s="446"/>
      <c r="S140" s="446"/>
      <c r="T140" s="446"/>
      <c r="U140" s="460">
        <f t="shared" si="16"/>
        <v>0</v>
      </c>
      <c r="V140" s="84"/>
      <c r="W140" s="461">
        <f t="shared" si="19"/>
        <v>0</v>
      </c>
      <c r="X140" s="462" t="str">
        <f t="shared" si="20"/>
        <v>-</v>
      </c>
      <c r="Z140" s="431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47"/>
      <c r="M141" s="447"/>
      <c r="N141" s="67"/>
      <c r="O141" s="67"/>
      <c r="P141" s="448"/>
      <c r="Q141" s="448"/>
      <c r="R141" s="448"/>
      <c r="S141" s="448"/>
      <c r="T141" s="448"/>
      <c r="U141" s="463">
        <f t="shared" si="16"/>
        <v>0</v>
      </c>
      <c r="V141" s="68"/>
      <c r="W141" s="464">
        <f t="shared" si="19"/>
        <v>0</v>
      </c>
      <c r="X141" s="465" t="str">
        <f t="shared" si="20"/>
        <v>-</v>
      </c>
      <c r="Z141" s="431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3"/>
      <c r="M142" s="443"/>
      <c r="N142" s="62"/>
      <c r="O142" s="62"/>
      <c r="P142" s="444"/>
      <c r="Q142" s="444"/>
      <c r="R142" s="444"/>
      <c r="S142" s="444"/>
      <c r="T142" s="444"/>
      <c r="U142" s="458">
        <f t="shared" si="16"/>
        <v>0</v>
      </c>
      <c r="V142" s="82"/>
      <c r="W142" s="458">
        <f t="shared" si="19"/>
        <v>0</v>
      </c>
      <c r="X142" s="459" t="str">
        <f t="shared" si="20"/>
        <v>-</v>
      </c>
      <c r="Z142" s="431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3"/>
      <c r="M143" s="443"/>
      <c r="N143" s="62"/>
      <c r="O143" s="62"/>
      <c r="P143" s="444"/>
      <c r="Q143" s="444"/>
      <c r="R143" s="444"/>
      <c r="S143" s="444"/>
      <c r="T143" s="444"/>
      <c r="U143" s="458">
        <f t="shared" si="16"/>
        <v>0</v>
      </c>
      <c r="V143" s="82"/>
      <c r="W143" s="458">
        <f t="shared" si="19"/>
        <v>0</v>
      </c>
      <c r="X143" s="459" t="str">
        <f t="shared" si="20"/>
        <v>-</v>
      </c>
      <c r="Z143" s="431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5"/>
      <c r="M144" s="445"/>
      <c r="N144" s="65"/>
      <c r="O144" s="65"/>
      <c r="P144" s="446"/>
      <c r="Q144" s="446"/>
      <c r="R144" s="446"/>
      <c r="S144" s="446"/>
      <c r="T144" s="446"/>
      <c r="U144" s="460">
        <f t="shared" si="16"/>
        <v>0</v>
      </c>
      <c r="V144" s="84"/>
      <c r="W144" s="461">
        <f t="shared" si="19"/>
        <v>0</v>
      </c>
      <c r="X144" s="462" t="str">
        <f t="shared" si="20"/>
        <v>-</v>
      </c>
      <c r="Z144" s="431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47"/>
      <c r="M145" s="447"/>
      <c r="N145" s="67"/>
      <c r="O145" s="67"/>
      <c r="P145" s="448"/>
      <c r="Q145" s="448"/>
      <c r="R145" s="448"/>
      <c r="S145" s="448"/>
      <c r="T145" s="448"/>
      <c r="U145" s="463">
        <f t="shared" si="16"/>
        <v>0</v>
      </c>
      <c r="V145" s="68"/>
      <c r="W145" s="464">
        <f t="shared" si="19"/>
        <v>0</v>
      </c>
      <c r="X145" s="465" t="str">
        <f t="shared" si="20"/>
        <v>-</v>
      </c>
      <c r="Z145" s="431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3"/>
      <c r="M146" s="443"/>
      <c r="N146" s="62"/>
      <c r="O146" s="62"/>
      <c r="P146" s="444"/>
      <c r="Q146" s="444"/>
      <c r="R146" s="444"/>
      <c r="S146" s="444"/>
      <c r="T146" s="444"/>
      <c r="U146" s="458">
        <f t="shared" si="16"/>
        <v>0</v>
      </c>
      <c r="V146" s="82"/>
      <c r="W146" s="458">
        <f t="shared" si="19"/>
        <v>0</v>
      </c>
      <c r="X146" s="459" t="str">
        <f t="shared" si="20"/>
        <v>-</v>
      </c>
      <c r="Z146" s="431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3"/>
      <c r="M147" s="443"/>
      <c r="N147" s="62"/>
      <c r="O147" s="62"/>
      <c r="P147" s="444"/>
      <c r="Q147" s="444"/>
      <c r="R147" s="444"/>
      <c r="S147" s="444"/>
      <c r="T147" s="444"/>
      <c r="U147" s="458">
        <f t="shared" si="16"/>
        <v>0</v>
      </c>
      <c r="V147" s="82"/>
      <c r="W147" s="458">
        <f t="shared" si="19"/>
        <v>0</v>
      </c>
      <c r="X147" s="459" t="str">
        <f t="shared" si="20"/>
        <v>-</v>
      </c>
      <c r="Z147" s="431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5"/>
      <c r="M148" s="445"/>
      <c r="N148" s="65"/>
      <c r="O148" s="65"/>
      <c r="P148" s="446"/>
      <c r="Q148" s="446"/>
      <c r="R148" s="446"/>
      <c r="S148" s="446"/>
      <c r="T148" s="446"/>
      <c r="U148" s="460">
        <f t="shared" si="16"/>
        <v>0</v>
      </c>
      <c r="V148" s="84"/>
      <c r="W148" s="461">
        <f t="shared" si="19"/>
        <v>0</v>
      </c>
      <c r="X148" s="462" t="str">
        <f t="shared" si="20"/>
        <v>-</v>
      </c>
      <c r="Z148" s="431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47"/>
      <c r="M149" s="447"/>
      <c r="N149" s="67"/>
      <c r="O149" s="67"/>
      <c r="P149" s="448"/>
      <c r="Q149" s="448"/>
      <c r="R149" s="448"/>
      <c r="S149" s="448"/>
      <c r="T149" s="448"/>
      <c r="U149" s="463">
        <f t="shared" si="16"/>
        <v>0</v>
      </c>
      <c r="V149" s="68"/>
      <c r="W149" s="464">
        <f t="shared" si="19"/>
        <v>0</v>
      </c>
      <c r="X149" s="465" t="str">
        <f t="shared" si="20"/>
        <v>-</v>
      </c>
      <c r="Z149" s="431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3"/>
      <c r="M150" s="443"/>
      <c r="N150" s="62"/>
      <c r="O150" s="62"/>
      <c r="P150" s="444"/>
      <c r="Q150" s="444"/>
      <c r="R150" s="444"/>
      <c r="S150" s="444"/>
      <c r="T150" s="444"/>
      <c r="U150" s="458">
        <f t="shared" si="16"/>
        <v>0</v>
      </c>
      <c r="V150" s="82"/>
      <c r="W150" s="458">
        <f t="shared" si="19"/>
        <v>0</v>
      </c>
      <c r="X150" s="459" t="str">
        <f t="shared" si="20"/>
        <v>-</v>
      </c>
      <c r="Z150" s="431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3"/>
      <c r="M151" s="443"/>
      <c r="N151" s="62"/>
      <c r="O151" s="62"/>
      <c r="P151" s="444"/>
      <c r="Q151" s="444"/>
      <c r="R151" s="444"/>
      <c r="S151" s="444"/>
      <c r="T151" s="444"/>
      <c r="U151" s="458">
        <f t="shared" si="16"/>
        <v>0</v>
      </c>
      <c r="V151" s="82"/>
      <c r="W151" s="458">
        <f t="shared" si="19"/>
        <v>0</v>
      </c>
      <c r="X151" s="459" t="str">
        <f t="shared" si="20"/>
        <v>-</v>
      </c>
      <c r="Z151" s="431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5"/>
      <c r="M152" s="445"/>
      <c r="N152" s="65"/>
      <c r="O152" s="65"/>
      <c r="P152" s="446"/>
      <c r="Q152" s="446"/>
      <c r="R152" s="446"/>
      <c r="S152" s="446"/>
      <c r="T152" s="446"/>
      <c r="U152" s="460">
        <f t="shared" si="16"/>
        <v>0</v>
      </c>
      <c r="V152" s="84"/>
      <c r="W152" s="461">
        <f t="shared" si="19"/>
        <v>0</v>
      </c>
      <c r="X152" s="462" t="str">
        <f t="shared" si="20"/>
        <v>-</v>
      </c>
      <c r="Z152" s="431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47"/>
      <c r="M153" s="447"/>
      <c r="N153" s="67"/>
      <c r="O153" s="67"/>
      <c r="P153" s="448"/>
      <c r="Q153" s="448"/>
      <c r="R153" s="448"/>
      <c r="S153" s="448"/>
      <c r="T153" s="448"/>
      <c r="U153" s="463">
        <f t="shared" si="16"/>
        <v>0</v>
      </c>
      <c r="V153" s="68"/>
      <c r="W153" s="464">
        <f t="shared" si="19"/>
        <v>0</v>
      </c>
      <c r="X153" s="465" t="str">
        <f t="shared" si="20"/>
        <v>-</v>
      </c>
      <c r="Z153" s="431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3"/>
      <c r="M154" s="443"/>
      <c r="N154" s="62"/>
      <c r="O154" s="62"/>
      <c r="P154" s="444"/>
      <c r="Q154" s="444"/>
      <c r="R154" s="444"/>
      <c r="S154" s="444"/>
      <c r="T154" s="444"/>
      <c r="U154" s="458">
        <f t="shared" si="16"/>
        <v>0</v>
      </c>
      <c r="V154" s="82"/>
      <c r="W154" s="458">
        <f t="shared" si="19"/>
        <v>0</v>
      </c>
      <c r="X154" s="459" t="str">
        <f t="shared" si="20"/>
        <v>-</v>
      </c>
      <c r="Z154" s="431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3"/>
      <c r="M155" s="443"/>
      <c r="N155" s="62"/>
      <c r="O155" s="62"/>
      <c r="P155" s="444"/>
      <c r="Q155" s="444"/>
      <c r="R155" s="444"/>
      <c r="S155" s="444"/>
      <c r="T155" s="444"/>
      <c r="U155" s="458">
        <f t="shared" si="16"/>
        <v>0</v>
      </c>
      <c r="V155" s="82"/>
      <c r="W155" s="458">
        <f t="shared" si="19"/>
        <v>0</v>
      </c>
      <c r="X155" s="459" t="str">
        <f t="shared" si="20"/>
        <v>-</v>
      </c>
      <c r="Z155" s="431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5"/>
      <c r="M156" s="445"/>
      <c r="N156" s="65"/>
      <c r="O156" s="65"/>
      <c r="P156" s="446"/>
      <c r="Q156" s="446"/>
      <c r="R156" s="446"/>
      <c r="S156" s="446"/>
      <c r="T156" s="446"/>
      <c r="U156" s="460">
        <f t="shared" si="16"/>
        <v>0</v>
      </c>
      <c r="V156" s="84"/>
      <c r="W156" s="461">
        <f t="shared" si="19"/>
        <v>0</v>
      </c>
      <c r="X156" s="462" t="str">
        <f t="shared" si="20"/>
        <v>-</v>
      </c>
      <c r="Z156" s="431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47"/>
      <c r="M157" s="447"/>
      <c r="N157" s="67"/>
      <c r="O157" s="67"/>
      <c r="P157" s="448"/>
      <c r="Q157" s="448"/>
      <c r="R157" s="448"/>
      <c r="S157" s="448"/>
      <c r="T157" s="448"/>
      <c r="U157" s="463">
        <f t="shared" si="16"/>
        <v>0</v>
      </c>
      <c r="V157" s="68"/>
      <c r="W157" s="464">
        <f t="shared" si="19"/>
        <v>0</v>
      </c>
      <c r="X157" s="465" t="str">
        <f t="shared" si="20"/>
        <v>-</v>
      </c>
      <c r="Z157" s="431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3"/>
      <c r="M158" s="443"/>
      <c r="N158" s="62"/>
      <c r="O158" s="62"/>
      <c r="P158" s="444"/>
      <c r="Q158" s="444"/>
      <c r="R158" s="444"/>
      <c r="S158" s="444"/>
      <c r="T158" s="444"/>
      <c r="U158" s="458">
        <f t="shared" si="16"/>
        <v>0</v>
      </c>
      <c r="V158" s="82"/>
      <c r="W158" s="458">
        <f t="shared" si="19"/>
        <v>0</v>
      </c>
      <c r="X158" s="459" t="str">
        <f t="shared" si="20"/>
        <v>-</v>
      </c>
      <c r="Z158" s="431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3"/>
      <c r="M159" s="443"/>
      <c r="N159" s="62"/>
      <c r="O159" s="62"/>
      <c r="P159" s="444"/>
      <c r="Q159" s="444"/>
      <c r="R159" s="444"/>
      <c r="S159" s="444"/>
      <c r="T159" s="444"/>
      <c r="U159" s="458">
        <f t="shared" si="16"/>
        <v>0</v>
      </c>
      <c r="V159" s="82"/>
      <c r="W159" s="458">
        <f t="shared" si="19"/>
        <v>0</v>
      </c>
      <c r="X159" s="459" t="str">
        <f t="shared" si="20"/>
        <v>-</v>
      </c>
      <c r="Z159" s="431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5"/>
      <c r="M160" s="445"/>
      <c r="N160" s="65"/>
      <c r="O160" s="65"/>
      <c r="P160" s="446"/>
      <c r="Q160" s="446"/>
      <c r="R160" s="446"/>
      <c r="S160" s="446"/>
      <c r="T160" s="446"/>
      <c r="U160" s="460">
        <f t="shared" si="16"/>
        <v>0</v>
      </c>
      <c r="V160" s="84"/>
      <c r="W160" s="461">
        <f t="shared" si="19"/>
        <v>0</v>
      </c>
      <c r="X160" s="462" t="str">
        <f t="shared" si="20"/>
        <v>-</v>
      </c>
      <c r="Z160" s="431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47"/>
      <c r="M161" s="447"/>
      <c r="N161" s="67"/>
      <c r="O161" s="67"/>
      <c r="P161" s="448"/>
      <c r="Q161" s="448"/>
      <c r="R161" s="448"/>
      <c r="S161" s="448"/>
      <c r="T161" s="448"/>
      <c r="U161" s="463">
        <f t="shared" si="16"/>
        <v>0</v>
      </c>
      <c r="V161" s="68"/>
      <c r="W161" s="464">
        <f t="shared" si="19"/>
        <v>0</v>
      </c>
      <c r="X161" s="465" t="str">
        <f t="shared" si="20"/>
        <v>-</v>
      </c>
      <c r="Z161" s="431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3"/>
      <c r="M162" s="443"/>
      <c r="N162" s="62"/>
      <c r="O162" s="62"/>
      <c r="P162" s="444"/>
      <c r="Q162" s="444"/>
      <c r="R162" s="444"/>
      <c r="S162" s="444"/>
      <c r="T162" s="444"/>
      <c r="U162" s="458">
        <f t="shared" si="16"/>
        <v>0</v>
      </c>
      <c r="V162" s="82"/>
      <c r="W162" s="458">
        <f t="shared" si="19"/>
        <v>0</v>
      </c>
      <c r="X162" s="459" t="str">
        <f t="shared" si="20"/>
        <v>-</v>
      </c>
      <c r="Z162" s="431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3"/>
      <c r="M163" s="443"/>
      <c r="N163" s="62"/>
      <c r="O163" s="62"/>
      <c r="P163" s="444"/>
      <c r="Q163" s="444"/>
      <c r="R163" s="444"/>
      <c r="S163" s="444"/>
      <c r="T163" s="444"/>
      <c r="U163" s="458">
        <f t="shared" si="16"/>
        <v>0</v>
      </c>
      <c r="V163" s="82"/>
      <c r="W163" s="458">
        <f t="shared" si="19"/>
        <v>0</v>
      </c>
      <c r="X163" s="459" t="str">
        <f t="shared" si="20"/>
        <v>-</v>
      </c>
      <c r="Z163" s="431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5"/>
      <c r="M164" s="445"/>
      <c r="N164" s="65"/>
      <c r="O164" s="65"/>
      <c r="P164" s="446"/>
      <c r="Q164" s="446"/>
      <c r="R164" s="446"/>
      <c r="S164" s="446"/>
      <c r="T164" s="446"/>
      <c r="U164" s="460">
        <f t="shared" si="16"/>
        <v>0</v>
      </c>
      <c r="V164" s="84"/>
      <c r="W164" s="461">
        <f t="shared" si="19"/>
        <v>0</v>
      </c>
      <c r="X164" s="462" t="str">
        <f t="shared" si="20"/>
        <v>-</v>
      </c>
      <c r="Z164" s="431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47"/>
      <c r="M165" s="447"/>
      <c r="N165" s="67"/>
      <c r="O165" s="67"/>
      <c r="P165" s="448"/>
      <c r="Q165" s="448"/>
      <c r="R165" s="448"/>
      <c r="S165" s="448"/>
      <c r="T165" s="448"/>
      <c r="U165" s="463">
        <f t="shared" si="16"/>
        <v>0</v>
      </c>
      <c r="V165" s="68"/>
      <c r="W165" s="464">
        <f t="shared" si="19"/>
        <v>0</v>
      </c>
      <c r="X165" s="465" t="str">
        <f t="shared" si="20"/>
        <v>-</v>
      </c>
      <c r="Z165" s="431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3"/>
      <c r="M166" s="443"/>
      <c r="N166" s="62"/>
      <c r="O166" s="62"/>
      <c r="P166" s="444"/>
      <c r="Q166" s="444"/>
      <c r="R166" s="444"/>
      <c r="S166" s="444"/>
      <c r="T166" s="444"/>
      <c r="U166" s="458">
        <f t="shared" si="16"/>
        <v>0</v>
      </c>
      <c r="V166" s="82"/>
      <c r="W166" s="458">
        <f t="shared" si="19"/>
        <v>0</v>
      </c>
      <c r="X166" s="459" t="str">
        <f t="shared" si="20"/>
        <v>-</v>
      </c>
      <c r="Z166" s="431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5"/>
      <c r="M167" s="445"/>
      <c r="N167" s="65"/>
      <c r="O167" s="65"/>
      <c r="P167" s="446"/>
      <c r="Q167" s="446"/>
      <c r="R167" s="446"/>
      <c r="S167" s="446"/>
      <c r="T167" s="446"/>
      <c r="U167" s="460">
        <f t="shared" si="16"/>
        <v>0</v>
      </c>
      <c r="V167" s="84"/>
      <c r="W167" s="461">
        <f t="shared" si="19"/>
        <v>0</v>
      </c>
      <c r="X167" s="462" t="str">
        <f t="shared" si="20"/>
        <v>-</v>
      </c>
      <c r="Z167" s="431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47"/>
      <c r="M168" s="447"/>
      <c r="N168" s="67"/>
      <c r="O168" s="67"/>
      <c r="P168" s="448"/>
      <c r="Q168" s="448"/>
      <c r="R168" s="448"/>
      <c r="S168" s="448"/>
      <c r="T168" s="448"/>
      <c r="U168" s="463">
        <f t="shared" si="16"/>
        <v>0</v>
      </c>
      <c r="V168" s="68"/>
      <c r="W168" s="464">
        <f t="shared" si="19"/>
        <v>0</v>
      </c>
      <c r="X168" s="465" t="str">
        <f t="shared" si="20"/>
        <v>-</v>
      </c>
      <c r="Z168" s="431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3"/>
      <c r="M169" s="443"/>
      <c r="N169" s="62"/>
      <c r="O169" s="62"/>
      <c r="P169" s="444"/>
      <c r="Q169" s="444"/>
      <c r="R169" s="444"/>
      <c r="S169" s="444"/>
      <c r="T169" s="444"/>
      <c r="U169" s="458">
        <f t="shared" si="16"/>
        <v>0</v>
      </c>
      <c r="V169" s="82"/>
      <c r="W169" s="458">
        <f t="shared" si="19"/>
        <v>0</v>
      </c>
      <c r="X169" s="459" t="str">
        <f t="shared" si="20"/>
        <v>-</v>
      </c>
      <c r="Z169" s="431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5"/>
      <c r="M170" s="445"/>
      <c r="N170" s="65"/>
      <c r="O170" s="65"/>
      <c r="P170" s="446"/>
      <c r="Q170" s="446"/>
      <c r="R170" s="446"/>
      <c r="S170" s="446"/>
      <c r="T170" s="446"/>
      <c r="U170" s="460">
        <f t="shared" si="16"/>
        <v>0</v>
      </c>
      <c r="V170" s="84"/>
      <c r="W170" s="461">
        <f t="shared" si="19"/>
        <v>0</v>
      </c>
      <c r="X170" s="462" t="str">
        <f t="shared" si="20"/>
        <v>-</v>
      </c>
      <c r="Z170" s="431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47"/>
      <c r="M171" s="447"/>
      <c r="N171" s="67"/>
      <c r="O171" s="67"/>
      <c r="P171" s="448"/>
      <c r="Q171" s="448"/>
      <c r="R171" s="448"/>
      <c r="S171" s="448"/>
      <c r="T171" s="448"/>
      <c r="U171" s="463">
        <f t="shared" si="16"/>
        <v>0</v>
      </c>
      <c r="V171" s="68"/>
      <c r="W171" s="464">
        <f t="shared" si="19"/>
        <v>0</v>
      </c>
      <c r="X171" s="465" t="str">
        <f t="shared" si="20"/>
        <v>-</v>
      </c>
      <c r="Z171" s="431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3"/>
      <c r="M172" s="443"/>
      <c r="N172" s="62"/>
      <c r="O172" s="62"/>
      <c r="P172" s="444"/>
      <c r="Q172" s="444"/>
      <c r="R172" s="444"/>
      <c r="S172" s="444"/>
      <c r="T172" s="444"/>
      <c r="U172" s="458">
        <f t="shared" si="16"/>
        <v>0</v>
      </c>
      <c r="V172" s="82"/>
      <c r="W172" s="458">
        <f t="shared" si="19"/>
        <v>0</v>
      </c>
      <c r="X172" s="459" t="str">
        <f t="shared" si="20"/>
        <v>-</v>
      </c>
      <c r="Z172" s="431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5"/>
      <c r="M173" s="445"/>
      <c r="N173" s="65"/>
      <c r="O173" s="65"/>
      <c r="P173" s="446"/>
      <c r="Q173" s="446"/>
      <c r="R173" s="446"/>
      <c r="S173" s="446"/>
      <c r="T173" s="446"/>
      <c r="U173" s="460">
        <f t="shared" si="16"/>
        <v>0</v>
      </c>
      <c r="V173" s="84"/>
      <c r="W173" s="461">
        <f t="shared" si="19"/>
        <v>0</v>
      </c>
      <c r="X173" s="462" t="str">
        <f t="shared" si="20"/>
        <v>-</v>
      </c>
      <c r="Z173" s="431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47"/>
      <c r="M174" s="447"/>
      <c r="N174" s="67"/>
      <c r="O174" s="67"/>
      <c r="P174" s="448"/>
      <c r="Q174" s="448"/>
      <c r="R174" s="448"/>
      <c r="S174" s="448"/>
      <c r="T174" s="448"/>
      <c r="U174" s="463">
        <f t="shared" si="16"/>
        <v>0</v>
      </c>
      <c r="V174" s="68"/>
      <c r="W174" s="464">
        <f t="shared" si="19"/>
        <v>0</v>
      </c>
      <c r="X174" s="465" t="str">
        <f t="shared" si="20"/>
        <v>-</v>
      </c>
      <c r="Z174" s="431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3"/>
      <c r="M175" s="443"/>
      <c r="N175" s="62"/>
      <c r="O175" s="62"/>
      <c r="P175" s="444"/>
      <c r="Q175" s="444"/>
      <c r="R175" s="444"/>
      <c r="S175" s="444"/>
      <c r="T175" s="444"/>
      <c r="U175" s="458">
        <f t="shared" si="16"/>
        <v>0</v>
      </c>
      <c r="V175" s="82"/>
      <c r="W175" s="458">
        <f t="shared" si="19"/>
        <v>0</v>
      </c>
      <c r="X175" s="459" t="str">
        <f t="shared" si="20"/>
        <v>-</v>
      </c>
      <c r="Z175" s="431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5"/>
      <c r="M176" s="445"/>
      <c r="N176" s="65"/>
      <c r="O176" s="65"/>
      <c r="P176" s="446"/>
      <c r="Q176" s="446"/>
      <c r="R176" s="446"/>
      <c r="S176" s="446"/>
      <c r="T176" s="446"/>
      <c r="U176" s="460">
        <f t="shared" si="16"/>
        <v>0</v>
      </c>
      <c r="V176" s="84"/>
      <c r="W176" s="461">
        <f t="shared" si="19"/>
        <v>0</v>
      </c>
      <c r="X176" s="462" t="str">
        <f t="shared" si="20"/>
        <v>-</v>
      </c>
      <c r="Z176" s="431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47"/>
      <c r="M177" s="447"/>
      <c r="N177" s="67"/>
      <c r="O177" s="67"/>
      <c r="P177" s="448"/>
      <c r="Q177" s="448"/>
      <c r="R177" s="448"/>
      <c r="S177" s="448"/>
      <c r="T177" s="448"/>
      <c r="U177" s="463">
        <f t="shared" si="16"/>
        <v>0</v>
      </c>
      <c r="V177" s="68"/>
      <c r="W177" s="464">
        <f t="shared" si="19"/>
        <v>0</v>
      </c>
      <c r="X177" s="465" t="str">
        <f t="shared" si="20"/>
        <v>-</v>
      </c>
      <c r="Z177" s="431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3"/>
      <c r="M178" s="443"/>
      <c r="N178" s="62"/>
      <c r="O178" s="62"/>
      <c r="P178" s="444"/>
      <c r="Q178" s="444"/>
      <c r="R178" s="444"/>
      <c r="S178" s="444"/>
      <c r="T178" s="444"/>
      <c r="U178" s="458">
        <f t="shared" ref="U178:U189" si="21">IF($A$1="补货",L178+N178+O178,L178)</f>
        <v>0</v>
      </c>
      <c r="V178" s="82"/>
      <c r="W178" s="458">
        <f t="shared" si="19"/>
        <v>0</v>
      </c>
      <c r="X178" s="459" t="str">
        <f t="shared" si="20"/>
        <v>-</v>
      </c>
      <c r="Z178" s="431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5"/>
      <c r="M179" s="445"/>
      <c r="N179" s="65"/>
      <c r="O179" s="65"/>
      <c r="P179" s="446"/>
      <c r="Q179" s="446"/>
      <c r="R179" s="446"/>
      <c r="S179" s="446"/>
      <c r="T179" s="446"/>
      <c r="U179" s="460">
        <f t="shared" si="21"/>
        <v>0</v>
      </c>
      <c r="V179" s="84"/>
      <c r="W179" s="461">
        <f t="shared" si="19"/>
        <v>0</v>
      </c>
      <c r="X179" s="462" t="str">
        <f t="shared" si="20"/>
        <v>-</v>
      </c>
      <c r="Z179" s="431"/>
    </row>
    <row r="180" s="56" customFormat="1" ht="150" customHeight="1" spans="2:26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500" t="s">
        <v>773</v>
      </c>
      <c r="J180" s="275" t="s">
        <v>774</v>
      </c>
      <c r="K180" s="275"/>
      <c r="L180" s="501"/>
      <c r="M180" s="501"/>
      <c r="N180" s="275"/>
      <c r="O180" s="275"/>
      <c r="P180" s="502"/>
      <c r="Q180" s="502"/>
      <c r="R180" s="502"/>
      <c r="S180" s="502"/>
      <c r="T180" s="503"/>
      <c r="U180" s="504">
        <f t="shared" si="21"/>
        <v>0</v>
      </c>
      <c r="V180" s="504"/>
      <c r="W180" s="275">
        <f t="shared" si="19"/>
        <v>0</v>
      </c>
      <c r="X180" s="505" t="str">
        <f t="shared" si="20"/>
        <v>-</v>
      </c>
      <c r="Z180" s="431"/>
    </row>
    <row r="181" s="56" customFormat="1" ht="150" customHeight="1" spans="2:26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500" t="s">
        <v>773</v>
      </c>
      <c r="J181" s="275" t="s">
        <v>776</v>
      </c>
      <c r="K181" s="275"/>
      <c r="L181" s="501"/>
      <c r="M181" s="501"/>
      <c r="N181" s="275"/>
      <c r="O181" s="275"/>
      <c r="P181" s="502"/>
      <c r="Q181" s="502"/>
      <c r="R181" s="502"/>
      <c r="S181" s="502"/>
      <c r="T181" s="503"/>
      <c r="U181" s="504">
        <f t="shared" si="21"/>
        <v>0</v>
      </c>
      <c r="V181" s="504"/>
      <c r="W181" s="275">
        <f t="shared" si="19"/>
        <v>0</v>
      </c>
      <c r="X181" s="505" t="str">
        <f t="shared" si="20"/>
        <v>-</v>
      </c>
      <c r="Z181" s="431"/>
    </row>
    <row r="182" s="56" customFormat="1" ht="150" customHeight="1" spans="2:26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500" t="s">
        <v>773</v>
      </c>
      <c r="J182" s="275" t="s">
        <v>779</v>
      </c>
      <c r="K182" s="275"/>
      <c r="L182" s="501"/>
      <c r="M182" s="501"/>
      <c r="N182" s="275"/>
      <c r="O182" s="275"/>
      <c r="P182" s="502"/>
      <c r="Q182" s="502"/>
      <c r="R182" s="502"/>
      <c r="S182" s="502"/>
      <c r="T182" s="503"/>
      <c r="U182" s="504">
        <f t="shared" si="21"/>
        <v>0</v>
      </c>
      <c r="V182" s="504"/>
      <c r="W182" s="275">
        <f t="shared" si="19"/>
        <v>0</v>
      </c>
      <c r="X182" s="505" t="str">
        <f t="shared" si="20"/>
        <v>-</v>
      </c>
      <c r="Z182" s="431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47"/>
      <c r="M183" s="447"/>
      <c r="N183" s="67"/>
      <c r="O183" s="67"/>
      <c r="P183" s="448"/>
      <c r="Q183" s="448"/>
      <c r="R183" s="448"/>
      <c r="S183" s="448"/>
      <c r="T183" s="448"/>
      <c r="U183" s="463">
        <f t="shared" si="21"/>
        <v>0</v>
      </c>
      <c r="V183" s="68"/>
      <c r="W183" s="464">
        <f t="shared" si="19"/>
        <v>0</v>
      </c>
      <c r="X183" s="465" t="str">
        <f t="shared" si="20"/>
        <v>-</v>
      </c>
      <c r="Z183" s="431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3"/>
      <c r="M184" s="443"/>
      <c r="N184" s="62"/>
      <c r="O184" s="62"/>
      <c r="P184" s="444"/>
      <c r="Q184" s="444"/>
      <c r="R184" s="444"/>
      <c r="S184" s="444"/>
      <c r="T184" s="444"/>
      <c r="U184" s="458">
        <f t="shared" si="21"/>
        <v>0</v>
      </c>
      <c r="V184" s="82"/>
      <c r="W184" s="458">
        <f t="shared" si="19"/>
        <v>0</v>
      </c>
      <c r="X184" s="459" t="str">
        <f t="shared" si="20"/>
        <v>-</v>
      </c>
      <c r="Z184" s="431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3"/>
      <c r="M185" s="443"/>
      <c r="N185" s="62"/>
      <c r="O185" s="62"/>
      <c r="P185" s="444"/>
      <c r="Q185" s="444"/>
      <c r="R185" s="444"/>
      <c r="S185" s="444"/>
      <c r="T185" s="444"/>
      <c r="U185" s="458">
        <f t="shared" si="21"/>
        <v>0</v>
      </c>
      <c r="V185" s="82"/>
      <c r="W185" s="458">
        <f t="shared" si="19"/>
        <v>0</v>
      </c>
      <c r="X185" s="459" t="str">
        <f t="shared" si="20"/>
        <v>-</v>
      </c>
      <c r="Z185" s="431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5"/>
      <c r="M186" s="445"/>
      <c r="N186" s="65"/>
      <c r="O186" s="65"/>
      <c r="P186" s="446"/>
      <c r="Q186" s="446"/>
      <c r="R186" s="446"/>
      <c r="S186" s="446"/>
      <c r="T186" s="446"/>
      <c r="U186" s="460">
        <f t="shared" si="21"/>
        <v>0</v>
      </c>
      <c r="V186" s="84"/>
      <c r="W186" s="461">
        <f t="shared" si="19"/>
        <v>0</v>
      </c>
      <c r="X186" s="462" t="str">
        <f t="shared" si="20"/>
        <v>-</v>
      </c>
      <c r="Z186" s="431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01"/>
      <c r="M187" s="501"/>
      <c r="N187" s="275"/>
      <c r="O187" s="275"/>
      <c r="P187" s="502"/>
      <c r="Q187" s="502"/>
      <c r="R187" s="502"/>
      <c r="S187" s="502"/>
      <c r="T187" s="503"/>
      <c r="U187" s="504">
        <f t="shared" si="21"/>
        <v>0</v>
      </c>
      <c r="V187" s="504"/>
      <c r="W187" s="506">
        <f t="shared" si="19"/>
        <v>0</v>
      </c>
      <c r="X187" s="505" t="str">
        <f t="shared" si="20"/>
        <v>-</v>
      </c>
      <c r="Z187" s="431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01"/>
      <c r="M188" s="501"/>
      <c r="N188" s="275"/>
      <c r="O188" s="275"/>
      <c r="P188" s="502"/>
      <c r="Q188" s="502"/>
      <c r="R188" s="502"/>
      <c r="S188" s="502"/>
      <c r="T188" s="503"/>
      <c r="U188" s="504">
        <f t="shared" si="21"/>
        <v>0</v>
      </c>
      <c r="V188" s="504"/>
      <c r="W188" s="506">
        <f t="shared" si="19"/>
        <v>0</v>
      </c>
      <c r="X188" s="505" t="str">
        <f t="shared" si="20"/>
        <v>-</v>
      </c>
      <c r="Z188" s="431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01"/>
      <c r="M189" s="501"/>
      <c r="N189" s="275"/>
      <c r="O189" s="275"/>
      <c r="P189" s="502"/>
      <c r="Q189" s="502"/>
      <c r="R189" s="502"/>
      <c r="S189" s="502"/>
      <c r="T189" s="503"/>
      <c r="U189" s="504">
        <f t="shared" si="21"/>
        <v>0</v>
      </c>
      <c r="V189" s="504"/>
      <c r="W189" s="506">
        <f t="shared" si="19"/>
        <v>0</v>
      </c>
      <c r="X189" s="505" t="str">
        <f t="shared" si="20"/>
        <v>-</v>
      </c>
      <c r="Z189" s="431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T8:T11">
    <cfRule type="expression" dxfId="1" priority="26">
      <formula>T8&gt;1</formula>
    </cfRule>
    <cfRule type="expression" dxfId="2" priority="27">
      <formula>T8&gt;0.5</formula>
    </cfRule>
    <cfRule type="expression" dxfId="3" priority="28">
      <formula>T8&gt;0</formula>
    </cfRule>
  </conditionalFormatting>
  <conditionalFormatting sqref="T129:T136">
    <cfRule type="expression" dxfId="1" priority="76">
      <formula>T129&gt;1</formula>
    </cfRule>
    <cfRule type="expression" dxfId="2" priority="77">
      <formula>T129&gt;0.5</formula>
    </cfRule>
    <cfRule type="expression" dxfId="3" priority="78">
      <formula>T129&gt;0</formula>
    </cfRule>
  </conditionalFormatting>
  <conditionalFormatting sqref="T165:T179">
    <cfRule type="expression" dxfId="1" priority="52">
      <formula>T165&gt;1</formula>
    </cfRule>
    <cfRule type="expression" dxfId="2" priority="53">
      <formula>T165&gt;0.5</formula>
    </cfRule>
    <cfRule type="expression" dxfId="3" priority="54">
      <formula>T165&gt;0</formula>
    </cfRule>
  </conditionalFormatting>
  <conditionalFormatting sqref="T183:T186">
    <cfRule type="expression" dxfId="1" priority="40">
      <formula>T183&gt;1</formula>
    </cfRule>
    <cfRule type="expression" dxfId="2" priority="41">
      <formula>T183&gt;0.5</formula>
    </cfRule>
    <cfRule type="expression" dxfId="3" priority="42">
      <formula>T183&gt;0</formula>
    </cfRule>
  </conditionalFormatting>
  <conditionalFormatting sqref="T187:T189">
    <cfRule type="expression" dxfId="1" priority="12">
      <formula>T187&gt;1</formula>
    </cfRule>
    <cfRule type="expression" dxfId="2" priority="13">
      <formula>T187&gt;0.5</formula>
    </cfRule>
    <cfRule type="expression" dxfId="3" priority="14">
      <formula>T187&gt;0</formula>
    </cfRule>
  </conditionalFormatting>
  <conditionalFormatting sqref="U4:U189">
    <cfRule type="expression" dxfId="4" priority="110">
      <formula>AND(U4&lt;&gt;"",U4/T4&lt;3)</formula>
    </cfRule>
    <cfRule type="expression" dxfId="5" priority="111">
      <formula>U4=0</formula>
    </cfRule>
  </conditionalFormatting>
  <conditionalFormatting sqref="V4:V117">
    <cfRule type="expression" dxfId="6" priority="116">
      <formula>AND($A$1&lt;&gt;"补货",V187&gt;N187)</formula>
    </cfRule>
  </conditionalFormatting>
  <conditionalFormatting sqref="V118:V125">
    <cfRule type="expression" dxfId="6" priority="117">
      <formula>AND($A$1&lt;&gt;"补货",V304&gt;N304)</formula>
    </cfRule>
  </conditionalFormatting>
  <conditionalFormatting sqref="V126:V128">
    <cfRule type="expression" dxfId="6" priority="115">
      <formula>AND($A$1&lt;&gt;"补货",V315&gt;N315)</formula>
    </cfRule>
  </conditionalFormatting>
  <conditionalFormatting sqref="V129:V189">
    <cfRule type="expression" dxfId="6" priority="3">
      <formula>AND($A$1&lt;&gt;"补货",V330&gt;N330)</formula>
    </cfRule>
  </conditionalFormatting>
  <conditionalFormatting sqref="W4:W189">
    <cfRule type="expression" dxfId="4" priority="108">
      <formula>AND(W4&lt;&gt;"",W4/T4&lt;3)</formula>
    </cfRule>
    <cfRule type="expression" dxfId="5" priority="109">
      <formula>W4=0</formula>
    </cfRule>
  </conditionalFormatting>
  <conditionalFormatting sqref="X8:X11">
    <cfRule type="expression" dxfId="7" priority="18">
      <formula>X8&lt;20</formula>
    </cfRule>
    <cfRule type="expression" dxfId="8" priority="19">
      <formula>X8&lt;40</formula>
    </cfRule>
    <cfRule type="expression" dxfId="9" priority="20">
      <formula>X8&lt;60</formula>
    </cfRule>
  </conditionalFormatting>
  <conditionalFormatting sqref="X183:X186">
    <cfRule type="expression" dxfId="7" priority="32">
      <formula>X183&lt;20</formula>
    </cfRule>
    <cfRule type="expression" dxfId="8" priority="33">
      <formula>X183&lt;40</formula>
    </cfRule>
    <cfRule type="expression" dxfId="9" priority="34">
      <formula>X183&lt;60</formula>
    </cfRule>
  </conditionalFormatting>
  <conditionalFormatting sqref="X187:X189">
    <cfRule type="expression" dxfId="7" priority="4">
      <formula>X187&lt;20</formula>
    </cfRule>
    <cfRule type="expression" dxfId="8" priority="5">
      <formula>X187&lt;40</formula>
    </cfRule>
    <cfRule type="expression" dxfId="9" priority="6">
      <formula>X187&lt;60</formula>
    </cfRule>
  </conditionalFormatting>
  <conditionalFormatting sqref="N4:O7 N12:O128">
    <cfRule type="expression" dxfId="0" priority="104">
      <formula>OR(N4=0,N4="0")</formula>
    </cfRule>
  </conditionalFormatting>
  <conditionalFormatting sqref="T4:T7 T12:T128">
    <cfRule type="expression" dxfId="1" priority="112">
      <formula>T4&gt;1</formula>
    </cfRule>
    <cfRule type="expression" dxfId="2" priority="113">
      <formula>T4&gt;0.5</formula>
    </cfRule>
    <cfRule type="expression" dxfId="3" priority="114">
      <formula>T4&gt;0</formula>
    </cfRule>
  </conditionalFormatting>
  <conditionalFormatting sqref="X4:X7 X12:X182">
    <cfRule type="expression" dxfId="7" priority="45">
      <formula>X4&lt;20</formula>
    </cfRule>
    <cfRule type="expression" dxfId="8" priority="46">
      <formula>X4&lt;40</formula>
    </cfRule>
    <cfRule type="expression" dxfId="9" priority="47">
      <formula>X4&lt;60</formula>
    </cfRule>
  </conditionalFormatting>
  <conditionalFormatting sqref="N8:O11">
    <cfRule type="expression" dxfId="0" priority="21">
      <formula>OR(N8=0,N8="0")</formula>
    </cfRule>
  </conditionalFormatting>
  <conditionalFormatting sqref="B64:X69 B90:X96 B100:X102 B109:X117 B180:X182 B126:X128">
    <cfRule type="expression" dxfId="10" priority="2">
      <formula>$B$1="MX"</formula>
    </cfRule>
  </conditionalFormatting>
  <conditionalFormatting sqref="B90:X92 B97:X99 B103:X108">
    <cfRule type="expression" dxfId="10" priority="1">
      <formula>$C$1="DEL"</formula>
    </cfRule>
  </conditionalFormatting>
  <conditionalFormatting sqref="N129:O136">
    <cfRule type="expression" dxfId="0" priority="68">
      <formula>OR(N129=0,N129="0")</formula>
    </cfRule>
  </conditionalFormatting>
  <conditionalFormatting sqref="N137:O164 N180:O182">
    <cfRule type="expression" dxfId="0" priority="56">
      <formula>OR(N137=0,N137="0")</formula>
    </cfRule>
  </conditionalFormatting>
  <conditionalFormatting sqref="T137:T164 T180:T182">
    <cfRule type="expression" dxfId="1" priority="64">
      <formula>T137&gt;1</formula>
    </cfRule>
    <cfRule type="expression" dxfId="2" priority="65">
      <formula>T137&gt;0.5</formula>
    </cfRule>
    <cfRule type="expression" dxfId="3" priority="66">
      <formula>T137&gt;0</formula>
    </cfRule>
  </conditionalFormatting>
  <conditionalFormatting sqref="N165:O179">
    <cfRule type="expression" dxfId="0" priority="44">
      <formula>OR(N165=0,N165="0")</formula>
    </cfRule>
  </conditionalFormatting>
  <conditionalFormatting sqref="N183:O186">
    <cfRule type="expression" dxfId="0" priority="35">
      <formula>OR(N183=0,N183="0")</formula>
    </cfRule>
  </conditionalFormatting>
  <conditionalFormatting sqref="N187:O189">
    <cfRule type="expression" dxfId="0" priority="7">
      <formula>OR(N187=0,N187="0")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7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4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5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7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4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5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7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6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5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7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4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4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5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7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6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5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7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4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5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7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6">
        <f t="shared" si="5"/>
        <v>0</v>
      </c>
    </row>
    <row r="114" ht="50.1" customHeight="1" spans="2:13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5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7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4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5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7">
        <f t="shared" si="5"/>
        <v>0</v>
      </c>
    </row>
    <row r="119" ht="50.1" customHeight="1" spans="2:13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6">
        <f t="shared" si="5"/>
        <v>0</v>
      </c>
    </row>
    <row r="120" ht="50.1" customHeight="1" spans="2:13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6">
        <f t="shared" si="5"/>
        <v>0</v>
      </c>
    </row>
    <row r="121" ht="50.1" customHeight="1" spans="2:13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5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7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6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6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5">
        <f t="shared" si="5"/>
        <v>0</v>
      </c>
    </row>
    <row r="126" ht="50.1" customHeight="1" spans="2:13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7">
        <f t="shared" si="5"/>
        <v>0</v>
      </c>
    </row>
    <row r="127" ht="50.1" customHeight="1" spans="2:13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6">
        <f t="shared" si="5"/>
        <v>0</v>
      </c>
    </row>
    <row r="128" ht="50.1" customHeight="1" spans="2:13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5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8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8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8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9">
        <v>44527</v>
      </c>
      <c r="K197" s="288"/>
      <c r="L197" s="288">
        <v>100</v>
      </c>
      <c r="M197" s="288">
        <v>120</v>
      </c>
      <c r="R197" s="288">
        <v>2800</v>
      </c>
      <c r="S197" s="430">
        <v>44365</v>
      </c>
    </row>
    <row r="198" spans="10:19">
      <c r="J198" s="429">
        <v>44565</v>
      </c>
      <c r="K198" s="288"/>
      <c r="L198" s="288">
        <v>20</v>
      </c>
      <c r="M198" s="288">
        <v>100</v>
      </c>
      <c r="R198" s="288">
        <v>1000</v>
      </c>
      <c r="S198" s="430">
        <v>44483</v>
      </c>
    </row>
    <row r="199" spans="10:19">
      <c r="J199" s="429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0">
        <v>44508</v>
      </c>
    </row>
    <row r="200" spans="10:19">
      <c r="J200" s="429"/>
      <c r="K200" s="288"/>
      <c r="L200" s="288"/>
      <c r="M200" s="288"/>
      <c r="R200" s="288">
        <v>1000</v>
      </c>
      <c r="S200" s="430">
        <v>44533</v>
      </c>
    </row>
    <row r="201" spans="10:19">
      <c r="J201" s="429"/>
      <c r="K201" s="288"/>
      <c r="L201" s="288"/>
      <c r="M201" s="288"/>
      <c r="R201" s="288">
        <v>1000</v>
      </c>
      <c r="S201" s="430">
        <v>44566</v>
      </c>
    </row>
    <row r="202" spans="10:19">
      <c r="J202" s="429"/>
      <c r="K202" s="288"/>
      <c r="L202" s="288"/>
      <c r="M202" s="288"/>
      <c r="R202" s="288">
        <v>1000</v>
      </c>
      <c r="S202" s="430">
        <v>44580</v>
      </c>
    </row>
    <row r="203" spans="10:18">
      <c r="J203" s="429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0" priority="2">
      <formula>$B$1="MX"</formula>
    </cfRule>
  </conditionalFormatting>
  <conditionalFormatting sqref="B90:M92 B97:M99 B103:M108">
    <cfRule type="expression" dxfId="10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tabSelected="1" zoomScale="85" zoomScaleNormal="85" workbookViewId="0">
      <pane ySplit="3" topLeftCell="A83" activePane="bottomLeft" state="frozen"/>
      <selection/>
      <selection pane="bottomLeft" activeCell="J94" sqref="J94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IF($A$1="补货",IF(V4="FBA",I4,0)+K4+L4,IF(V4="FBA",I4,J4))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IF($A$1="补货",IF(V5="FBA",I5,0)+K5+L5,IF(V5="FBA",I5,J5))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IF($A$1="补货",IF(V6="FBA",I6,0)+K6+L6,IF(V6="FBA",I6,J6))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IF($A$1="补货",IF(V7="FBA",I7,0)+K7+L7,IF(V7="FBA",I7,J7))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IF($A$1="补货",IF(V8="FBA",I8,0)+K8+L8,IF(V8="FBA",I8,J8))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IF($A$1="补货",IF(V9="FBA",I9,0)+K9+L9,IF(V9="FBA",I9,J9))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IF($A$1="补货",IF(V10="FBA",I10,0)+K10+L10,IF(V10="FBA",I10,J10))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IF($A$1="补货",IF(V11="FBA",I11,0)+K11+L11,IF(V11="FBA",I11,J11))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IF($A$1="补货",IF(V12="FBA",I12,0)+K12+L12,IF(V12="FBA",I12,J12))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IF($A$1="补货",IF(V13="FBA",I13,0)+K13+L13,IF(V13="FBA",I13,J13))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IF($A$1="补货",IF(V14="FBA",I14,0)+K14+L14,IF(V14="FBA",I14,J14))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IF($A$1="补货",IF(V15="FBA",I15,0)+K15+L15,IF(V15="FBA",I15,J15))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IF($A$1="补货",IF(V16="FBA",I16,0)+K16+L16,IF(V16="FBA",I16,J16))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IF($A$1="补货",IF(V17="FBA",I17,0)+K17+L17,IF(V17="FBA",I17,J17))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IF($A$1="补货",IF(V18="FBA",I18,0)+K18+L18,IF(V18="FBA",I18,J18))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IF($A$1="补货",IF(V19="FBA",I19,0)+K19+L19,IF(V19="FBA",I19,J19))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IF($A$1="补货",IF(V20="FBA",I20,0)+K20+L20,IF(V20="FBA",I20,J20))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IF($A$1="补货",IF(V21="FBA",I21,0)+K21+L21,IF(V21="FBA",I21,J21))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IF($A$1="补货",IF(V22="FBA",I22,0)+K22+L22,IF(V22="FBA",I22,J22))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IF($A$1="补货",IF(V23="FBA",I23,0)+K23+L23,IF(V23="FBA",I23,J23))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IF($A$1="补货",IF(V24="FBA",I24,0)+K24+L24,IF(V24="FBA",I24,J24))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IF($A$1="补货",IF(V25="FBA",I25,0)+K25+L25,IF(V25="FBA",I25,J25))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IF($A$1="补货",IF(V26="FBA",I26,0)+K26+L26,IF(V26="FBA",I26,J26))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IF($A$1="补货",IF(V27="FBA",I27,0)+K27+L27,IF(V27="FBA",I27,J27))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IF($A$1="补货",IF(V28="FBA",I28,0)+K28+L28,IF(V28="FBA",I28,J28))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IF($A$1="补货",IF(V29="FBA",I29,0)+K29+L29,IF(V29="FBA",I29,J29))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IF($A$1="补货",IF(V30="FBA",I30,0)+K30+L30,IF(V30="FBA",I30,J30))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IF($A$1="补货",IF(V31="FBA",I31,0)+K31+L31,IF(V31="FBA",I31,J31))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IF($A$1="补货",IF(V32="FBA",I32,0)+K32+L32,IF(V32="FBA",I32,J32))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IF($A$1="补货",IF(V33="FBA",I33,0)+K33+L33,IF(V33="FBA",I33,J33))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IF($A$1="补货",IF(V34="FBA",I34,0)+K34+L34,IF(V34="FBA",I34,J34))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IF($A$1="补货",IF(V35="FBA",I35,0)+K35+L35,IF(V35="FBA",I35,J35))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IF($A$1="补货",IF(V36="FBA",I36,0)+K36+L36,IF(V36="FBA",I36,J36))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IF($A$1="补货",IF(V37="FBA",I37,0)+K37+L37,IF(V37="FBA",I37,J37))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IF($A$1="补货",IF(V38="FBA",I38,0)+K38+L38,IF(V38="FBA",I38,J38))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IF($A$1="补货",IF(V39="FBA",I39,0)+K39+L39,IF(V39="FBA",I39,J39))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IF($A$1="补货",IF(V40="FBA",I40,0)+K40+L40,IF(V40="FBA",I40,J40))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IF($A$1="补货",IF(V41="FBA",I41,0)+K41+L41,IF(V41="FBA",I41,J41))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IF($A$1="补货",IF(V42="FBA",I42,0)+K42+L42,IF(V42="FBA",I42,J42))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IF($A$1="补货",IF(V43="FBA",I43,0)+K43+L43,IF(V43="FBA",I43,J43))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IF($A$1="补货",IF(V44="FBA",I44,0)+K44+L44,IF(V44="FBA",I44,J44))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IF($A$1="补货",IF(V45="FBA",I45,0)+K45+L45,IF(V45="FBA",I45,J45))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IF($A$1="补货",IF(V46="FBA",I46,0)+K46+L46,IF(V46="FBA",I46,J46))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IF($A$1="补货",IF(V47="FBA",I47,0)+K47+L47,IF(V47="FBA",I47,J47))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IF($A$1="补货",IF(V48="FBA",I48,0)+K48+L48,IF(V48="FBA",I48,J48))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IF($A$1="补货",IF(V49="FBA",I49,0)+K49+L49,IF(V49="FBA",I49,J49))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IF($A$1="补货",IF(V50="FBA",I50,0)+K50+L50,IF(V50="FBA",I50,J50))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IF($A$1="补货",IF(V51="FBA",I51,0)+K51+L51,IF(V51="FBA",I51,J51))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IF($A$1="补货",IF(V52="FBA",I52,0)+K52+L52,IF(V52="FBA",I52,J52))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IF($A$1="补货",IF(V53="FBA",I53,0)+K53+L53,IF(V53="FBA",I53,J53))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IF($A$1="补货",IF(V54="FBA",I54,0)+K54+L54,IF(V54="FBA",I54,J54))</f>
        <v>0</v>
      </c>
      <c r="S54" s="45"/>
      <c r="T54" s="45">
        <f t="shared" ref="T54:T117" si="6">R54+S54</f>
        <v>0</v>
      </c>
      <c r="U54" s="33" t="str">
        <f t="shared" ref="U54:U11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IF($A$1="补货",IF(V55="FBA",I55,0)+K55+L55,IF(V55="FBA",I55,J55))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IF($A$1="补货",IF(V56="FBA",I56,0)+K56+L56,IF(V56="FBA",I56,J56))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IF($A$1="补货",IF(V57="FBA",I57,0)+K57+L57,IF(V57="FBA",I57,J57))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IF($A$1="补货",IF(V58="FBA",I58,0)+K58+L58,IF(V58="FBA",I58,J58))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IF($A$1="补货",IF(V59="FBA",I59,0)+K59+L59,IF(V59="FBA",I59,J59))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IF($A$1="补货",IF(V60="FBA",I60,0)+K60+L60,IF(V60="FBA",I60,J60))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IF($A$1="补货",IF(V61="FBA",I61,0)+K61+L61,IF(V61="FBA",I61,J61))</f>
        <v>0</v>
      </c>
      <c r="S61" s="45"/>
      <c r="T61" s="45">
        <f t="shared" si="6"/>
        <v>0</v>
      </c>
      <c r="U61" s="33" t="str">
        <f t="shared" si="7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IF($A$1="补货",IF(V62="FBA",I62,0)+K62+L62,IF(V62="FBA",I62,J62))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IF($A$1="补货",IF(V63="FBA",I63,0)+K63+L63,IF(V63="FBA",I63,J63))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IF($A$1="补货",IF(V64="FBA",I64,0)+K64+L64,IF(V64="FBA",I64,J64))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IF($A$1="补货",IF(V65="FBA",I65,0)+K65+L65,IF(V65="FBA",I65,J65))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IF($A$1="补货",IF(V66="FBA",I66,0)+K66+L66,IF(V66="FBA",I66,J66))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IF($A$1="补货",IF(V67="FBA",I67,0)+K67+L67,IF(V67="FBA",I67,J67))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IF($A$1="补货",IF(V68="FBA",I68,0)+K68+L68,IF(V68="FBA",I68,J68))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IF($A$1="补货",IF(V69="FBA",I69,0)+K69+L69,IF(V69="FBA",I69,J69))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IF($A$1="补货",IF(V70="FBA",I70,0)+K70+L70,IF(V70="FBA",I70,J70))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IF($A$1="补货",IF(V71="FBA",I71,0)+K71+L71,IF(V71="FBA",I71,J71))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IF($A$1="补货",IF(V72="FBA",I72,0)+K72+L72,IF(V72="FBA",I72,J72))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IF($A$1="补货",IF(V73="FBA",I73,0)+K73+L73,IF(V73="FBA",I73,J73))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IF($A$1="补货",IF(V74="FBA",I74,0)+K74+L74,IF(V74="FBA",I74,J74))</f>
        <v>0</v>
      </c>
      <c r="S74" s="373"/>
      <c r="T74" s="45">
        <f t="shared" si="6"/>
        <v>0</v>
      </c>
      <c r="U74" s="33" t="str">
        <f t="shared" si="7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IF($A$1="补货",IF(V75="FBA",I75,0)+K75+L75,IF(V75="FBA",I75,J75))</f>
        <v>0</v>
      </c>
      <c r="S75" s="358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IF($A$1="补货",IF(V76="FBA",I76,0)+K76+L76,IF(V76="FBA",I76,J76))</f>
        <v>0</v>
      </c>
      <c r="S76" s="50"/>
      <c r="T76" s="377">
        <f t="shared" si="6"/>
        <v>0</v>
      </c>
      <c r="U76" s="378" t="str">
        <f t="shared" si="7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IF($A$1="补货",IF(V77="FBA",I77,0)+K77+L77,IF(V77="FBA",I77,J77))</f>
        <v>0</v>
      </c>
      <c r="S77" s="337"/>
      <c r="T77" s="342">
        <f t="shared" si="6"/>
        <v>0</v>
      </c>
      <c r="U77" s="326" t="str">
        <f t="shared" si="7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IF($A$1="补货",IF(V78="FBA",I78,0)+K78+L78,IF(V78="FBA",I78,J78))</f>
        <v>0</v>
      </c>
      <c r="S78" s="45"/>
      <c r="T78" s="45">
        <f t="shared" si="6"/>
        <v>0</v>
      </c>
      <c r="U78" s="33" t="str">
        <f t="shared" si="7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IF($A$1="补货",IF(V79="FBA",I79,0)+K79+L79,IF(V79="FBA",I79,J79))</f>
        <v>0</v>
      </c>
      <c r="S79" s="45"/>
      <c r="T79" s="45">
        <f t="shared" si="6"/>
        <v>0</v>
      </c>
      <c r="U79" s="33" t="str">
        <f t="shared" si="7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IF($A$1="补货",IF(V80="FBA",I80,0)+K80+L80,IF(V80="FBA",I80,J80))</f>
        <v>0</v>
      </c>
      <c r="S80" s="45"/>
      <c r="T80" s="45">
        <f t="shared" si="6"/>
        <v>0</v>
      </c>
      <c r="U80" s="33" t="str">
        <f t="shared" si="7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IF($A$1="补货",IF(V81="FBA",I81,0)+K81+L81,IF(V81="FBA",I81,J81))</f>
        <v>0</v>
      </c>
      <c r="S81" s="45"/>
      <c r="T81" s="45">
        <f t="shared" si="6"/>
        <v>0</v>
      </c>
      <c r="U81" s="33" t="str">
        <f t="shared" si="7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IF($A$1="补货",IF(V82="FBA",I82,0)+K82+L82,IF(V82="FBA",I82,J82))</f>
        <v>0</v>
      </c>
      <c r="S82" s="45"/>
      <c r="T82" s="45">
        <f t="shared" si="6"/>
        <v>0</v>
      </c>
      <c r="U82" s="33" t="str">
        <f t="shared" si="7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IF($A$1="补货",IF(V83="FBA",I83,0)+K83+L83,IF(V83="FBA",I83,J83))</f>
        <v>0</v>
      </c>
      <c r="S83" s="45"/>
      <c r="T83" s="45">
        <f t="shared" si="6"/>
        <v>0</v>
      </c>
      <c r="U83" s="33" t="str">
        <f t="shared" si="7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IF($A$1="补货",IF(V84="FBA",I84,0)+K84+L84,IF(V84="FBA",I84,J84))</f>
        <v>0</v>
      </c>
      <c r="S84" s="50"/>
      <c r="T84" s="50">
        <f t="shared" si="6"/>
        <v>0</v>
      </c>
      <c r="U84" s="39" t="str">
        <f t="shared" si="7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IF($A$1="补货",IF(V85="FBA",I85,0)+K85+L85,IF(V85="FBA",I85,J85))</f>
        <v>0</v>
      </c>
      <c r="S85" s="342"/>
      <c r="T85" s="342">
        <f t="shared" si="6"/>
        <v>0</v>
      </c>
      <c r="U85" s="326" t="str">
        <f t="shared" si="7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IF($A$1="补货",IF(V86="FBA",I86,0)+K86+L86,IF(V86="FBA",I86,J86))</f>
        <v>0</v>
      </c>
      <c r="S86" s="334"/>
      <c r="T86" s="334">
        <f t="shared" si="6"/>
        <v>0</v>
      </c>
      <c r="U86" s="36" t="str">
        <f t="shared" si="7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IF($A$1="补货",IF(V87="FBA",I87,0)+K87+L87,IF(V87="FBA",I87,J87))</f>
        <v>0</v>
      </c>
      <c r="S87" s="337"/>
      <c r="T87" s="337">
        <f t="shared" si="6"/>
        <v>0</v>
      </c>
      <c r="U87" s="323" t="str">
        <f t="shared" si="7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IF($A$1="补货",IF(V88="FBA",I88,0)+K88+L88,IF(V88="FBA",I88,J88))</f>
        <v>0</v>
      </c>
      <c r="S88" s="50"/>
      <c r="T88" s="50">
        <f t="shared" si="6"/>
        <v>0</v>
      </c>
      <c r="U88" s="39" t="str">
        <f t="shared" si="7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IF($A$1="补货",IF(V89="FBA",I89,0)+K89+L89,IF(V89="FBA",I89,J89))</f>
        <v>0</v>
      </c>
      <c r="S89" s="346"/>
      <c r="T89" s="346">
        <f t="shared" si="6"/>
        <v>0</v>
      </c>
      <c r="U89" s="329" t="str">
        <f t="shared" si="7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IF($A$1="补货",IF(V90="FBA",I90,0)+K90+L90,IF(V90="FBA",I90,J90))</f>
        <v>0</v>
      </c>
      <c r="S90" s="337"/>
      <c r="T90" s="337">
        <f t="shared" si="6"/>
        <v>0</v>
      </c>
      <c r="U90" s="323" t="str">
        <f t="shared" si="7"/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IF($A$1="补货",IF(V91="FBA",I91,0)+K91+L91,IF(V91="FBA",I91,J91))</f>
        <v>0</v>
      </c>
      <c r="S91" s="50"/>
      <c r="T91" s="50">
        <f t="shared" si="6"/>
        <v>0</v>
      </c>
      <c r="U91" s="39" t="str">
        <f t="shared" si="7"/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IF($A$1="补货",IF(V92="FBA",I92,0)+K92+L92,IF(V92="FBA",I92,J92))</f>
        <v>0</v>
      </c>
      <c r="S92" s="337"/>
      <c r="T92" s="337">
        <f t="shared" si="6"/>
        <v>0</v>
      </c>
      <c r="U92" s="323" t="str">
        <f t="shared" si="7"/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IF($A$1="补货",IF(V93="FBA",I93,0)+K93+L93,IF(V93="FBA",I93,J93))</f>
        <v>0</v>
      </c>
      <c r="S93" s="45"/>
      <c r="T93" s="45">
        <f t="shared" si="6"/>
        <v>0</v>
      </c>
      <c r="U93" s="33" t="str">
        <f t="shared" si="7"/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79">
        <f>IF($A$1="补货",IF(V94="FBA",I94,0)+K94+L94,IF(V94="FBA",I94,J94))</f>
        <v>0</v>
      </c>
      <c r="S94" s="50"/>
      <c r="T94" s="50">
        <f t="shared" si="6"/>
        <v>0</v>
      </c>
      <c r="U94" s="39" t="str">
        <f t="shared" si="7"/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IF($A$1="补货",IF(V95="FBA",I95,0)+K95+L95,IF(V95="FBA",I95,J95))</f>
        <v>0</v>
      </c>
      <c r="S95" s="342"/>
      <c r="T95" s="342">
        <f t="shared" si="6"/>
        <v>0</v>
      </c>
      <c r="U95" s="326" t="str">
        <f t="shared" si="7"/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IF($A$1="补货",IF(V96="FBA",I96,0)+K96+L96,IF(V96="FBA",I96,J96))</f>
        <v>0</v>
      </c>
      <c r="S96" s="334"/>
      <c r="T96" s="334">
        <f t="shared" si="6"/>
        <v>0</v>
      </c>
      <c r="U96" s="36" t="str">
        <f t="shared" si="7"/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IF($A$1="补货",IF(V97="FBA",I97,0)+K97+L97,IF(V97="FBA",I97,J97))</f>
        <v>0</v>
      </c>
      <c r="S97" s="337"/>
      <c r="T97" s="337">
        <f t="shared" si="6"/>
        <v>0</v>
      </c>
      <c r="U97" s="323" t="str">
        <f t="shared" si="7"/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IF($A$1="补货",IF(V98="FBA",I98,0)+K98+L98,IF(V98="FBA",I98,J98))</f>
        <v>0</v>
      </c>
      <c r="S98" s="45"/>
      <c r="T98" s="45">
        <f t="shared" si="6"/>
        <v>0</v>
      </c>
      <c r="U98" s="33" t="str">
        <f t="shared" si="7"/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IF($A$1="补货",IF(V99="FBA",I99,0)+K99+L99,IF(V99="FBA",I99,J99))</f>
        <v>0</v>
      </c>
      <c r="S99" s="45"/>
      <c r="T99" s="45">
        <f t="shared" si="6"/>
        <v>0</v>
      </c>
      <c r="U99" s="33" t="str">
        <f t="shared" si="7"/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IF($A$1="补货",IF(V100="FBA",I100,0)+K100+L100,IF(V100="FBA",I100,J100))</f>
        <v>0</v>
      </c>
      <c r="S100" s="50"/>
      <c r="T100" s="50">
        <f t="shared" si="6"/>
        <v>0</v>
      </c>
      <c r="U100" s="39" t="str">
        <f t="shared" si="7"/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80">
        <f t="shared" ref="R101:R110" si="8">IF($A$1="补货",IF(V101="FBA",I101,0)+K101+L101,IF(V101="FBA",I101,J101))</f>
        <v>0</v>
      </c>
      <c r="S101" s="381"/>
      <c r="T101" s="337">
        <f t="shared" si="6"/>
        <v>0</v>
      </c>
      <c r="U101" s="323" t="str">
        <f t="shared" si="7"/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2">
        <f t="shared" si="8"/>
        <v>0</v>
      </c>
      <c r="S102" s="383"/>
      <c r="T102" s="45">
        <f t="shared" si="6"/>
        <v>0</v>
      </c>
      <c r="U102" s="33" t="str">
        <f t="shared" si="7"/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4">
        <f t="shared" si="8"/>
        <v>0</v>
      </c>
      <c r="S103" s="385"/>
      <c r="T103" s="50">
        <f t="shared" si="6"/>
        <v>0</v>
      </c>
      <c r="U103" s="39" t="str">
        <f t="shared" si="7"/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0">
        <f t="shared" si="8"/>
        <v>0</v>
      </c>
      <c r="S104" s="381"/>
      <c r="T104" s="337">
        <f t="shared" si="6"/>
        <v>0</v>
      </c>
      <c r="U104" s="323" t="str">
        <f t="shared" si="7"/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2">
        <f t="shared" si="8"/>
        <v>0</v>
      </c>
      <c r="S105" s="383"/>
      <c r="T105" s="45">
        <f t="shared" si="6"/>
        <v>0</v>
      </c>
      <c r="U105" s="33" t="str">
        <f t="shared" si="7"/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4">
        <f t="shared" si="8"/>
        <v>0</v>
      </c>
      <c r="S106" s="385"/>
      <c r="T106" s="50">
        <f t="shared" si="6"/>
        <v>0</v>
      </c>
      <c r="U106" s="39" t="str">
        <f t="shared" si="7"/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80">
        <f t="shared" si="8"/>
        <v>0</v>
      </c>
      <c r="S107" s="373"/>
      <c r="T107" s="342">
        <f t="shared" si="6"/>
        <v>0</v>
      </c>
      <c r="U107" s="326" t="str">
        <f t="shared" si="7"/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2">
        <f t="shared" si="8"/>
        <v>0</v>
      </c>
      <c r="S108" s="383"/>
      <c r="T108" s="45">
        <f t="shared" si="6"/>
        <v>0</v>
      </c>
      <c r="U108" s="33" t="str">
        <f t="shared" si="7"/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2">
        <f t="shared" si="8"/>
        <v>0</v>
      </c>
      <c r="S109" s="383"/>
      <c r="T109" s="45">
        <f t="shared" si="6"/>
        <v>0</v>
      </c>
      <c r="U109" s="33" t="str">
        <f t="shared" si="7"/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4">
        <f t="shared" si="8"/>
        <v>0</v>
      </c>
      <c r="S110" s="386"/>
      <c r="T110" s="45">
        <f t="shared" si="6"/>
        <v>0</v>
      </c>
      <c r="U110" s="33" t="str">
        <f t="shared" si="7"/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IF($A$1="补货",IF(V111="FBA",I111,0)+K111+L111,IF(V111="FBA",I111,J111))</f>
        <v>0</v>
      </c>
      <c r="S111" s="337"/>
      <c r="T111" s="337">
        <f t="shared" ref="T111:T139" si="9">R111+S111</f>
        <v>0</v>
      </c>
      <c r="U111" s="323" t="str">
        <f t="shared" ref="U111:U139" si="10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IF($A$1="补货",IF(V112="FBA",I112,0)+K112+L112,IF(V112="FBA",I112,J112))</f>
        <v>0</v>
      </c>
      <c r="S112" s="45"/>
      <c r="T112" s="45">
        <f t="shared" si="9"/>
        <v>0</v>
      </c>
      <c r="U112" s="33" t="str">
        <f t="shared" si="10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IF($A$1="补货",IF(V113="FBA",I113,0)+K113+L113,IF(V113="FBA",I113,J113))</f>
        <v>0</v>
      </c>
      <c r="S113" s="45"/>
      <c r="T113" s="45">
        <f t="shared" si="9"/>
        <v>0</v>
      </c>
      <c r="U113" s="33" t="str">
        <f t="shared" si="10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IF($A$1="补货",IF(V114="FBA",I114,0)+K114+L114,IF(V114="FBA",I114,J114))</f>
        <v>0</v>
      </c>
      <c r="S114" s="45"/>
      <c r="T114" s="45">
        <f t="shared" si="9"/>
        <v>0</v>
      </c>
      <c r="U114" s="33" t="str">
        <f t="shared" si="10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IF($A$1="补货",IF(V115="FBA",I115,0)+K115+L115,IF(V115="FBA",I115,J115))</f>
        <v>0</v>
      </c>
      <c r="S115" s="45"/>
      <c r="T115" s="45">
        <f t="shared" si="9"/>
        <v>0</v>
      </c>
      <c r="U115" s="33" t="str">
        <f t="shared" si="10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IF($A$1="补货",IF(V116="FBA",I116,0)+K116+L116,IF(V116="FBA",I116,J116))</f>
        <v>0</v>
      </c>
      <c r="S116" s="334"/>
      <c r="T116" s="334">
        <f t="shared" si="9"/>
        <v>0</v>
      </c>
      <c r="U116" s="36" t="str">
        <f t="shared" si="10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7"/>
      <c r="R117" s="44">
        <f>IF($A$1="补货",IF(V117="FBA",I117,0)+K117+L117,IF(V117="FBA",I117,J117))</f>
        <v>0</v>
      </c>
      <c r="S117" s="45"/>
      <c r="T117" s="45">
        <f t="shared" si="9"/>
        <v>0</v>
      </c>
      <c r="U117" s="33" t="str">
        <f t="shared" si="10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IF($A$1="补货",IF(V118="FBA",I118,0)+K118+L118,IF(V118="FBA",I118,J118))</f>
        <v>0</v>
      </c>
      <c r="S118" s="334"/>
      <c r="T118" s="334">
        <f t="shared" si="9"/>
        <v>0</v>
      </c>
      <c r="U118" s="36" t="str">
        <f t="shared" si="10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IF($A$1="补货",IF(V119="FBA",I119,0)+K119+L119,IF(V119="FBA",I119,J119))</f>
        <v>0</v>
      </c>
      <c r="S119" s="337"/>
      <c r="T119" s="337">
        <f t="shared" si="9"/>
        <v>0</v>
      </c>
      <c r="U119" s="323" t="str">
        <f t="shared" si="10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IF($A$1="补货",IF(V120="FBA",I120,0)+K120+L120,IF(V120="FBA",I120,J120))</f>
        <v>0</v>
      </c>
      <c r="S120" s="45"/>
      <c r="T120" s="45">
        <f t="shared" si="9"/>
        <v>0</v>
      </c>
      <c r="U120" s="33" t="str">
        <f t="shared" si="10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IF($A$1="补货",IF(V121="FBA",I121,0)+K121+L121,IF(V121="FBA",I121,J121))</f>
        <v>0</v>
      </c>
      <c r="S121" s="45"/>
      <c r="T121" s="45">
        <f t="shared" si="9"/>
        <v>0</v>
      </c>
      <c r="U121" s="33" t="str">
        <f t="shared" si="10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IF($A$1="补货",IF(V122="FBA",I122,0)+K122+L122,IF(V122="FBA",I122,J122))</f>
        <v>0</v>
      </c>
      <c r="S122" s="45"/>
      <c r="T122" s="45">
        <f t="shared" si="9"/>
        <v>0</v>
      </c>
      <c r="U122" s="33" t="str">
        <f t="shared" si="10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IF($A$1="补货",IF(V123="FBA",I123,0)+K123+L123,IF(V123="FBA",I123,J123))</f>
        <v>0</v>
      </c>
      <c r="S123" s="45"/>
      <c r="T123" s="45">
        <f t="shared" si="9"/>
        <v>0</v>
      </c>
      <c r="U123" s="33" t="str">
        <f t="shared" si="10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IF($A$1="补货",IF(V124="FBA",I124,0)+K124+L124,IF(V124="FBA",I124,J124))</f>
        <v>0</v>
      </c>
      <c r="S124" s="50"/>
      <c r="T124" s="50">
        <f t="shared" si="9"/>
        <v>0</v>
      </c>
      <c r="U124" s="39" t="str">
        <f t="shared" si="10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IF($A$1="补货",IF(V125="FBA",I125,0)+K125+L125,IF(V125="FBA",I125,J125))</f>
        <v>0</v>
      </c>
      <c r="S125" s="337"/>
      <c r="T125" s="337">
        <f t="shared" si="9"/>
        <v>0</v>
      </c>
      <c r="U125" s="323" t="str">
        <f t="shared" si="10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IF($A$1="补货",IF(V126="FBA",I126,0)+K126+L126,IF(V126="FBA",I126,J126))</f>
        <v>0</v>
      </c>
      <c r="S126" s="45"/>
      <c r="T126" s="45">
        <f t="shared" si="9"/>
        <v>0</v>
      </c>
      <c r="U126" s="33" t="str">
        <f t="shared" si="10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IF($A$1="补货",IF(V127="FBA",I127,0)+K127+L127,IF(V127="FBA",I127,J127))</f>
        <v>0</v>
      </c>
      <c r="S127" s="50"/>
      <c r="T127" s="50">
        <f t="shared" si="9"/>
        <v>0</v>
      </c>
      <c r="U127" s="39" t="str">
        <f t="shared" si="10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IF($A$1="补货",IF(V128="FBA",I128,0)+K128+L128,IF(V128="FBA",I128,J128))</f>
        <v>0</v>
      </c>
      <c r="S128" s="342"/>
      <c r="T128" s="342">
        <f t="shared" si="9"/>
        <v>0</v>
      </c>
      <c r="U128" s="326" t="str">
        <f t="shared" si="10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IF($A$1="补货",IF(V129="FBA",I129,0)+K129+L129,IF(V129="FBA",I129,J129))</f>
        <v>0</v>
      </c>
      <c r="S129" s="45"/>
      <c r="T129" s="45">
        <f t="shared" si="9"/>
        <v>0</v>
      </c>
      <c r="U129" s="33" t="str">
        <f t="shared" si="10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IF($A$1="补货",IF(V130="FBA",I130,0)+K130+L130,IF(V130="FBA",I130,J130))</f>
        <v>0</v>
      </c>
      <c r="S130" s="45"/>
      <c r="T130" s="45">
        <f t="shared" si="9"/>
        <v>0</v>
      </c>
      <c r="U130" s="33" t="str">
        <f t="shared" si="10"/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IF($A$1="补货",IF(V131="FBA",I131,0)+K131+L131,IF(V131="FBA",I131,J131))</f>
        <v>0</v>
      </c>
      <c r="S131" s="45"/>
      <c r="T131" s="45">
        <f t="shared" si="9"/>
        <v>0</v>
      </c>
      <c r="U131" s="33" t="str">
        <f t="shared" si="10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IF($A$1="补货",IF(V132="FBA",I132,0)+K132+L132,IF(V132="FBA",I132,J132))</f>
        <v>0</v>
      </c>
      <c r="S132" s="45"/>
      <c r="T132" s="45">
        <f t="shared" si="9"/>
        <v>0</v>
      </c>
      <c r="U132" s="33" t="str">
        <f t="shared" si="10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IF($A$1="补货",IF(V133="FBA",I133,0)+K133+L133,IF(V133="FBA",I133,J133))</f>
        <v>0</v>
      </c>
      <c r="S133" s="45"/>
      <c r="T133" s="45">
        <f t="shared" si="9"/>
        <v>0</v>
      </c>
      <c r="U133" s="33" t="str">
        <f t="shared" si="10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IF($A$1="补货",IF(V134="FBA",I134,0)+K134+L134,IF(V134="FBA",I134,J134))</f>
        <v>0</v>
      </c>
      <c r="S134" s="45"/>
      <c r="T134" s="45">
        <f t="shared" si="9"/>
        <v>0</v>
      </c>
      <c r="U134" s="33" t="str">
        <f t="shared" si="10"/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IF($A$1="补货",IF(V135="FBA",I135,0)+K135+L135,IF(V135="FBA",I135,J135))</f>
        <v>0</v>
      </c>
      <c r="S135" s="45"/>
      <c r="T135" s="45">
        <f t="shared" si="9"/>
        <v>0</v>
      </c>
      <c r="U135" s="33" t="str">
        <f t="shared" si="10"/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IF($A$1="补货",IF(V136="FBA",I136,0)+K136+L136,IF(V136="FBA",I136,J136))</f>
        <v>0</v>
      </c>
      <c r="S136" s="45"/>
      <c r="T136" s="45">
        <f t="shared" si="9"/>
        <v>0</v>
      </c>
      <c r="U136" s="33" t="str">
        <f t="shared" si="10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IF($A$1="补货",IF(V137="FBA",I137,0)+K137+L137,IF(V137="FBA",I137,J137))</f>
        <v>0</v>
      </c>
      <c r="S137" s="45"/>
      <c r="T137" s="45">
        <f t="shared" si="9"/>
        <v>0</v>
      </c>
      <c r="U137" s="33" t="str">
        <f t="shared" si="10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IF($A$1="补货",IF(V138="FBA",I138,0)+K138+L138,IF(V138="FBA",I138,J138))</f>
        <v>0</v>
      </c>
      <c r="S138" s="45"/>
      <c r="T138" s="45">
        <f t="shared" si="9"/>
        <v>0</v>
      </c>
      <c r="U138" s="33" t="str">
        <f t="shared" si="10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IF($A$1="补货",IF(V139="FBA",I139,0)+K139+L139,IF(V139="FBA",I139,J139))</f>
        <v>0</v>
      </c>
      <c r="S139" s="45"/>
      <c r="T139" s="45">
        <f t="shared" si="9"/>
        <v>0</v>
      </c>
      <c r="U139" s="33" t="str">
        <f t="shared" si="10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IF($A$1="补货",IF(V140="FBA",I140,0)+K140+L140,IF(V140="FBA",I140,J140))</f>
        <v>0</v>
      </c>
      <c r="S140" s="45"/>
      <c r="T140" s="45">
        <f t="shared" ref="T140:T161" si="11">R140+S140</f>
        <v>0</v>
      </c>
      <c r="U140" s="33" t="str">
        <f t="shared" ref="U140:U161" si="12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IF($A$1="补货",IF(V141="FBA",I141,0)+K141+L141,IF(V141="FBA",I141,J141))</f>
        <v>0</v>
      </c>
      <c r="S141" s="334"/>
      <c r="T141" s="334">
        <f t="shared" si="11"/>
        <v>0</v>
      </c>
      <c r="U141" s="36" t="str">
        <f t="shared" si="12"/>
        <v>-</v>
      </c>
      <c r="V141" s="47"/>
    </row>
    <row r="142" customHeight="1" spans="2:22">
      <c r="B142" s="388"/>
      <c r="C142" s="389" t="s">
        <v>1279</v>
      </c>
      <c r="D142" s="390" t="s">
        <v>1280</v>
      </c>
      <c r="E142" s="390"/>
      <c r="F142" s="391" t="s">
        <v>1281</v>
      </c>
      <c r="G142" s="392" t="s">
        <v>1282</v>
      </c>
      <c r="H142" s="393"/>
      <c r="I142" s="406"/>
      <c r="J142" s="407"/>
      <c r="K142" s="408"/>
      <c r="L142" s="408"/>
      <c r="M142" s="408"/>
      <c r="N142" s="408"/>
      <c r="O142" s="408"/>
      <c r="P142" s="408"/>
      <c r="Q142" s="412"/>
      <c r="R142" s="336">
        <f>IF($A$1="补货",IF(V142="FBA",I142,0)+K142+L142,IF(V142="FBA",I142,J142))</f>
        <v>0</v>
      </c>
      <c r="S142" s="337"/>
      <c r="T142" s="337">
        <f t="shared" si="11"/>
        <v>0</v>
      </c>
      <c r="U142" s="323" t="str">
        <f t="shared" si="12"/>
        <v>-</v>
      </c>
      <c r="V142" s="413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IF($A$1="补货",IF(V143="FBA",I143,0)+K143+L143,IF(V143="FBA",I143,J143))</f>
        <v>0</v>
      </c>
      <c r="S143" s="45"/>
      <c r="T143" s="45">
        <f t="shared" si="11"/>
        <v>0</v>
      </c>
      <c r="U143" s="33" t="str">
        <f t="shared" si="12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IF($A$1="补货",IF(V144="FBA",I144,0)+K144+L144,IF(V144="FBA",I144,J144))</f>
        <v>0</v>
      </c>
      <c r="S144" s="45"/>
      <c r="T144" s="45">
        <f t="shared" si="11"/>
        <v>0</v>
      </c>
      <c r="U144" s="33" t="str">
        <f t="shared" si="12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IF($A$1="补货",IF(V145="FBA",I145,0)+K145+L145,IF(V145="FBA",I145,J145))</f>
        <v>0</v>
      </c>
      <c r="S145" s="45"/>
      <c r="T145" s="45">
        <f t="shared" si="11"/>
        <v>0</v>
      </c>
      <c r="U145" s="33" t="str">
        <f t="shared" si="12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IF($A$1="补货",IF(V146="FBA",I146,0)+K146+L146,IF(V146="FBA",I146,J146))</f>
        <v>0</v>
      </c>
      <c r="S146" s="45"/>
      <c r="T146" s="45">
        <f t="shared" si="11"/>
        <v>0</v>
      </c>
      <c r="U146" s="33" t="str">
        <f t="shared" si="12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IF($A$1="补货",IF(V147="FBA",I147,0)+K147+L147,IF(V147="FBA",I147,J147))</f>
        <v>0</v>
      </c>
      <c r="S147" s="45"/>
      <c r="T147" s="45">
        <f t="shared" si="11"/>
        <v>0</v>
      </c>
      <c r="U147" s="33" t="str">
        <f t="shared" si="12"/>
        <v>-</v>
      </c>
      <c r="V147" s="47"/>
    </row>
    <row r="148" customHeight="1" spans="2:22">
      <c r="B148" s="301"/>
      <c r="C148" s="394" t="s">
        <v>1298</v>
      </c>
      <c r="D148" s="395" t="s">
        <v>1299</v>
      </c>
      <c r="E148" s="395"/>
      <c r="F148" s="311" t="s">
        <v>1234</v>
      </c>
      <c r="G148" s="396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IF($A$1="补货",IF(V148="FBA",I148,0)+K148+L148,IF(V148="FBA",I148,J148))</f>
        <v>0</v>
      </c>
      <c r="S148" s="50"/>
      <c r="T148" s="50">
        <f t="shared" si="11"/>
        <v>0</v>
      </c>
      <c r="U148" s="39" t="str">
        <f t="shared" si="12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IF($A$1="补货",IF(V149="FBA",I149,0)+K149+L149,IF(V149="FBA",I149,J149))</f>
        <v>0</v>
      </c>
      <c r="S149" s="45"/>
      <c r="T149" s="45">
        <f t="shared" si="11"/>
        <v>0</v>
      </c>
      <c r="U149" s="33" t="str">
        <f t="shared" si="12"/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IF($A$1="补货",IF(V150="FBA",I150,0)+K150+L150,IF(V150="FBA",I150,J150))</f>
        <v>0</v>
      </c>
      <c r="S150" s="45"/>
      <c r="T150" s="45">
        <f t="shared" si="11"/>
        <v>0</v>
      </c>
      <c r="U150" s="33" t="str">
        <f t="shared" si="12"/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IF($A$1="补货",IF(V151="FBA",I151,0)+K151+L151,IF(V151="FBA",I151,J151))</f>
        <v>0</v>
      </c>
      <c r="S151" s="334"/>
      <c r="T151" s="334">
        <f t="shared" si="11"/>
        <v>0</v>
      </c>
      <c r="U151" s="36" t="str">
        <f t="shared" si="12"/>
        <v>-</v>
      </c>
      <c r="V151" s="47"/>
    </row>
    <row r="152" customHeight="1" spans="2:22">
      <c r="B152" s="388"/>
      <c r="C152" s="389" t="s">
        <v>1313</v>
      </c>
      <c r="D152" s="390" t="s">
        <v>1314</v>
      </c>
      <c r="E152" s="390"/>
      <c r="F152" s="391" t="s">
        <v>1315</v>
      </c>
      <c r="G152" s="392" t="s">
        <v>1316</v>
      </c>
      <c r="H152" s="393"/>
      <c r="I152" s="406"/>
      <c r="J152" s="407"/>
      <c r="K152" s="408"/>
      <c r="L152" s="408"/>
      <c r="M152" s="408"/>
      <c r="N152" s="408"/>
      <c r="O152" s="408"/>
      <c r="P152" s="408"/>
      <c r="Q152" s="412"/>
      <c r="R152" s="336">
        <f>IF($A$1="补货",IF(V152="FBA",I152,0)+K152+L152,IF(V152="FBA",I152,J152))</f>
        <v>0</v>
      </c>
      <c r="S152" s="337"/>
      <c r="T152" s="337">
        <f t="shared" si="11"/>
        <v>0</v>
      </c>
      <c r="U152" s="323" t="str">
        <f t="shared" si="12"/>
        <v>-</v>
      </c>
      <c r="V152" s="413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IF($A$1="补货",IF(V153="FBA",I153,0)+K153+L153,IF(V153="FBA",I153,J153))</f>
        <v>0</v>
      </c>
      <c r="S153" s="45"/>
      <c r="T153" s="45">
        <f t="shared" si="11"/>
        <v>0</v>
      </c>
      <c r="U153" s="33" t="str">
        <f t="shared" si="12"/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IF($A$1="补货",IF(V154="FBA",I154,0)+K154+L154,IF(V154="FBA",I154,J154))</f>
        <v>0</v>
      </c>
      <c r="S154" s="45"/>
      <c r="T154" s="45">
        <f t="shared" si="11"/>
        <v>0</v>
      </c>
      <c r="U154" s="33" t="str">
        <f t="shared" si="12"/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IF($A$1="补货",IF(V155="FBA",I155,0)+K155+L155,IF(V155="FBA",I155,J155))</f>
        <v>0</v>
      </c>
      <c r="S155" s="45"/>
      <c r="T155" s="45">
        <f t="shared" si="11"/>
        <v>0</v>
      </c>
      <c r="U155" s="33" t="str">
        <f t="shared" si="12"/>
        <v>-</v>
      </c>
      <c r="V155" s="47"/>
    </row>
    <row r="156" customHeight="1" spans="2:22">
      <c r="B156" s="301"/>
      <c r="C156" s="394" t="s">
        <v>1329</v>
      </c>
      <c r="D156" s="395" t="s">
        <v>1330</v>
      </c>
      <c r="E156" s="395"/>
      <c r="F156" s="311" t="s">
        <v>1331</v>
      </c>
      <c r="G156" s="396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IF($A$1="补货",IF(V156="FBA",I156,0)+K156+L156,IF(V156="FBA",I156,J156))</f>
        <v>0</v>
      </c>
      <c r="S156" s="50"/>
      <c r="T156" s="50">
        <f t="shared" si="11"/>
        <v>0</v>
      </c>
      <c r="U156" s="39" t="str">
        <f t="shared" si="12"/>
        <v>-</v>
      </c>
      <c r="V156" s="51"/>
    </row>
    <row r="157" customHeight="1" spans="2:22">
      <c r="B157" s="312"/>
      <c r="C157" s="397" t="s">
        <v>1333</v>
      </c>
      <c r="D157" s="398" t="s">
        <v>1334</v>
      </c>
      <c r="E157" s="398"/>
      <c r="F157" s="315" t="s">
        <v>1335</v>
      </c>
      <c r="G157" s="399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IF($A$1="补货",IF(V157="FBA",I157,0)+K157+L157,IF(V157="FBA",I157,J157))</f>
        <v>0</v>
      </c>
      <c r="S157" s="342"/>
      <c r="T157" s="342">
        <f t="shared" si="11"/>
        <v>0</v>
      </c>
      <c r="U157" s="326" t="str">
        <f t="shared" si="12"/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IF($A$1="补货",IF(V158="FBA",I158,0)+K158+L158,IF(V158="FBA",I158,J158))</f>
        <v>0</v>
      </c>
      <c r="S158" s="334"/>
      <c r="T158" s="334">
        <f t="shared" si="11"/>
        <v>0</v>
      </c>
      <c r="U158" s="36" t="str">
        <f t="shared" si="12"/>
        <v>-</v>
      </c>
      <c r="V158" s="47"/>
    </row>
    <row r="159" customHeight="1" spans="2:22">
      <c r="B159" s="388"/>
      <c r="C159" s="389" t="s">
        <v>1341</v>
      </c>
      <c r="D159" s="390" t="s">
        <v>1342</v>
      </c>
      <c r="E159" s="390"/>
      <c r="F159" s="391" t="s">
        <v>1343</v>
      </c>
      <c r="G159" s="392" t="s">
        <v>1344</v>
      </c>
      <c r="H159" s="393"/>
      <c r="I159" s="406"/>
      <c r="J159" s="407"/>
      <c r="K159" s="408"/>
      <c r="L159" s="408"/>
      <c r="M159" s="408"/>
      <c r="N159" s="408"/>
      <c r="O159" s="408"/>
      <c r="P159" s="408"/>
      <c r="Q159" s="412"/>
      <c r="R159" s="336">
        <f>IF($A$1="补货",IF(V159="FBA",I159,0)+K159+L159,IF(V159="FBA",I159,J159))</f>
        <v>0</v>
      </c>
      <c r="S159" s="337"/>
      <c r="T159" s="337">
        <f t="shared" si="11"/>
        <v>0</v>
      </c>
      <c r="U159" s="323" t="str">
        <f t="shared" si="12"/>
        <v>-</v>
      </c>
      <c r="V159" s="413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IF($A$1="补货",IF(V160="FBA",I160,0)+K160+L160,IF(V160="FBA",I160,J160))</f>
        <v>0</v>
      </c>
      <c r="S160" s="45"/>
      <c r="T160" s="45">
        <f t="shared" si="11"/>
        <v>0</v>
      </c>
      <c r="U160" s="33" t="str">
        <f t="shared" si="12"/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IF($A$1="补货",IF(V161="FBA",I161,0)+K161+L161,IF(V161="FBA",I161,J161))</f>
        <v>0</v>
      </c>
      <c r="S161" s="50"/>
      <c r="T161" s="50">
        <f t="shared" si="11"/>
        <v>0</v>
      </c>
      <c r="U161" s="39" t="str">
        <f t="shared" si="12"/>
        <v>-</v>
      </c>
      <c r="V161" s="51"/>
    </row>
    <row r="162" customHeight="1" spans="2:22">
      <c r="B162" s="400"/>
      <c r="C162" s="401" t="s">
        <v>1352</v>
      </c>
      <c r="D162" s="402" t="s">
        <v>1353</v>
      </c>
      <c r="E162" s="402"/>
      <c r="F162" s="403" t="s">
        <v>1354</v>
      </c>
      <c r="G162" s="404" t="s">
        <v>1355</v>
      </c>
      <c r="H162" s="405"/>
      <c r="I162" s="409"/>
      <c r="J162" s="410"/>
      <c r="K162" s="411"/>
      <c r="L162" s="411"/>
      <c r="M162" s="411"/>
      <c r="N162" s="411"/>
      <c r="O162" s="411"/>
      <c r="P162" s="411"/>
      <c r="Q162" s="414"/>
      <c r="R162" s="415">
        <f>IF($A$1="补货",IF(V162="FBA",I162,0)+K162+L162,IF(V162="FBA",I162,J162))</f>
        <v>0</v>
      </c>
      <c r="S162" s="403"/>
      <c r="T162" s="403">
        <f t="shared" ref="T162:T170" si="13">R162+S162</f>
        <v>0</v>
      </c>
      <c r="U162" s="411" t="str">
        <f t="shared" ref="U162:U170" si="14">IF(Q162&gt;0,T162/Q162*7,"-")</f>
        <v>-</v>
      </c>
      <c r="V162" s="416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IF($A$1="补货",IF(V163="FBA",I163,0)+K163+L163,IF(V163="FBA",I163,J163))</f>
        <v>0</v>
      </c>
      <c r="S163" s="50"/>
      <c r="T163" s="50">
        <f t="shared" si="13"/>
        <v>0</v>
      </c>
      <c r="U163" s="39" t="str">
        <f t="shared" si="14"/>
        <v>-</v>
      </c>
      <c r="V163" s="51"/>
    </row>
    <row r="164" customHeight="1" spans="2:22">
      <c r="B164" s="312"/>
      <c r="C164" s="397"/>
      <c r="D164" s="398"/>
      <c r="E164" s="398"/>
      <c r="F164" s="315"/>
      <c r="G164" s="399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IF($A$1="补货",IF(V164="FBA",I164,0)+K164+L164,IF(V164="FBA",I164,J164))</f>
        <v>0</v>
      </c>
      <c r="S164" s="342"/>
      <c r="T164" s="342">
        <f t="shared" ref="T164:T174" si="15">R164+S164</f>
        <v>0</v>
      </c>
      <c r="U164" s="326" t="str">
        <f t="shared" ref="U164:U174" si="16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IF($A$1="补货",IF(V165="FBA",I165,0)+K165+L165,IF(V165="FBA",I165,J165))</f>
        <v>0</v>
      </c>
      <c r="S165" s="45"/>
      <c r="T165" s="45">
        <f t="shared" si="15"/>
        <v>0</v>
      </c>
      <c r="U165" s="33" t="str">
        <f t="shared" si="16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IF($A$1="补货",IF(V166="FBA",I166,0)+K166+L166,IF(V166="FBA",I166,J166))</f>
        <v>0</v>
      </c>
      <c r="S166" s="45"/>
      <c r="T166" s="45">
        <f t="shared" si="15"/>
        <v>0</v>
      </c>
      <c r="U166" s="33" t="str">
        <f t="shared" si="16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IF($A$1="补货",IF(V167="FBA",I167,0)+K167+L167,IF(V167="FBA",I167,J167))</f>
        <v>0</v>
      </c>
      <c r="S167" s="45"/>
      <c r="T167" s="45">
        <f t="shared" si="15"/>
        <v>0</v>
      </c>
      <c r="U167" s="33" t="str">
        <f t="shared" si="16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IF($A$1="补货",IF(V168="FBA",I168,0)+K168+L168,IF(V168="FBA",I168,J168))</f>
        <v>0</v>
      </c>
      <c r="S168" s="45"/>
      <c r="T168" s="45">
        <f t="shared" si="15"/>
        <v>0</v>
      </c>
      <c r="U168" s="33" t="str">
        <f t="shared" si="16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IF($A$1="补货",IF(V169="FBA",I169,0)+K169+L169,IF(V169="FBA",I169,J169))</f>
        <v>0</v>
      </c>
      <c r="S169" s="45"/>
      <c r="T169" s="45">
        <f t="shared" si="15"/>
        <v>0</v>
      </c>
      <c r="U169" s="33" t="str">
        <f t="shared" si="16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IF($A$1="补货",IF(V170="FBA",I170,0)+K170+L170,IF(V170="FBA",I170,J170))</f>
        <v>0</v>
      </c>
      <c r="S170" s="45"/>
      <c r="T170" s="45">
        <f t="shared" si="15"/>
        <v>0</v>
      </c>
      <c r="U170" s="33" t="str">
        <f t="shared" si="16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IF($A$1="补货",IF(V171="FBA",I171,0)+K171+L171,IF(V171="FBA",I171,J171))</f>
        <v>0</v>
      </c>
      <c r="S171" s="45"/>
      <c r="T171" s="45">
        <f t="shared" si="15"/>
        <v>0</v>
      </c>
      <c r="U171" s="33" t="str">
        <f t="shared" si="16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IF($A$1="补货",IF(V172="FBA",I172,0)+K172+L172,IF(V172="FBA",I172,J172))</f>
        <v>0</v>
      </c>
      <c r="S172" s="45"/>
      <c r="T172" s="45">
        <f t="shared" si="15"/>
        <v>0</v>
      </c>
      <c r="U172" s="33" t="str">
        <f t="shared" si="16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IF($A$1="补货",IF(V173="FBA",I173,0)+K173+L173,IF(V173="FBA",I173,J173))</f>
        <v>0</v>
      </c>
      <c r="S173" s="45"/>
      <c r="T173" s="45">
        <f t="shared" si="15"/>
        <v>0</v>
      </c>
      <c r="U173" s="33" t="str">
        <f t="shared" si="16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IF($A$1="补货",IF(V174="FBA",I174,0)+K174+L174,IF(V174="FBA",I174,J174))</f>
        <v>0</v>
      </c>
      <c r="S174" s="50"/>
      <c r="T174" s="50">
        <f t="shared" si="15"/>
        <v>0</v>
      </c>
      <c r="U174" s="39" t="str">
        <f t="shared" si="16"/>
        <v>-</v>
      </c>
      <c r="V174" s="51"/>
    </row>
  </sheetData>
  <conditionalFormatting sqref="I4:I174">
    <cfRule type="expression" dxfId="11" priority="28">
      <formula>AND(J4=0,V4="FBA")</formula>
    </cfRule>
  </conditionalFormatting>
  <conditionalFormatting sqref="J4:J174">
    <cfRule type="expression" dxfId="11" priority="27">
      <formula>AND(J4=0,V4="FBM")</formula>
    </cfRule>
  </conditionalFormatting>
  <conditionalFormatting sqref="R4:R174">
    <cfRule type="expression" dxfId="12" priority="29">
      <formula>R4=0</formula>
    </cfRule>
  </conditionalFormatting>
  <conditionalFormatting sqref="U4:U174">
    <cfRule type="expression" dxfId="13" priority="31">
      <formula>U4&lt;150</formula>
    </cfRule>
    <cfRule type="expression" dxfId="14" priority="2">
      <formula>U4&lt;50</formula>
    </cfRule>
    <cfRule type="expression" dxfId="15" priority="1">
      <formula>U4&lt;10</formula>
    </cfRule>
  </conditionalFormatting>
  <conditionalFormatting sqref="M4:Q174">
    <cfRule type="expression" dxfId="16" priority="33">
      <formula>M4&gt;1</formula>
    </cfRule>
    <cfRule type="expression" dxfId="2" priority="34">
      <formula>M4&gt;0.5</formula>
    </cfRule>
    <cfRule type="expression" dxfId="3" priority="35">
      <formula>M4&gt;0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2022-08-20T18:37:07Z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