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 activeTab="10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R" sheetId="34" state="hidden" r:id="rId9"/>
    <sheet name="入荷見積R" sheetId="36" state="hidden" r:id="rId10"/>
    <sheet name="在庫情報（袜子）" sheetId="39" r:id="rId11"/>
    <sheet name="入荷見積（袜子）" sheetId="40" r:id="rId12"/>
  </sheets>
  <definedNames>
    <definedName name="_xlnm._FilterDatabase" localSheetId="11" hidden="1">'入荷見積（袜子）'!$B$3:$L$294</definedName>
    <definedName name="_xlnm._FilterDatabase" localSheetId="7" hidden="1">'入荷見積（雨靴）'!$B$2:$U$133</definedName>
    <definedName name="_xlnm._FilterDatabase" localSheetId="10" hidden="1">'在庫情報（袜子）'!$A$3:$W$120</definedName>
    <definedName name="List" localSheetId="11">'入荷見積（袜子）'!#REF!</definedName>
    <definedName name="List">'在庫情報（袜子）'!#REF!</definedName>
    <definedName name="List1" localSheetId="11">'入荷見積（袜子）'!#REF!</definedName>
    <definedName name="List1">'在庫情報（袜子）'!#REF!</definedName>
    <definedName name="List2" localSheetId="11">'入荷見積（袜子）'!#REF!</definedName>
    <definedName name="List2">'在庫情報（袜子）'!#REF!</definedName>
    <definedName name="List3" localSheetId="11">'入荷見積（袜子）'!#REF!</definedName>
    <definedName name="List3">'在庫情報（袜子）'!#REF!</definedName>
    <definedName name="newlist" localSheetId="11">#REF!</definedName>
    <definedName name="newlist" localSheetId="9">入荷見積R!#REF!</definedName>
    <definedName name="newlist" localSheetId="8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6" i="39" l="1"/>
  <c r="T185" i="39"/>
  <c r="T184" i="39"/>
  <c r="T183" i="39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32" i="48" l="1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92" i="48"/>
  <c r="K91" i="48"/>
  <c r="K90" i="48"/>
  <c r="K89" i="48"/>
  <c r="K88" i="48"/>
  <c r="K87" i="48"/>
  <c r="K86" i="48"/>
  <c r="K85" i="48"/>
  <c r="K84" i="48"/>
  <c r="K8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K133" i="48" s="1"/>
  <c r="T132" i="47"/>
  <c r="S132" i="47"/>
  <c r="Q132" i="47"/>
  <c r="T131" i="47"/>
  <c r="S131" i="47"/>
  <c r="Q131" i="47"/>
  <c r="T130" i="47"/>
  <c r="Q130" i="47"/>
  <c r="S130" i="47" s="1"/>
  <c r="T129" i="47"/>
  <c r="Q129" i="47"/>
  <c r="S129" i="47" s="1"/>
  <c r="T128" i="47"/>
  <c r="Q128" i="47"/>
  <c r="S128" i="47" s="1"/>
  <c r="T127" i="47"/>
  <c r="S127" i="47"/>
  <c r="Q127" i="47"/>
  <c r="T126" i="47"/>
  <c r="S126" i="47"/>
  <c r="Q126" i="47"/>
  <c r="T125" i="47"/>
  <c r="Q125" i="47"/>
  <c r="S125" i="47" s="1"/>
  <c r="T124" i="47"/>
  <c r="S124" i="47"/>
  <c r="Q124" i="47"/>
  <c r="T123" i="47"/>
  <c r="S123" i="47"/>
  <c r="Q123" i="47"/>
  <c r="T122" i="47"/>
  <c r="Q122" i="47"/>
  <c r="S122" i="47" s="1"/>
  <c r="T121" i="47"/>
  <c r="Q121" i="47"/>
  <c r="S121" i="47" s="1"/>
  <c r="T120" i="47"/>
  <c r="Q120" i="47"/>
  <c r="S120" i="47" s="1"/>
  <c r="T119" i="47"/>
  <c r="S119" i="47"/>
  <c r="Q119" i="47"/>
  <c r="T118" i="47"/>
  <c r="S118" i="47"/>
  <c r="Q118" i="47"/>
  <c r="T117" i="47"/>
  <c r="Q117" i="47"/>
  <c r="S117" i="47" s="1"/>
  <c r="T116" i="47"/>
  <c r="S116" i="47"/>
  <c r="Q116" i="47"/>
  <c r="T115" i="47"/>
  <c r="S115" i="47"/>
  <c r="Q115" i="47"/>
  <c r="T114" i="47"/>
  <c r="Q114" i="47"/>
  <c r="S114" i="47" s="1"/>
  <c r="T113" i="47"/>
  <c r="Q113" i="47"/>
  <c r="S113" i="47" s="1"/>
  <c r="T112" i="47"/>
  <c r="Q112" i="47"/>
  <c r="S112" i="47" s="1"/>
  <c r="T111" i="47"/>
  <c r="S111" i="47"/>
  <c r="Q111" i="47"/>
  <c r="T110" i="47"/>
  <c r="S110" i="47"/>
  <c r="Q110" i="47"/>
  <c r="T109" i="47"/>
  <c r="Q109" i="47"/>
  <c r="S109" i="47" s="1"/>
  <c r="T108" i="47"/>
  <c r="S108" i="47"/>
  <c r="Q108" i="47"/>
  <c r="T107" i="47"/>
  <c r="S107" i="47"/>
  <c r="Q107" i="47"/>
  <c r="T106" i="47"/>
  <c r="Q106" i="47"/>
  <c r="S106" i="47" s="1"/>
  <c r="T105" i="47"/>
  <c r="Q105" i="47"/>
  <c r="S105" i="47" s="1"/>
  <c r="T104" i="47"/>
  <c r="Q104" i="47"/>
  <c r="S104" i="47" s="1"/>
  <c r="T103" i="47"/>
  <c r="S103" i="47"/>
  <c r="Q103" i="47"/>
  <c r="T102" i="47"/>
  <c r="S102" i="47"/>
  <c r="Q102" i="47"/>
  <c r="T101" i="47"/>
  <c r="Q101" i="47"/>
  <c r="S101" i="47" s="1"/>
  <c r="T100" i="47"/>
  <c r="S100" i="47"/>
  <c r="Q100" i="47"/>
  <c r="T99" i="47"/>
  <c r="S99" i="47"/>
  <c r="Q99" i="47"/>
  <c r="T98" i="47"/>
  <c r="Q98" i="47"/>
  <c r="S98" i="47" s="1"/>
  <c r="T97" i="47"/>
  <c r="Q97" i="47"/>
  <c r="S97" i="47" s="1"/>
  <c r="T96" i="47"/>
  <c r="Q96" i="47"/>
  <c r="S96" i="47" s="1"/>
  <c r="T95" i="47"/>
  <c r="S95" i="47"/>
  <c r="Q95" i="47"/>
  <c r="T94" i="47"/>
  <c r="S94" i="47"/>
  <c r="Q94" i="47"/>
  <c r="T93" i="47"/>
  <c r="Q93" i="47"/>
  <c r="S93" i="47" s="1"/>
  <c r="T92" i="47"/>
  <c r="S92" i="47"/>
  <c r="Q92" i="47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S87" i="47"/>
  <c r="Q87" i="47"/>
  <c r="T86" i="47"/>
  <c r="S86" i="47"/>
  <c r="Q86" i="47"/>
  <c r="T85" i="47"/>
  <c r="Q85" i="47"/>
  <c r="S85" i="47" s="1"/>
  <c r="T84" i="47"/>
  <c r="S84" i="47"/>
  <c r="Q84" i="47"/>
  <c r="T83" i="47"/>
  <c r="S83" i="47"/>
  <c r="Q8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3" i="46"/>
  <c r="I13" i="46" s="1"/>
  <c r="I12" i="46"/>
  <c r="G12" i="46"/>
  <c r="I11" i="46"/>
  <c r="G11" i="46"/>
  <c r="G10" i="46"/>
  <c r="I10" i="46" s="1"/>
  <c r="G9" i="46"/>
  <c r="I9" i="46" s="1"/>
  <c r="I8" i="46"/>
  <c r="G8" i="46"/>
  <c r="I7" i="46"/>
  <c r="G7" i="46"/>
  <c r="G6" i="46"/>
  <c r="I6" i="46" s="1"/>
  <c r="G5" i="46"/>
  <c r="I5" i="46" s="1"/>
  <c r="I4" i="46"/>
  <c r="G4" i="46"/>
  <c r="O13" i="45"/>
  <c r="Q13" i="45" s="1"/>
  <c r="R13" i="45" s="1"/>
  <c r="R12" i="45"/>
  <c r="O12" i="45"/>
  <c r="Q12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R28" i="42" s="1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R24" i="42" s="1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R11" i="42" s="1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R4" i="42" s="1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Z28" i="41"/>
  <c r="CF28" i="41" s="1"/>
  <c r="BQ28" i="41"/>
  <c r="CC28" i="41" s="1"/>
  <c r="BP28" i="41"/>
  <c r="CB28" i="41" s="1"/>
  <c r="BO28" i="41"/>
  <c r="CA28" i="41" s="1"/>
  <c r="CG28" i="41" s="1"/>
  <c r="BN28" i="4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R5" i="44" l="1"/>
  <c r="R8" i="44"/>
  <c r="R4" i="44"/>
  <c r="R10" i="44"/>
  <c r="R7" i="44"/>
  <c r="R11" i="44"/>
  <c r="R7" i="42"/>
  <c r="R13" i="42"/>
  <c r="R19" i="42"/>
  <c r="R22" i="42"/>
  <c r="R16" i="42"/>
  <c r="R31" i="42" s="1"/>
  <c r="R29" i="42"/>
  <c r="I14" i="46"/>
  <c r="R12" i="44"/>
  <c r="L121" i="40" l="1"/>
  <c r="M121" i="40" s="1"/>
  <c r="L122" i="40"/>
  <c r="M122" i="40" s="1"/>
  <c r="L123" i="40"/>
  <c r="M123" i="40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/>
  <c r="L153" i="40"/>
  <c r="M153" i="40" s="1"/>
  <c r="L154" i="40"/>
  <c r="M154" i="40" s="1"/>
  <c r="L155" i="40"/>
  <c r="M155" i="40" s="1"/>
  <c r="L156" i="40"/>
  <c r="M156" i="40" s="1"/>
  <c r="L157" i="40"/>
  <c r="M157" i="40" s="1"/>
  <c r="L158" i="40"/>
  <c r="M158" i="40" s="1"/>
  <c r="L159" i="40"/>
  <c r="M159" i="40" s="1"/>
  <c r="L160" i="40"/>
  <c r="M160" i="40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 s="1"/>
  <c r="L173" i="40"/>
  <c r="M173" i="40" s="1"/>
  <c r="L174" i="40"/>
  <c r="M174" i="40" s="1"/>
  <c r="L175" i="40"/>
  <c r="M175" i="40"/>
  <c r="L176" i="40"/>
  <c r="M176" i="40" s="1"/>
  <c r="L177" i="40"/>
  <c r="M177" i="40" s="1"/>
  <c r="L178" i="40"/>
  <c r="M178" i="40" s="1"/>
  <c r="L179" i="40"/>
  <c r="M179" i="40" s="1"/>
  <c r="L180" i="40"/>
  <c r="M180" i="40" s="1"/>
  <c r="L181" i="40"/>
  <c r="M181" i="40" s="1"/>
  <c r="L182" i="40"/>
  <c r="M182" i="40"/>
  <c r="L183" i="40"/>
  <c r="M183" i="40" s="1"/>
  <c r="L184" i="40"/>
  <c r="M184" i="40" s="1"/>
  <c r="L185" i="40"/>
  <c r="M185" i="40" s="1"/>
  <c r="L186" i="40"/>
  <c r="M186" i="40" s="1"/>
  <c r="W186" i="39"/>
  <c r="V186" i="39"/>
  <c r="W185" i="39"/>
  <c r="V185" i="39"/>
  <c r="W184" i="39"/>
  <c r="V184" i="39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L7" i="40" l="1"/>
  <c r="M7" i="40" s="1"/>
  <c r="L8" i="40"/>
  <c r="M8" i="40" s="1"/>
  <c r="L9" i="40"/>
  <c r="M9" i="40" s="1"/>
  <c r="L10" i="40"/>
  <c r="M10" i="40" s="1"/>
  <c r="L11" i="40"/>
  <c r="M11" i="40" s="1"/>
  <c r="L12" i="40"/>
  <c r="M12" i="40" s="1"/>
  <c r="L13" i="40"/>
  <c r="M13" i="40" s="1"/>
  <c r="L14" i="40"/>
  <c r="M14" i="40" s="1"/>
  <c r="L15" i="40"/>
  <c r="M15" i="40" s="1"/>
  <c r="L16" i="40"/>
  <c r="M16" i="40" s="1"/>
  <c r="L17" i="40"/>
  <c r="M17" i="40" s="1"/>
  <c r="L18" i="40"/>
  <c r="M18" i="40" s="1"/>
  <c r="L19" i="40"/>
  <c r="M19" i="40" s="1"/>
  <c r="L20" i="40"/>
  <c r="M20" i="40" s="1"/>
  <c r="L21" i="40"/>
  <c r="M21" i="40" s="1"/>
  <c r="L22" i="40"/>
  <c r="M22" i="40" s="1"/>
  <c r="L23" i="40"/>
  <c r="M23" i="40" s="1"/>
  <c r="L24" i="40"/>
  <c r="M24" i="40" s="1"/>
  <c r="L25" i="40"/>
  <c r="M25" i="40" s="1"/>
  <c r="L26" i="40"/>
  <c r="M26" i="40" s="1"/>
  <c r="L27" i="40"/>
  <c r="M27" i="40" s="1"/>
  <c r="L28" i="40"/>
  <c r="M28" i="40" s="1"/>
  <c r="L29" i="40"/>
  <c r="M29" i="40" s="1"/>
  <c r="L30" i="40"/>
  <c r="M30" i="40" s="1"/>
  <c r="L31" i="40"/>
  <c r="M31" i="40" s="1"/>
  <c r="L32" i="40"/>
  <c r="M32" i="40" s="1"/>
  <c r="L33" i="40"/>
  <c r="M33" i="40" s="1"/>
  <c r="L34" i="40"/>
  <c r="M34" i="40" s="1"/>
  <c r="L35" i="40"/>
  <c r="M35" i="40" s="1"/>
  <c r="L36" i="40"/>
  <c r="M36" i="40" s="1"/>
  <c r="L37" i="40"/>
  <c r="M37" i="40" s="1"/>
  <c r="L38" i="40"/>
  <c r="M38" i="40" s="1"/>
  <c r="L39" i="40"/>
  <c r="M39" i="40" s="1"/>
  <c r="L40" i="40"/>
  <c r="M40" i="40" s="1"/>
  <c r="L41" i="40"/>
  <c r="M41" i="40" s="1"/>
  <c r="L42" i="40"/>
  <c r="M42" i="40" s="1"/>
  <c r="L43" i="40"/>
  <c r="M43" i="40" s="1"/>
  <c r="L44" i="40"/>
  <c r="M44" i="40" s="1"/>
  <c r="L45" i="40"/>
  <c r="M45" i="40" s="1"/>
  <c r="L46" i="40"/>
  <c r="M46" i="40" s="1"/>
  <c r="L47" i="40"/>
  <c r="M47" i="40" s="1"/>
  <c r="L48" i="40"/>
  <c r="M48" i="40" s="1"/>
  <c r="L49" i="40"/>
  <c r="M49" i="40" s="1"/>
  <c r="L50" i="40"/>
  <c r="M50" i="40" s="1"/>
  <c r="L51" i="40"/>
  <c r="M51" i="40" s="1"/>
  <c r="L52" i="40"/>
  <c r="M52" i="40" s="1"/>
  <c r="L53" i="40"/>
  <c r="M53" i="40" s="1"/>
  <c r="L54" i="40"/>
  <c r="M54" i="40" s="1"/>
  <c r="L55" i="40"/>
  <c r="M55" i="40" s="1"/>
  <c r="L56" i="40"/>
  <c r="M56" i="40" s="1"/>
  <c r="L57" i="40"/>
  <c r="M57" i="40" s="1"/>
  <c r="L58" i="40"/>
  <c r="M58" i="40" s="1"/>
  <c r="L59" i="40"/>
  <c r="M59" i="40" s="1"/>
  <c r="L60" i="40"/>
  <c r="M60" i="40" s="1"/>
  <c r="L61" i="40"/>
  <c r="M61" i="40" s="1"/>
  <c r="L62" i="40"/>
  <c r="M62" i="40" s="1"/>
  <c r="L63" i="40"/>
  <c r="M63" i="40" s="1"/>
  <c r="L64" i="40"/>
  <c r="M64" i="40" s="1"/>
  <c r="L65" i="40"/>
  <c r="M65" i="40" s="1"/>
  <c r="L66" i="40"/>
  <c r="M66" i="40" s="1"/>
  <c r="L67" i="40"/>
  <c r="M67" i="40" s="1"/>
  <c r="L68" i="40"/>
  <c r="M68" i="40" s="1"/>
  <c r="L69" i="40"/>
  <c r="M69" i="40" s="1"/>
  <c r="L70" i="40"/>
  <c r="M70" i="40" s="1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M92" i="40" s="1"/>
  <c r="L93" i="40"/>
  <c r="M93" i="40" s="1"/>
  <c r="L94" i="40"/>
  <c r="M94" i="40" s="1"/>
  <c r="L95" i="40"/>
  <c r="M95" i="40" s="1"/>
  <c r="L96" i="40"/>
  <c r="M96" i="40" s="1"/>
  <c r="L97" i="40"/>
  <c r="M97" i="40" s="1"/>
  <c r="L98" i="40"/>
  <c r="M98" i="40" s="1"/>
  <c r="L99" i="40"/>
  <c r="M99" i="40" s="1"/>
  <c r="L100" i="40"/>
  <c r="M100" i="40" s="1"/>
  <c r="L101" i="40"/>
  <c r="M101" i="40" s="1"/>
  <c r="L102" i="40"/>
  <c r="M102" i="40" s="1"/>
  <c r="L103" i="40"/>
  <c r="M103" i="40" s="1"/>
  <c r="L104" i="40"/>
  <c r="M104" i="40" s="1"/>
  <c r="L105" i="40"/>
  <c r="M105" i="40" s="1"/>
  <c r="L106" i="40"/>
  <c r="M106" i="40" s="1"/>
  <c r="L107" i="40"/>
  <c r="M107" i="40" s="1"/>
  <c r="L108" i="40"/>
  <c r="M108" i="40" s="1"/>
  <c r="L109" i="40"/>
  <c r="M109" i="40" s="1"/>
  <c r="L110" i="40"/>
  <c r="M110" i="40" s="1"/>
  <c r="L111" i="40"/>
  <c r="M111" i="40" s="1"/>
  <c r="L112" i="40"/>
  <c r="M112" i="40" s="1"/>
  <c r="L113" i="40"/>
  <c r="M113" i="40" s="1"/>
  <c r="L114" i="40"/>
  <c r="M114" i="40" s="1"/>
  <c r="L115" i="40"/>
  <c r="M115" i="40" s="1"/>
  <c r="L116" i="40"/>
  <c r="M116" i="40" s="1"/>
  <c r="L117" i="40"/>
  <c r="M117" i="40" s="1"/>
  <c r="L118" i="40"/>
  <c r="M118" i="40" s="1"/>
  <c r="L119" i="40"/>
  <c r="M119" i="40" s="1"/>
  <c r="L120" i="40"/>
  <c r="M120" i="40" s="1"/>
  <c r="K120" i="40"/>
  <c r="K119" i="40"/>
  <c r="K118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J94" i="40"/>
  <c r="J93" i="40"/>
  <c r="J92" i="40"/>
  <c r="K73" i="40"/>
  <c r="K72" i="40"/>
  <c r="K71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6" i="40"/>
  <c r="K5" i="40"/>
  <c r="K4" i="40"/>
  <c r="W10" i="39" l="1"/>
  <c r="V10" i="39"/>
  <c r="W9" i="39"/>
  <c r="V9" i="39"/>
  <c r="W8" i="39"/>
  <c r="V8" i="39"/>
  <c r="W7" i="39"/>
  <c r="V7" i="39"/>
  <c r="W120" i="39" l="1"/>
  <c r="W119" i="39"/>
  <c r="W118" i="39"/>
  <c r="W117" i="39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6" i="39"/>
  <c r="W5" i="39"/>
  <c r="W4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L6" i="40" l="1"/>
  <c r="M6" i="40" s="1"/>
  <c r="L5" i="40"/>
  <c r="M5" i="40" s="1"/>
  <c r="L4" i="40"/>
  <c r="M4" i="40" s="1"/>
  <c r="V120" i="39"/>
  <c r="V119" i="39"/>
  <c r="V118" i="39"/>
  <c r="V117" i="39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6" i="39"/>
  <c r="V5" i="39"/>
  <c r="V4" i="39"/>
  <c r="M18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<sst xmlns="http://schemas.openxmlformats.org/spreadsheetml/2006/main" count="3846" uniqueCount="1160">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</sst>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729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54" xfId="1" applyFont="1" applyFill="1" applyBorder="1" applyAlignment="1">
      <alignment horizontal="left" vertical="center"/>
    </xf>
    <xf numFmtId="0" fontId="20" fillId="0" borderId="35" xfId="1" applyFont="1" applyFill="1" applyBorder="1" applyAlignment="1">
      <alignment horizontal="left" vertical="center"/>
    </xf>
    <xf numFmtId="0" fontId="20" fillId="0" borderId="55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6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5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61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54" xfId="1" applyFont="1" applyFill="1" applyBorder="1" applyAlignment="1">
      <alignment horizontal="left" vertical="center"/>
    </xf>
    <xf numFmtId="0" fontId="11" fillId="0" borderId="55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61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6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1" fillId="0" borderId="4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61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63" xfId="1" applyFont="1" applyFill="1" applyBorder="1" applyAlignment="1">
      <alignment vertical="center"/>
    </xf>
    <xf numFmtId="0" fontId="12" fillId="5" borderId="61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61" xfId="1" applyFont="1" applyFill="1" applyBorder="1" applyAlignment="1">
      <alignment vertical="center"/>
    </xf>
    <xf numFmtId="0" fontId="11" fillId="0" borderId="61" xfId="0" applyFont="1" applyFill="1" applyBorder="1" applyAlignment="1">
      <alignment vertical="center"/>
    </xf>
    <xf numFmtId="0" fontId="12" fillId="11" borderId="61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4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61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61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61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61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54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54" xfId="1" applyFont="1" applyFill="1" applyBorder="1" applyAlignment="1">
      <alignment horizontal="center"/>
    </xf>
    <xf numFmtId="0" fontId="11" fillId="0" borderId="35" xfId="1" applyFont="1" applyFill="1" applyBorder="1" applyAlignment="1">
      <alignment horizontal="left"/>
    </xf>
    <xf numFmtId="0" fontId="20" fillId="0" borderId="35" xfId="1" applyFont="1" applyFill="1" applyBorder="1" applyAlignment="1">
      <alignment horizontal="left"/>
    </xf>
    <xf numFmtId="0" fontId="12" fillId="5" borderId="61" xfId="1" applyFont="1" applyFill="1" applyBorder="1" applyAlignment="1"/>
    <xf numFmtId="0" fontId="12" fillId="5" borderId="6" xfId="1" applyFont="1" applyFill="1" applyBorder="1" applyAlignment="1"/>
    <xf numFmtId="0" fontId="11" fillId="0" borderId="55" xfId="1" applyFont="1" applyFill="1" applyBorder="1" applyAlignment="1">
      <alignment horizontal="center"/>
    </xf>
    <xf numFmtId="0" fontId="20" fillId="0" borderId="55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4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20" fillId="0" borderId="56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61" xfId="1" applyFont="1" applyFill="1" applyBorder="1" applyAlignment="1"/>
    <xf numFmtId="0" fontId="11" fillId="0" borderId="61" xfId="0" applyFont="1" applyFill="1" applyBorder="1" applyAlignment="1"/>
    <xf numFmtId="0" fontId="12" fillId="11" borderId="61" xfId="0" applyFont="1" applyFill="1" applyBorder="1" applyAlignment="1"/>
    <xf numFmtId="176" fontId="11" fillId="0" borderId="61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3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11" fillId="8" borderId="64" xfId="0" applyFont="1" applyFill="1" applyBorder="1" applyAlignment="1">
      <alignment vertical="center"/>
    </xf>
    <xf numFmtId="0" fontId="11" fillId="8" borderId="65" xfId="0" applyFont="1" applyFill="1" applyBorder="1" applyAlignment="1">
      <alignment vertical="center"/>
    </xf>
    <xf numFmtId="0" fontId="11" fillId="3" borderId="66" xfId="0" applyFont="1" applyFill="1" applyBorder="1" applyAlignment="1"/>
    <xf numFmtId="0" fontId="3" fillId="2" borderId="67" xfId="0" applyFont="1" applyFill="1" applyBorder="1" applyAlignment="1">
      <alignment horizontal="left" wrapText="1"/>
    </xf>
    <xf numFmtId="0" fontId="3" fillId="0" borderId="68" xfId="0" applyFont="1" applyBorder="1"/>
    <xf numFmtId="0" fontId="5" fillId="0" borderId="69" xfId="0" applyFont="1" applyBorder="1"/>
    <xf numFmtId="0" fontId="4" fillId="0" borderId="50" xfId="0" applyFont="1" applyBorder="1"/>
    <xf numFmtId="0" fontId="11" fillId="9" borderId="50" xfId="0" applyFont="1" applyFill="1" applyBorder="1" applyAlignment="1">
      <alignment wrapText="1"/>
    </xf>
    <xf numFmtId="0" fontId="11" fillId="9" borderId="7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72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73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7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4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4" fillId="0" borderId="29" xfId="0" applyFont="1" applyBorder="1"/>
    <xf numFmtId="0" fontId="4" fillId="0" borderId="79" xfId="0" applyFont="1" applyBorder="1"/>
    <xf numFmtId="0" fontId="11" fillId="9" borderId="29" xfId="0" applyFont="1" applyFill="1" applyBorder="1" applyAlignment="1">
      <alignment wrapText="1"/>
    </xf>
    <xf numFmtId="0" fontId="11" fillId="9" borderId="80" xfId="0" applyFont="1" applyFill="1" applyBorder="1" applyAlignment="1">
      <alignment horizontal="center" vertical="center"/>
    </xf>
    <xf numFmtId="0" fontId="3" fillId="2" borderId="67" xfId="0" applyFont="1" applyFill="1" applyBorder="1"/>
    <xf numFmtId="0" fontId="3" fillId="0" borderId="72" xfId="0" applyFont="1" applyBorder="1"/>
    <xf numFmtId="0" fontId="11" fillId="0" borderId="75" xfId="0" applyFont="1" applyBorder="1"/>
    <xf numFmtId="0" fontId="22" fillId="0" borderId="0" xfId="0" applyFont="1"/>
    <xf numFmtId="0" fontId="11" fillId="0" borderId="72" xfId="0" applyFont="1" applyBorder="1"/>
    <xf numFmtId="0" fontId="4" fillId="0" borderId="33" xfId="0" applyFont="1" applyBorder="1"/>
    <xf numFmtId="0" fontId="6" fillId="0" borderId="44" xfId="0" applyFont="1" applyFill="1" applyBorder="1" applyAlignment="1">
      <alignment horizontal="right"/>
    </xf>
    <xf numFmtId="0" fontId="0" fillId="0" borderId="81" xfId="0" applyBorder="1"/>
    <xf numFmtId="0" fontId="4" fillId="0" borderId="81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8" xfId="0" applyBorder="1"/>
    <xf numFmtId="0" fontId="4" fillId="0" borderId="78" xfId="0" applyFont="1" applyBorder="1"/>
    <xf numFmtId="0" fontId="11" fillId="9" borderId="82" xfId="0" applyFont="1" applyFill="1" applyBorder="1" applyAlignment="1">
      <alignment horizontal="center" vertical="center"/>
    </xf>
    <xf numFmtId="0" fontId="3" fillId="2" borderId="57" xfId="0" applyFont="1" applyFill="1" applyBorder="1"/>
    <xf numFmtId="0" fontId="3" fillId="2" borderId="58" xfId="0" applyFont="1" applyFill="1" applyBorder="1"/>
    <xf numFmtId="0" fontId="3" fillId="2" borderId="59" xfId="0" applyFont="1" applyFill="1" applyBorder="1"/>
    <xf numFmtId="0" fontId="11" fillId="0" borderId="83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84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11" fillId="0" borderId="8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6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3" borderId="17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right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66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5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5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jpe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16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17.jpeg"/><Relationship Id="rId55" Type="http://schemas.openxmlformats.org/officeDocument/2006/relationships/image" Target="../media/image122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20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23.jpeg"/><Relationship Id="rId8" Type="http://schemas.openxmlformats.org/officeDocument/2006/relationships/image" Target="../media/image67.jpeg"/><Relationship Id="rId51" Type="http://schemas.openxmlformats.org/officeDocument/2006/relationships/image" Target="../media/image118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2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24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1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jpeg"/><Relationship Id="rId13" Type="http://schemas.openxmlformats.org/officeDocument/2006/relationships/image" Target="../media/image44.jpeg"/><Relationship Id="rId3" Type="http://schemas.openxmlformats.org/officeDocument/2006/relationships/image" Target="../media/image34.jpeg"/><Relationship Id="rId7" Type="http://schemas.openxmlformats.org/officeDocument/2006/relationships/image" Target="../media/image38.jpeg"/><Relationship Id="rId12" Type="http://schemas.openxmlformats.org/officeDocument/2006/relationships/image" Target="../media/image43.jpeg"/><Relationship Id="rId2" Type="http://schemas.openxmlformats.org/officeDocument/2006/relationships/image" Target="../media/image33.jpeg"/><Relationship Id="rId1" Type="http://schemas.openxmlformats.org/officeDocument/2006/relationships/image" Target="../media/image32.jpeg"/><Relationship Id="rId6" Type="http://schemas.openxmlformats.org/officeDocument/2006/relationships/image" Target="../media/image37.jpeg"/><Relationship Id="rId11" Type="http://schemas.openxmlformats.org/officeDocument/2006/relationships/image" Target="../media/image42.jpeg"/><Relationship Id="rId5" Type="http://schemas.openxmlformats.org/officeDocument/2006/relationships/image" Target="../media/image36.jpeg"/><Relationship Id="rId10" Type="http://schemas.openxmlformats.org/officeDocument/2006/relationships/image" Target="../media/image41.jpeg"/><Relationship Id="rId4" Type="http://schemas.openxmlformats.org/officeDocument/2006/relationships/image" Target="../media/image35.jpeg"/><Relationship Id="rId9" Type="http://schemas.openxmlformats.org/officeDocument/2006/relationships/image" Target="../media/image40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jpeg"/><Relationship Id="rId13" Type="http://schemas.openxmlformats.org/officeDocument/2006/relationships/image" Target="../media/image57.jpeg"/><Relationship Id="rId3" Type="http://schemas.openxmlformats.org/officeDocument/2006/relationships/image" Target="../media/image47.jpeg"/><Relationship Id="rId7" Type="http://schemas.openxmlformats.org/officeDocument/2006/relationships/image" Target="../media/image51.jpeg"/><Relationship Id="rId12" Type="http://schemas.openxmlformats.org/officeDocument/2006/relationships/image" Target="../media/image56.jpeg"/><Relationship Id="rId2" Type="http://schemas.openxmlformats.org/officeDocument/2006/relationships/image" Target="../media/image46.jpeg"/><Relationship Id="rId1" Type="http://schemas.openxmlformats.org/officeDocument/2006/relationships/image" Target="../media/image45.jpeg"/><Relationship Id="rId6" Type="http://schemas.openxmlformats.org/officeDocument/2006/relationships/image" Target="../media/image50.jpeg"/><Relationship Id="rId11" Type="http://schemas.openxmlformats.org/officeDocument/2006/relationships/image" Target="../media/image55.jpeg"/><Relationship Id="rId5" Type="http://schemas.openxmlformats.org/officeDocument/2006/relationships/image" Target="../media/image49.jpeg"/><Relationship Id="rId10" Type="http://schemas.openxmlformats.org/officeDocument/2006/relationships/image" Target="../media/image54.jpeg"/><Relationship Id="rId4" Type="http://schemas.openxmlformats.org/officeDocument/2006/relationships/image" Target="../media/image48.jpeg"/><Relationship Id="rId9" Type="http://schemas.openxmlformats.org/officeDocument/2006/relationships/image" Target="../media/image53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51954</xdr:colOff>
      <xdr:row>3</xdr:row>
      <xdr:rowOff>107373</xdr:rowOff>
    </xdr:from>
    <xdr:to>
      <xdr:col>4</xdr:col>
      <xdr:colOff>1851954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6737"/>
          <a:ext cx="1800000" cy="178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</xdr:row>
      <xdr:rowOff>102178</xdr:rowOff>
    </xdr:from>
    <xdr:to>
      <xdr:col>4</xdr:col>
      <xdr:colOff>2211954</xdr:colOff>
      <xdr:row>12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123825</xdr:rowOff>
    </xdr:from>
    <xdr:to>
      <xdr:col>4</xdr:col>
      <xdr:colOff>2211954</xdr:colOff>
      <xdr:row>16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76200</xdr:rowOff>
    </xdr:from>
    <xdr:to>
      <xdr:col>4</xdr:col>
      <xdr:colOff>1851954</xdr:colOff>
      <xdr:row>19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161925</xdr:rowOff>
    </xdr:from>
    <xdr:to>
      <xdr:col>4</xdr:col>
      <xdr:colOff>2211954</xdr:colOff>
      <xdr:row>22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114300</xdr:rowOff>
    </xdr:from>
    <xdr:to>
      <xdr:col>4</xdr:col>
      <xdr:colOff>2211954</xdr:colOff>
      <xdr:row>25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123825</xdr:rowOff>
    </xdr:from>
    <xdr:to>
      <xdr:col>4</xdr:col>
      <xdr:colOff>2211954</xdr:colOff>
      <xdr:row>28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114300</xdr:rowOff>
    </xdr:from>
    <xdr:to>
      <xdr:col>4</xdr:col>
      <xdr:colOff>2211954</xdr:colOff>
      <xdr:row>31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161925</xdr:rowOff>
    </xdr:from>
    <xdr:to>
      <xdr:col>4</xdr:col>
      <xdr:colOff>2211954</xdr:colOff>
      <xdr:row>34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190500</xdr:rowOff>
    </xdr:from>
    <xdr:to>
      <xdr:col>4</xdr:col>
      <xdr:colOff>2211954</xdr:colOff>
      <xdr:row>37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152400</xdr:rowOff>
    </xdr:from>
    <xdr:to>
      <xdr:col>4</xdr:col>
      <xdr:colOff>2211954</xdr:colOff>
      <xdr:row>40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190500</xdr:rowOff>
    </xdr:from>
    <xdr:to>
      <xdr:col>4</xdr:col>
      <xdr:colOff>2211954</xdr:colOff>
      <xdr:row>43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152400</xdr:rowOff>
    </xdr:from>
    <xdr:to>
      <xdr:col>4</xdr:col>
      <xdr:colOff>2211954</xdr:colOff>
      <xdr:row>46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161925</xdr:rowOff>
    </xdr:from>
    <xdr:to>
      <xdr:col>4</xdr:col>
      <xdr:colOff>2211954</xdr:colOff>
      <xdr:row>49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81644</xdr:rowOff>
    </xdr:from>
    <xdr:to>
      <xdr:col>4</xdr:col>
      <xdr:colOff>2161061</xdr:colOff>
      <xdr:row>69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13609</xdr:rowOff>
    </xdr:from>
    <xdr:to>
      <xdr:col>4</xdr:col>
      <xdr:colOff>2256311</xdr:colOff>
      <xdr:row>72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68034</xdr:rowOff>
    </xdr:from>
    <xdr:to>
      <xdr:col>4</xdr:col>
      <xdr:colOff>2269918</xdr:colOff>
      <xdr:row>75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40820</xdr:rowOff>
    </xdr:from>
    <xdr:to>
      <xdr:col>4</xdr:col>
      <xdr:colOff>2147453</xdr:colOff>
      <xdr:row>78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121226</xdr:rowOff>
    </xdr:from>
    <xdr:to>
      <xdr:col>4</xdr:col>
      <xdr:colOff>1710574</xdr:colOff>
      <xdr:row>81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138544</xdr:rowOff>
    </xdr:from>
    <xdr:to>
      <xdr:col>4</xdr:col>
      <xdr:colOff>1755024</xdr:colOff>
      <xdr:row>84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1827414</xdr:colOff>
      <xdr:row>87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173182</xdr:rowOff>
    </xdr:from>
    <xdr:to>
      <xdr:col>4</xdr:col>
      <xdr:colOff>1873769</xdr:colOff>
      <xdr:row>90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207818</xdr:rowOff>
    </xdr:from>
    <xdr:to>
      <xdr:col>4</xdr:col>
      <xdr:colOff>1856106</xdr:colOff>
      <xdr:row>93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115166</xdr:rowOff>
    </xdr:from>
    <xdr:to>
      <xdr:col>4</xdr:col>
      <xdr:colOff>2062729</xdr:colOff>
      <xdr:row>96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207817</xdr:rowOff>
    </xdr:from>
    <xdr:to>
      <xdr:col>4</xdr:col>
      <xdr:colOff>2304187</xdr:colOff>
      <xdr:row>102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190500</xdr:rowOff>
    </xdr:from>
    <xdr:to>
      <xdr:col>4</xdr:col>
      <xdr:colOff>2212820</xdr:colOff>
      <xdr:row>105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225137</xdr:rowOff>
    </xdr:from>
    <xdr:to>
      <xdr:col>4</xdr:col>
      <xdr:colOff>2211954</xdr:colOff>
      <xdr:row>99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110</xdr:row>
      <xdr:rowOff>407152</xdr:rowOff>
    </xdr:from>
    <xdr:to>
      <xdr:col>4</xdr:col>
      <xdr:colOff>2130136</xdr:colOff>
      <xdr:row>112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219075</xdr:rowOff>
    </xdr:from>
    <xdr:to>
      <xdr:col>4</xdr:col>
      <xdr:colOff>1556904</xdr:colOff>
      <xdr:row>116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114301</xdr:rowOff>
    </xdr:from>
    <xdr:to>
      <xdr:col>4</xdr:col>
      <xdr:colOff>1795029</xdr:colOff>
      <xdr:row>119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106</xdr:row>
      <xdr:rowOff>613065</xdr:rowOff>
    </xdr:from>
    <xdr:to>
      <xdr:col>4</xdr:col>
      <xdr:colOff>2153687</xdr:colOff>
      <xdr:row>108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107373</xdr:rowOff>
    </xdr:from>
    <xdr:to>
      <xdr:col>4</xdr:col>
      <xdr:colOff>1895250</xdr:colOff>
      <xdr:row>6</xdr:row>
      <xdr:rowOff>26619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593273"/>
          <a:ext cx="1800000" cy="1805196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10</xdr:row>
      <xdr:rowOff>102178</xdr:rowOff>
    </xdr:from>
    <xdr:to>
      <xdr:col>4</xdr:col>
      <xdr:colOff>2259579</xdr:colOff>
      <xdr:row>12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14</xdr:row>
      <xdr:rowOff>123825</xdr:rowOff>
    </xdr:from>
    <xdr:to>
      <xdr:col>4</xdr:col>
      <xdr:colOff>2245725</xdr:colOff>
      <xdr:row>16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17</xdr:row>
      <xdr:rowOff>76200</xdr:rowOff>
    </xdr:from>
    <xdr:to>
      <xdr:col>4</xdr:col>
      <xdr:colOff>1952400</xdr:colOff>
      <xdr:row>19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20</xdr:row>
      <xdr:rowOff>161925</xdr:rowOff>
    </xdr:from>
    <xdr:to>
      <xdr:col>4</xdr:col>
      <xdr:colOff>2236200</xdr:colOff>
      <xdr:row>22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114300</xdr:rowOff>
    </xdr:from>
    <xdr:to>
      <xdr:col>4</xdr:col>
      <xdr:colOff>2255250</xdr:colOff>
      <xdr:row>25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26</xdr:row>
      <xdr:rowOff>123825</xdr:rowOff>
    </xdr:from>
    <xdr:to>
      <xdr:col>4</xdr:col>
      <xdr:colOff>2274300</xdr:colOff>
      <xdr:row>28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114300</xdr:rowOff>
    </xdr:from>
    <xdr:to>
      <xdr:col>4</xdr:col>
      <xdr:colOff>2293350</xdr:colOff>
      <xdr:row>31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32</xdr:row>
      <xdr:rowOff>161925</xdr:rowOff>
    </xdr:from>
    <xdr:to>
      <xdr:col>4</xdr:col>
      <xdr:colOff>2293350</xdr:colOff>
      <xdr:row>34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35</xdr:row>
      <xdr:rowOff>190500</xdr:rowOff>
    </xdr:from>
    <xdr:to>
      <xdr:col>4</xdr:col>
      <xdr:colOff>2283825</xdr:colOff>
      <xdr:row>37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38</xdr:row>
      <xdr:rowOff>152400</xdr:rowOff>
    </xdr:from>
    <xdr:to>
      <xdr:col>4</xdr:col>
      <xdr:colOff>2293350</xdr:colOff>
      <xdr:row>40</xdr:row>
      <xdr:rowOff>437956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41</xdr:row>
      <xdr:rowOff>190500</xdr:rowOff>
    </xdr:from>
    <xdr:to>
      <xdr:col>4</xdr:col>
      <xdr:colOff>2302875</xdr:colOff>
      <xdr:row>43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44</xdr:row>
      <xdr:rowOff>152400</xdr:rowOff>
    </xdr:from>
    <xdr:to>
      <xdr:col>4</xdr:col>
      <xdr:colOff>2312400</xdr:colOff>
      <xdr:row>46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47</xdr:row>
      <xdr:rowOff>161925</xdr:rowOff>
    </xdr:from>
    <xdr:to>
      <xdr:col>4</xdr:col>
      <xdr:colOff>2217150</xdr:colOff>
      <xdr:row>49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67</xdr:row>
      <xdr:rowOff>81644</xdr:rowOff>
    </xdr:from>
    <xdr:to>
      <xdr:col>4</xdr:col>
      <xdr:colOff>2217964</xdr:colOff>
      <xdr:row>69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70</xdr:row>
      <xdr:rowOff>13609</xdr:rowOff>
    </xdr:from>
    <xdr:to>
      <xdr:col>4</xdr:col>
      <xdr:colOff>2272393</xdr:colOff>
      <xdr:row>72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73</xdr:row>
      <xdr:rowOff>68034</xdr:rowOff>
    </xdr:from>
    <xdr:to>
      <xdr:col>4</xdr:col>
      <xdr:colOff>2285999</xdr:colOff>
      <xdr:row>75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76</xdr:row>
      <xdr:rowOff>40820</xdr:rowOff>
    </xdr:from>
    <xdr:to>
      <xdr:col>4</xdr:col>
      <xdr:colOff>2245177</xdr:colOff>
      <xdr:row>78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79</xdr:row>
      <xdr:rowOff>121226</xdr:rowOff>
    </xdr:from>
    <xdr:to>
      <xdr:col>4</xdr:col>
      <xdr:colOff>1847724</xdr:colOff>
      <xdr:row>81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82</xdr:row>
      <xdr:rowOff>138544</xdr:rowOff>
    </xdr:from>
    <xdr:to>
      <xdr:col>4</xdr:col>
      <xdr:colOff>1938420</xdr:colOff>
      <xdr:row>84</xdr:row>
      <xdr:rowOff>490638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85</xdr:row>
      <xdr:rowOff>173182</xdr:rowOff>
    </xdr:from>
    <xdr:to>
      <xdr:col>4</xdr:col>
      <xdr:colOff>2015441</xdr:colOff>
      <xdr:row>87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88</xdr:row>
      <xdr:rowOff>173182</xdr:rowOff>
    </xdr:from>
    <xdr:to>
      <xdr:col>4</xdr:col>
      <xdr:colOff>2012315</xdr:colOff>
      <xdr:row>90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91</xdr:row>
      <xdr:rowOff>207818</xdr:rowOff>
    </xdr:from>
    <xdr:to>
      <xdr:col>4</xdr:col>
      <xdr:colOff>1995889</xdr:colOff>
      <xdr:row>93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94</xdr:row>
      <xdr:rowOff>115166</xdr:rowOff>
    </xdr:from>
    <xdr:to>
      <xdr:col>4</xdr:col>
      <xdr:colOff>2145856</xdr:colOff>
      <xdr:row>96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100</xdr:row>
      <xdr:rowOff>207817</xdr:rowOff>
    </xdr:from>
    <xdr:to>
      <xdr:col>4</xdr:col>
      <xdr:colOff>2322364</xdr:colOff>
      <xdr:row>102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103</xdr:row>
      <xdr:rowOff>190500</xdr:rowOff>
    </xdr:from>
    <xdr:to>
      <xdr:col>4</xdr:col>
      <xdr:colOff>2263045</xdr:colOff>
      <xdr:row>105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97</xdr:row>
      <xdr:rowOff>225137</xdr:rowOff>
    </xdr:from>
    <xdr:to>
      <xdr:col>4</xdr:col>
      <xdr:colOff>2283348</xdr:colOff>
      <xdr:row>99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110</xdr:row>
      <xdr:rowOff>407152</xdr:rowOff>
    </xdr:from>
    <xdr:to>
      <xdr:col>4</xdr:col>
      <xdr:colOff>2199409</xdr:colOff>
      <xdr:row>112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114</xdr:row>
      <xdr:rowOff>219075</xdr:rowOff>
    </xdr:from>
    <xdr:to>
      <xdr:col>4</xdr:col>
      <xdr:colOff>1962151</xdr:colOff>
      <xdr:row>116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117</xdr:row>
      <xdr:rowOff>114301</xdr:rowOff>
    </xdr:from>
    <xdr:to>
      <xdr:col>4</xdr:col>
      <xdr:colOff>2076450</xdr:colOff>
      <xdr:row>119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106</xdr:row>
      <xdr:rowOff>613065</xdr:rowOff>
    </xdr:from>
    <xdr:to>
      <xdr:col>4</xdr:col>
      <xdr:colOff>2188323</xdr:colOff>
      <xdr:row>108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379261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379261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11</xdr:row>
      <xdr:rowOff>43897</xdr:rowOff>
    </xdr:from>
    <xdr:to>
      <xdr:col>2</xdr:col>
      <xdr:colOff>1520341</xdr:colOff>
      <xdr:row>12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11</xdr:row>
      <xdr:rowOff>275219</xdr:rowOff>
    </xdr:from>
    <xdr:to>
      <xdr:col>2</xdr:col>
      <xdr:colOff>1605948</xdr:colOff>
      <xdr:row>12</xdr:row>
      <xdr:rowOff>448394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98</xdr:row>
      <xdr:rowOff>120136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44"/>
  <sheetViews>
    <sheetView showGridLines="0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63"/>
  </cols>
  <sheetData>
    <row r="1" spans="2:95" ht="28.5" thickBot="1" x14ac:dyDescent="0.45">
      <c r="BN1" s="668"/>
      <c r="BO1" s="668"/>
      <c r="BP1" s="668"/>
    </row>
    <row r="2" spans="2:95" ht="60" customHeight="1" x14ac:dyDescent="0.35">
      <c r="F2" s="23" t="s">
        <v>686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687</v>
      </c>
      <c r="S2" s="24"/>
      <c r="T2" s="24"/>
      <c r="U2" s="24"/>
      <c r="V2" s="24"/>
      <c r="W2" s="25"/>
      <c r="X2" s="23" t="s">
        <v>271</v>
      </c>
      <c r="Y2" s="24"/>
      <c r="Z2" s="24"/>
      <c r="AA2" s="24"/>
      <c r="AB2" s="24"/>
      <c r="AC2" s="25"/>
      <c r="AD2" s="557" t="s">
        <v>688</v>
      </c>
      <c r="AE2" s="558"/>
      <c r="AF2" s="558"/>
      <c r="AG2" s="558"/>
      <c r="AH2" s="558"/>
      <c r="AI2" s="559"/>
      <c r="AJ2" s="665" t="s">
        <v>689</v>
      </c>
      <c r="AK2" s="666"/>
      <c r="AL2" s="666"/>
      <c r="AM2" s="666"/>
      <c r="AN2" s="666"/>
      <c r="AO2" s="667"/>
      <c r="AP2" s="665" t="s">
        <v>690</v>
      </c>
      <c r="AQ2" s="666"/>
      <c r="AR2" s="666"/>
      <c r="AS2" s="666"/>
      <c r="AT2" s="666"/>
      <c r="AU2" s="667"/>
      <c r="AV2" s="665" t="s">
        <v>542</v>
      </c>
      <c r="AW2" s="669"/>
      <c r="AX2" s="669"/>
      <c r="AY2" s="669"/>
      <c r="AZ2" s="669"/>
      <c r="BA2" s="670"/>
      <c r="BB2" s="665" t="s">
        <v>538</v>
      </c>
      <c r="BC2" s="669"/>
      <c r="BD2" s="669"/>
      <c r="BE2" s="669"/>
      <c r="BF2" s="669"/>
      <c r="BG2" s="670"/>
      <c r="BH2" s="665" t="s">
        <v>539</v>
      </c>
      <c r="BI2" s="666"/>
      <c r="BJ2" s="666"/>
      <c r="BK2" s="666"/>
      <c r="BL2" s="666"/>
      <c r="BM2" s="667"/>
      <c r="BN2" s="23" t="s">
        <v>691</v>
      </c>
      <c r="BO2" s="24"/>
      <c r="BP2" s="24"/>
      <c r="BQ2" s="24"/>
      <c r="BR2" s="24"/>
      <c r="BS2" s="25"/>
      <c r="BT2" s="23" t="s">
        <v>692</v>
      </c>
      <c r="BU2" s="24"/>
      <c r="BV2" s="24"/>
      <c r="BW2" s="24"/>
      <c r="BX2" s="24"/>
      <c r="BY2" s="25"/>
      <c r="BZ2" s="23" t="s">
        <v>693</v>
      </c>
      <c r="CA2" s="24"/>
      <c r="CB2" s="24"/>
      <c r="CC2" s="24"/>
      <c r="CD2" s="24"/>
      <c r="CE2" s="25"/>
      <c r="CF2" s="665" t="s">
        <v>694</v>
      </c>
      <c r="CG2" s="666"/>
      <c r="CH2" s="666"/>
      <c r="CI2" s="666"/>
      <c r="CJ2" s="666"/>
      <c r="CK2" s="667"/>
    </row>
    <row r="3" spans="2:95" s="132" customFormat="1" ht="24" thickBot="1" x14ac:dyDescent="0.4">
      <c r="B3" s="130" t="s">
        <v>695</v>
      </c>
      <c r="C3" s="130" t="s">
        <v>49</v>
      </c>
      <c r="D3" s="130" t="s">
        <v>696</v>
      </c>
      <c r="E3" s="131" t="s">
        <v>697</v>
      </c>
      <c r="F3" s="130" t="s">
        <v>698</v>
      </c>
      <c r="G3" s="130" t="s">
        <v>699</v>
      </c>
      <c r="H3" s="130" t="s">
        <v>277</v>
      </c>
      <c r="I3" s="130" t="s">
        <v>278</v>
      </c>
      <c r="J3" s="130" t="s">
        <v>700</v>
      </c>
      <c r="K3" s="131" t="s">
        <v>280</v>
      </c>
      <c r="L3" s="257" t="s">
        <v>275</v>
      </c>
      <c r="M3" s="258" t="s">
        <v>276</v>
      </c>
      <c r="N3" s="258" t="s">
        <v>701</v>
      </c>
      <c r="O3" s="258" t="s">
        <v>702</v>
      </c>
      <c r="P3" s="258" t="s">
        <v>279</v>
      </c>
      <c r="Q3" s="259" t="s">
        <v>280</v>
      </c>
      <c r="R3" s="260" t="s">
        <v>703</v>
      </c>
      <c r="S3" s="261" t="s">
        <v>704</v>
      </c>
      <c r="T3" s="261" t="s">
        <v>277</v>
      </c>
      <c r="U3" s="261" t="s">
        <v>702</v>
      </c>
      <c r="V3" s="261" t="s">
        <v>705</v>
      </c>
      <c r="W3" s="259" t="s">
        <v>706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279</v>
      </c>
      <c r="AC3" s="259" t="s">
        <v>280</v>
      </c>
      <c r="AD3" s="260" t="s">
        <v>708</v>
      </c>
      <c r="AE3" s="261" t="s">
        <v>704</v>
      </c>
      <c r="AF3" s="261" t="s">
        <v>707</v>
      </c>
      <c r="AG3" s="261" t="s">
        <v>278</v>
      </c>
      <c r="AH3" s="261" t="s">
        <v>279</v>
      </c>
      <c r="AI3" s="259" t="s">
        <v>709</v>
      </c>
      <c r="AJ3" s="257" t="s">
        <v>275</v>
      </c>
      <c r="AK3" s="258" t="s">
        <v>704</v>
      </c>
      <c r="AL3" s="258" t="s">
        <v>707</v>
      </c>
      <c r="AM3" s="258" t="s">
        <v>278</v>
      </c>
      <c r="AN3" s="258" t="s">
        <v>710</v>
      </c>
      <c r="AO3" s="259" t="s">
        <v>711</v>
      </c>
      <c r="AP3" s="257" t="s">
        <v>708</v>
      </c>
      <c r="AQ3" s="258" t="s">
        <v>704</v>
      </c>
      <c r="AR3" s="258" t="s">
        <v>707</v>
      </c>
      <c r="AS3" s="258" t="s">
        <v>702</v>
      </c>
      <c r="AT3" s="258" t="s">
        <v>710</v>
      </c>
      <c r="AU3" s="259" t="s">
        <v>709</v>
      </c>
      <c r="AV3" s="260" t="s">
        <v>708</v>
      </c>
      <c r="AW3" s="261" t="s">
        <v>276</v>
      </c>
      <c r="AX3" s="261" t="s">
        <v>707</v>
      </c>
      <c r="AY3" s="261" t="s">
        <v>278</v>
      </c>
      <c r="AZ3" s="261" t="s">
        <v>279</v>
      </c>
      <c r="BA3" s="259" t="s">
        <v>709</v>
      </c>
      <c r="BB3" s="260" t="s">
        <v>708</v>
      </c>
      <c r="BC3" s="261" t="s">
        <v>276</v>
      </c>
      <c r="BD3" s="261" t="s">
        <v>701</v>
      </c>
      <c r="BE3" s="261" t="s">
        <v>702</v>
      </c>
      <c r="BF3" s="261" t="s">
        <v>710</v>
      </c>
      <c r="BG3" s="259" t="s">
        <v>280</v>
      </c>
      <c r="BH3" s="260" t="s">
        <v>708</v>
      </c>
      <c r="BI3" s="261" t="s">
        <v>704</v>
      </c>
      <c r="BJ3" s="261" t="s">
        <v>707</v>
      </c>
      <c r="BK3" s="261" t="s">
        <v>702</v>
      </c>
      <c r="BL3" s="261" t="s">
        <v>710</v>
      </c>
      <c r="BM3" s="259" t="s">
        <v>709</v>
      </c>
      <c r="BN3" s="257" t="s">
        <v>708</v>
      </c>
      <c r="BO3" s="258" t="s">
        <v>276</v>
      </c>
      <c r="BP3" s="258" t="s">
        <v>707</v>
      </c>
      <c r="BQ3" s="258" t="s">
        <v>702</v>
      </c>
      <c r="BR3" s="258" t="s">
        <v>279</v>
      </c>
      <c r="BS3" s="259" t="s">
        <v>709</v>
      </c>
      <c r="BT3" s="257" t="s">
        <v>275</v>
      </c>
      <c r="BU3" s="258" t="s">
        <v>704</v>
      </c>
      <c r="BV3" s="258" t="s">
        <v>277</v>
      </c>
      <c r="BW3" s="258" t="s">
        <v>702</v>
      </c>
      <c r="BX3" s="258" t="s">
        <v>279</v>
      </c>
      <c r="BY3" s="259" t="s">
        <v>709</v>
      </c>
      <c r="BZ3" s="257" t="s">
        <v>708</v>
      </c>
      <c r="CA3" s="258" t="s">
        <v>704</v>
      </c>
      <c r="CB3" s="258" t="s">
        <v>707</v>
      </c>
      <c r="CC3" s="258" t="s">
        <v>702</v>
      </c>
      <c r="CD3" s="258" t="s">
        <v>279</v>
      </c>
      <c r="CE3" s="259" t="s">
        <v>709</v>
      </c>
      <c r="CF3" s="260" t="s">
        <v>275</v>
      </c>
      <c r="CG3" s="261" t="s">
        <v>704</v>
      </c>
      <c r="CH3" s="261" t="s">
        <v>707</v>
      </c>
      <c r="CI3" s="261" t="s">
        <v>702</v>
      </c>
      <c r="CJ3" s="261" t="s">
        <v>710</v>
      </c>
      <c r="CK3" s="259" t="s">
        <v>709</v>
      </c>
      <c r="CL3" s="663"/>
      <c r="CM3" s="663"/>
      <c r="CN3" s="663"/>
      <c r="CO3" s="663"/>
      <c r="CP3" s="663"/>
      <c r="CQ3" s="663"/>
    </row>
    <row r="4" spans="2:95" ht="30" customHeight="1" x14ac:dyDescent="0.35">
      <c r="B4" s="2" t="s">
        <v>712</v>
      </c>
      <c r="C4" s="2"/>
      <c r="D4" s="40" t="s">
        <v>713</v>
      </c>
      <c r="E4" s="41" t="s">
        <v>714</v>
      </c>
      <c r="F4" s="105" t="s">
        <v>55</v>
      </c>
      <c r="G4" s="105" t="s">
        <v>715</v>
      </c>
      <c r="H4" s="105" t="s">
        <v>716</v>
      </c>
      <c r="I4" s="105" t="s">
        <v>717</v>
      </c>
      <c r="J4" s="105" t="s">
        <v>718</v>
      </c>
      <c r="K4" s="106"/>
      <c r="L4" s="171"/>
      <c r="M4" s="172"/>
      <c r="N4" s="172"/>
      <c r="O4" s="172"/>
      <c r="P4" s="172"/>
      <c r="Q4" s="173"/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249"/>
      <c r="AE4" s="248"/>
      <c r="AF4" s="248"/>
      <c r="AG4" s="248"/>
      <c r="AH4" s="248"/>
      <c r="AI4" s="201"/>
      <c r="AJ4" s="171"/>
      <c r="AK4" s="172"/>
      <c r="AL4" s="172"/>
      <c r="AM4" s="172"/>
      <c r="AN4" s="172"/>
      <c r="AO4" s="173"/>
      <c r="AP4" s="171"/>
      <c r="AQ4" s="172"/>
      <c r="AR4" s="172"/>
      <c r="AS4" s="172"/>
      <c r="AT4" s="172"/>
      <c r="AU4" s="173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219"/>
      <c r="BI4" s="220"/>
      <c r="BJ4" s="220"/>
      <c r="BK4" s="220"/>
      <c r="BL4" s="220"/>
      <c r="BM4" s="201"/>
      <c r="BN4" s="199">
        <f>L4+R4+X4+AD4</f>
        <v>0</v>
      </c>
      <c r="BO4" s="200">
        <f t="shared" ref="BO4:BS19" si="0">M4+S4+Y4+AE4</f>
        <v>0</v>
      </c>
      <c r="BP4" s="200">
        <f t="shared" si="0"/>
        <v>0</v>
      </c>
      <c r="BQ4" s="200">
        <f t="shared" si="0"/>
        <v>0</v>
      </c>
      <c r="BR4" s="200">
        <f t="shared" si="0"/>
        <v>0</v>
      </c>
      <c r="BS4" s="201"/>
      <c r="BT4" s="217"/>
      <c r="BU4" s="218"/>
      <c r="BV4" s="218"/>
      <c r="BW4" s="218"/>
      <c r="BX4" s="218"/>
      <c r="BY4" s="201"/>
      <c r="BZ4" s="199">
        <f>BN4+BT4</f>
        <v>0</v>
      </c>
      <c r="CA4" s="200">
        <f t="shared" ref="CA4:CE19" si="1">BO4+BU4</f>
        <v>0</v>
      </c>
      <c r="CB4" s="200">
        <f t="shared" si="1"/>
        <v>0</v>
      </c>
      <c r="CC4" s="200">
        <f t="shared" si="1"/>
        <v>0</v>
      </c>
      <c r="CD4" s="200">
        <f t="shared" si="1"/>
        <v>0</v>
      </c>
      <c r="CE4" s="201"/>
      <c r="CF4" s="199" t="str">
        <f>IF( BH4&lt;&gt;0,BZ4/BH4*7,"-")</f>
        <v>-</v>
      </c>
      <c r="CG4" s="200" t="str">
        <f t="shared" ref="CG4:CK19" si="2">IF( BI4&lt;&gt;0,CA4/BI4*7,"-")</f>
        <v>-</v>
      </c>
      <c r="CH4" s="200" t="str">
        <f t="shared" si="2"/>
        <v>-</v>
      </c>
      <c r="CI4" s="200" t="str">
        <f t="shared" si="2"/>
        <v>-</v>
      </c>
      <c r="CJ4" s="200" t="str">
        <f t="shared" si="2"/>
        <v>-</v>
      </c>
      <c r="CK4" s="201" t="str">
        <f t="shared" si="2"/>
        <v>-</v>
      </c>
    </row>
    <row r="5" spans="2:95" ht="30" customHeight="1" x14ac:dyDescent="0.35">
      <c r="B5" s="3"/>
      <c r="C5" s="3"/>
      <c r="D5" s="40" t="s">
        <v>719</v>
      </c>
      <c r="E5" s="41" t="s">
        <v>720</v>
      </c>
      <c r="F5" s="107" t="s">
        <v>51</v>
      </c>
      <c r="G5" s="107" t="s">
        <v>721</v>
      </c>
      <c r="H5" s="107" t="s">
        <v>722</v>
      </c>
      <c r="I5" s="107" t="s">
        <v>723</v>
      </c>
      <c r="J5" s="107" t="s">
        <v>724</v>
      </c>
      <c r="K5" s="108"/>
      <c r="L5" s="147"/>
      <c r="M5" s="148"/>
      <c r="N5" s="148"/>
      <c r="O5" s="148"/>
      <c r="P5" s="148"/>
      <c r="Q5" s="149"/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77"/>
      <c r="AE5" s="178"/>
      <c r="AF5" s="179"/>
      <c r="AG5" s="178"/>
      <c r="AH5" s="178"/>
      <c r="AI5" s="153"/>
      <c r="AJ5" s="147"/>
      <c r="AK5" s="148"/>
      <c r="AL5" s="148"/>
      <c r="AM5" s="148"/>
      <c r="AN5" s="148"/>
      <c r="AO5" s="149"/>
      <c r="AP5" s="147"/>
      <c r="AQ5" s="148"/>
      <c r="AR5" s="148"/>
      <c r="AS5" s="148"/>
      <c r="AT5" s="148"/>
      <c r="AU5" s="149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50"/>
      <c r="BI5" s="151"/>
      <c r="BJ5" s="152"/>
      <c r="BK5" s="151"/>
      <c r="BL5" s="151"/>
      <c r="BM5" s="153"/>
      <c r="BN5" s="180">
        <f t="shared" ref="BN5:BS30" si="3">L5+R5+X5+AD5</f>
        <v>0</v>
      </c>
      <c r="BO5" s="181">
        <f t="shared" si="0"/>
        <v>0</v>
      </c>
      <c r="BP5" s="182">
        <f t="shared" si="0"/>
        <v>0</v>
      </c>
      <c r="BQ5" s="181">
        <f t="shared" si="0"/>
        <v>0</v>
      </c>
      <c r="BR5" s="181">
        <f t="shared" si="0"/>
        <v>0</v>
      </c>
      <c r="BS5" s="153"/>
      <c r="BT5" s="183"/>
      <c r="BU5" s="184"/>
      <c r="BV5" s="185"/>
      <c r="BW5" s="184"/>
      <c r="BX5" s="184"/>
      <c r="BY5" s="153"/>
      <c r="BZ5" s="180">
        <f t="shared" ref="BZ5:CE30" si="4">BN5+BT5</f>
        <v>0</v>
      </c>
      <c r="CA5" s="181">
        <f t="shared" si="1"/>
        <v>0</v>
      </c>
      <c r="CB5" s="182">
        <f t="shared" si="1"/>
        <v>0</v>
      </c>
      <c r="CC5" s="181">
        <f t="shared" si="1"/>
        <v>0</v>
      </c>
      <c r="CD5" s="181">
        <f t="shared" si="1"/>
        <v>0</v>
      </c>
      <c r="CE5" s="153"/>
      <c r="CF5" s="180" t="str">
        <f t="shared" ref="CF5:CK30" si="5">IF( BH5&lt;&gt;0,BZ5/BH5*7,"-")</f>
        <v>-</v>
      </c>
      <c r="CG5" s="181" t="str">
        <f t="shared" si="2"/>
        <v>-</v>
      </c>
      <c r="CH5" s="182" t="str">
        <f t="shared" si="2"/>
        <v>-</v>
      </c>
      <c r="CI5" s="181" t="str">
        <f t="shared" si="2"/>
        <v>-</v>
      </c>
      <c r="CJ5" s="181" t="str">
        <f t="shared" si="2"/>
        <v>-</v>
      </c>
      <c r="CK5" s="153" t="str">
        <f t="shared" si="2"/>
        <v>-</v>
      </c>
    </row>
    <row r="6" spans="2:95" ht="30" customHeight="1" thickBot="1" x14ac:dyDescent="0.4">
      <c r="B6" s="4"/>
      <c r="C6" s="4"/>
      <c r="D6" s="40" t="s">
        <v>725</v>
      </c>
      <c r="E6" s="41" t="s">
        <v>726</v>
      </c>
      <c r="F6" s="109" t="s">
        <v>727</v>
      </c>
      <c r="G6" s="109" t="s">
        <v>60</v>
      </c>
      <c r="H6" s="109" t="s">
        <v>728</v>
      </c>
      <c r="I6" s="110" t="s">
        <v>729</v>
      </c>
      <c r="J6" s="110" t="s">
        <v>730</v>
      </c>
      <c r="K6" s="111"/>
      <c r="L6" s="159"/>
      <c r="M6" s="243"/>
      <c r="N6" s="243"/>
      <c r="O6" s="243"/>
      <c r="P6" s="243"/>
      <c r="Q6" s="161"/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255"/>
      <c r="AE6" s="256"/>
      <c r="AF6" s="256"/>
      <c r="AG6" s="256"/>
      <c r="AH6" s="256"/>
      <c r="AI6" s="164"/>
      <c r="AJ6" s="159"/>
      <c r="AK6" s="243"/>
      <c r="AL6" s="243"/>
      <c r="AM6" s="243"/>
      <c r="AN6" s="243"/>
      <c r="AO6" s="161"/>
      <c r="AP6" s="159"/>
      <c r="AQ6" s="243"/>
      <c r="AR6" s="243"/>
      <c r="AS6" s="243"/>
      <c r="AT6" s="243"/>
      <c r="AU6" s="161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62"/>
      <c r="BI6" s="205"/>
      <c r="BJ6" s="205"/>
      <c r="BK6" s="205"/>
      <c r="BL6" s="205"/>
      <c r="BM6" s="164"/>
      <c r="BN6" s="196">
        <f t="shared" si="3"/>
        <v>0</v>
      </c>
      <c r="BO6" s="250">
        <f t="shared" si="0"/>
        <v>2</v>
      </c>
      <c r="BP6" s="250">
        <f t="shared" si="0"/>
        <v>0</v>
      </c>
      <c r="BQ6" s="250">
        <f t="shared" si="0"/>
        <v>3</v>
      </c>
      <c r="BR6" s="250">
        <f t="shared" si="0"/>
        <v>0</v>
      </c>
      <c r="BS6" s="164"/>
      <c r="BT6" s="195"/>
      <c r="BU6" s="206"/>
      <c r="BV6" s="206"/>
      <c r="BW6" s="206"/>
      <c r="BX6" s="206"/>
      <c r="BY6" s="164"/>
      <c r="BZ6" s="196">
        <f t="shared" si="4"/>
        <v>0</v>
      </c>
      <c r="CA6" s="250">
        <f t="shared" si="1"/>
        <v>2</v>
      </c>
      <c r="CB6" s="250">
        <f t="shared" si="1"/>
        <v>0</v>
      </c>
      <c r="CC6" s="250">
        <f t="shared" si="1"/>
        <v>3</v>
      </c>
      <c r="CD6" s="250">
        <f t="shared" si="1"/>
        <v>0</v>
      </c>
      <c r="CE6" s="164"/>
      <c r="CF6" s="196" t="str">
        <f t="shared" si="5"/>
        <v>-</v>
      </c>
      <c r="CG6" s="250" t="str">
        <f t="shared" si="2"/>
        <v>-</v>
      </c>
      <c r="CH6" s="250" t="str">
        <f t="shared" si="2"/>
        <v>-</v>
      </c>
      <c r="CI6" s="250" t="str">
        <f t="shared" si="2"/>
        <v>-</v>
      </c>
      <c r="CJ6" s="250" t="str">
        <f t="shared" si="2"/>
        <v>-</v>
      </c>
      <c r="CK6" s="164" t="str">
        <f t="shared" si="2"/>
        <v>-</v>
      </c>
    </row>
    <row r="7" spans="2:95" ht="30" customHeight="1" x14ac:dyDescent="0.35">
      <c r="B7" s="2" t="s">
        <v>731</v>
      </c>
      <c r="C7" s="2"/>
      <c r="D7" s="40" t="s">
        <v>732</v>
      </c>
      <c r="E7" s="41" t="s">
        <v>733</v>
      </c>
      <c r="F7" s="112" t="s">
        <v>734</v>
      </c>
      <c r="G7" s="112" t="s">
        <v>73</v>
      </c>
      <c r="H7" s="112" t="s">
        <v>735</v>
      </c>
      <c r="I7" s="112" t="s">
        <v>736</v>
      </c>
      <c r="J7" s="105" t="s">
        <v>76</v>
      </c>
      <c r="K7" s="113"/>
      <c r="L7" s="171"/>
      <c r="M7" s="172"/>
      <c r="N7" s="172"/>
      <c r="O7" s="172"/>
      <c r="P7" s="172"/>
      <c r="Q7" s="173"/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249"/>
      <c r="AE7" s="248"/>
      <c r="AF7" s="248"/>
      <c r="AG7" s="248"/>
      <c r="AH7" s="248"/>
      <c r="AI7" s="201"/>
      <c r="AJ7" s="171"/>
      <c r="AK7" s="172"/>
      <c r="AL7" s="172"/>
      <c r="AM7" s="172"/>
      <c r="AN7" s="172"/>
      <c r="AO7" s="173"/>
      <c r="AP7" s="171"/>
      <c r="AQ7" s="172"/>
      <c r="AR7" s="172"/>
      <c r="AS7" s="172"/>
      <c r="AT7" s="172"/>
      <c r="AU7" s="173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219"/>
      <c r="BI7" s="220"/>
      <c r="BJ7" s="220"/>
      <c r="BK7" s="220"/>
      <c r="BL7" s="220"/>
      <c r="BM7" s="201"/>
      <c r="BN7" s="199">
        <f t="shared" si="3"/>
        <v>0</v>
      </c>
      <c r="BO7" s="200">
        <f t="shared" si="0"/>
        <v>4</v>
      </c>
      <c r="BP7" s="200">
        <f t="shared" si="0"/>
        <v>4</v>
      </c>
      <c r="BQ7" s="200">
        <f t="shared" si="0"/>
        <v>0</v>
      </c>
      <c r="BR7" s="200">
        <f t="shared" si="0"/>
        <v>0</v>
      </c>
      <c r="BS7" s="201"/>
      <c r="BT7" s="217"/>
      <c r="BU7" s="218"/>
      <c r="BV7" s="218"/>
      <c r="BW7" s="218"/>
      <c r="BX7" s="218"/>
      <c r="BY7" s="201"/>
      <c r="BZ7" s="199">
        <f t="shared" si="4"/>
        <v>0</v>
      </c>
      <c r="CA7" s="200">
        <f t="shared" si="1"/>
        <v>4</v>
      </c>
      <c r="CB7" s="200">
        <f t="shared" si="1"/>
        <v>4</v>
      </c>
      <c r="CC7" s="200">
        <f t="shared" si="1"/>
        <v>0</v>
      </c>
      <c r="CD7" s="200">
        <f t="shared" si="1"/>
        <v>0</v>
      </c>
      <c r="CE7" s="201"/>
      <c r="CF7" s="199" t="str">
        <f t="shared" si="5"/>
        <v>-</v>
      </c>
      <c r="CG7" s="200" t="str">
        <f t="shared" si="2"/>
        <v>-</v>
      </c>
      <c r="CH7" s="200" t="str">
        <f t="shared" si="2"/>
        <v>-</v>
      </c>
      <c r="CI7" s="200" t="str">
        <f t="shared" si="2"/>
        <v>-</v>
      </c>
      <c r="CJ7" s="200" t="str">
        <f t="shared" si="2"/>
        <v>-</v>
      </c>
      <c r="CK7" s="201" t="str">
        <f t="shared" si="2"/>
        <v>-</v>
      </c>
    </row>
    <row r="8" spans="2:95" ht="30" customHeight="1" x14ac:dyDescent="0.35">
      <c r="B8" s="3"/>
      <c r="C8" s="3"/>
      <c r="D8" s="40" t="s">
        <v>737</v>
      </c>
      <c r="E8" s="41" t="s">
        <v>738</v>
      </c>
      <c r="F8" s="114" t="s">
        <v>739</v>
      </c>
      <c r="G8" s="114" t="s">
        <v>740</v>
      </c>
      <c r="H8" s="114" t="s">
        <v>741</v>
      </c>
      <c r="I8" s="107" t="s">
        <v>742</v>
      </c>
      <c r="J8" s="107" t="s">
        <v>66</v>
      </c>
      <c r="K8" s="115"/>
      <c r="L8" s="147"/>
      <c r="M8" s="148"/>
      <c r="N8" s="148"/>
      <c r="O8" s="148"/>
      <c r="P8" s="148"/>
      <c r="Q8" s="149"/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86"/>
      <c r="AE8" s="178"/>
      <c r="AF8" s="178"/>
      <c r="AG8" s="178"/>
      <c r="AH8" s="178"/>
      <c r="AI8" s="153"/>
      <c r="AJ8" s="147"/>
      <c r="AK8" s="148"/>
      <c r="AL8" s="148"/>
      <c r="AM8" s="148"/>
      <c r="AN8" s="148"/>
      <c r="AO8" s="149"/>
      <c r="AP8" s="147"/>
      <c r="AQ8" s="148"/>
      <c r="AR8" s="148"/>
      <c r="AS8" s="148"/>
      <c r="AT8" s="148"/>
      <c r="AU8" s="149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54"/>
      <c r="BI8" s="151"/>
      <c r="BJ8" s="151"/>
      <c r="BK8" s="151"/>
      <c r="BL8" s="151"/>
      <c r="BM8" s="153"/>
      <c r="BN8" s="187">
        <f t="shared" si="3"/>
        <v>0</v>
      </c>
      <c r="BO8" s="181">
        <f t="shared" si="0"/>
        <v>0</v>
      </c>
      <c r="BP8" s="181">
        <f t="shared" si="0"/>
        <v>0</v>
      </c>
      <c r="BQ8" s="181">
        <f t="shared" si="0"/>
        <v>0</v>
      </c>
      <c r="BR8" s="181">
        <f t="shared" si="0"/>
        <v>0</v>
      </c>
      <c r="BS8" s="153"/>
      <c r="BT8" s="188"/>
      <c r="BU8" s="184"/>
      <c r="BV8" s="184"/>
      <c r="BW8" s="184"/>
      <c r="BX8" s="184"/>
      <c r="BY8" s="153"/>
      <c r="BZ8" s="187">
        <f t="shared" si="4"/>
        <v>0</v>
      </c>
      <c r="CA8" s="181">
        <f t="shared" si="1"/>
        <v>0</v>
      </c>
      <c r="CB8" s="181">
        <f t="shared" si="1"/>
        <v>0</v>
      </c>
      <c r="CC8" s="181">
        <f t="shared" si="1"/>
        <v>0</v>
      </c>
      <c r="CD8" s="181">
        <f t="shared" si="1"/>
        <v>0</v>
      </c>
      <c r="CE8" s="153"/>
      <c r="CF8" s="187" t="str">
        <f t="shared" si="5"/>
        <v>-</v>
      </c>
      <c r="CG8" s="181" t="str">
        <f t="shared" si="2"/>
        <v>-</v>
      </c>
      <c r="CH8" s="181" t="str">
        <f t="shared" si="2"/>
        <v>-</v>
      </c>
      <c r="CI8" s="181" t="str">
        <f t="shared" si="2"/>
        <v>-</v>
      </c>
      <c r="CJ8" s="181" t="str">
        <f t="shared" si="2"/>
        <v>-</v>
      </c>
      <c r="CK8" s="153" t="str">
        <f t="shared" si="2"/>
        <v>-</v>
      </c>
    </row>
    <row r="9" spans="2:95" ht="30" customHeight="1" x14ac:dyDescent="0.35">
      <c r="B9" s="3"/>
      <c r="C9" s="3"/>
      <c r="D9" s="40" t="s">
        <v>743</v>
      </c>
      <c r="E9" s="41" t="s">
        <v>744</v>
      </c>
      <c r="F9" s="114" t="s">
        <v>745</v>
      </c>
      <c r="G9" s="114" t="s">
        <v>746</v>
      </c>
      <c r="H9" s="114" t="s">
        <v>747</v>
      </c>
      <c r="I9" s="107" t="s">
        <v>748</v>
      </c>
      <c r="J9" s="107" t="s">
        <v>749</v>
      </c>
      <c r="K9" s="115"/>
      <c r="L9" s="147"/>
      <c r="M9" s="148"/>
      <c r="N9" s="148"/>
      <c r="O9" s="148"/>
      <c r="P9" s="148"/>
      <c r="Q9" s="149"/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86"/>
      <c r="AE9" s="178"/>
      <c r="AF9" s="178"/>
      <c r="AG9" s="178"/>
      <c r="AH9" s="178"/>
      <c r="AI9" s="153"/>
      <c r="AJ9" s="147"/>
      <c r="AK9" s="148"/>
      <c r="AL9" s="148"/>
      <c r="AM9" s="148"/>
      <c r="AN9" s="148"/>
      <c r="AO9" s="149"/>
      <c r="AP9" s="147"/>
      <c r="AQ9" s="148"/>
      <c r="AR9" s="148"/>
      <c r="AS9" s="148"/>
      <c r="AT9" s="148"/>
      <c r="AU9" s="149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54"/>
      <c r="BI9" s="151"/>
      <c r="BJ9" s="151"/>
      <c r="BK9" s="151"/>
      <c r="BL9" s="151"/>
      <c r="BM9" s="153"/>
      <c r="BN9" s="187">
        <f t="shared" si="3"/>
        <v>0</v>
      </c>
      <c r="BO9" s="181">
        <f t="shared" si="0"/>
        <v>4</v>
      </c>
      <c r="BP9" s="181">
        <f t="shared" si="0"/>
        <v>2</v>
      </c>
      <c r="BQ9" s="181">
        <f t="shared" si="0"/>
        <v>3</v>
      </c>
      <c r="BR9" s="181">
        <f t="shared" si="0"/>
        <v>4</v>
      </c>
      <c r="BS9" s="153"/>
      <c r="BT9" s="188"/>
      <c r="BU9" s="184"/>
      <c r="BV9" s="184"/>
      <c r="BW9" s="184"/>
      <c r="BX9" s="184"/>
      <c r="BY9" s="153"/>
      <c r="BZ9" s="187">
        <f t="shared" si="4"/>
        <v>0</v>
      </c>
      <c r="CA9" s="181">
        <f t="shared" si="1"/>
        <v>4</v>
      </c>
      <c r="CB9" s="181">
        <f t="shared" si="1"/>
        <v>2</v>
      </c>
      <c r="CC9" s="181">
        <f t="shared" si="1"/>
        <v>3</v>
      </c>
      <c r="CD9" s="181">
        <f t="shared" si="1"/>
        <v>4</v>
      </c>
      <c r="CE9" s="153"/>
      <c r="CF9" s="187" t="str">
        <f t="shared" si="5"/>
        <v>-</v>
      </c>
      <c r="CG9" s="181" t="str">
        <f t="shared" si="2"/>
        <v>-</v>
      </c>
      <c r="CH9" s="181" t="str">
        <f t="shared" si="2"/>
        <v>-</v>
      </c>
      <c r="CI9" s="181" t="str">
        <f t="shared" si="2"/>
        <v>-</v>
      </c>
      <c r="CJ9" s="181" t="str">
        <f t="shared" si="2"/>
        <v>-</v>
      </c>
      <c r="CK9" s="153" t="str">
        <f t="shared" si="2"/>
        <v>-</v>
      </c>
    </row>
    <row r="10" spans="2:95" ht="30" customHeight="1" thickBot="1" x14ac:dyDescent="0.4">
      <c r="B10" s="4"/>
      <c r="C10" s="4"/>
      <c r="D10" s="40" t="s">
        <v>750</v>
      </c>
      <c r="E10" s="41" t="s">
        <v>751</v>
      </c>
      <c r="F10" s="109" t="s">
        <v>752</v>
      </c>
      <c r="G10" s="109" t="s">
        <v>753</v>
      </c>
      <c r="H10" s="109" t="s">
        <v>754</v>
      </c>
      <c r="I10" s="110" t="s">
        <v>755</v>
      </c>
      <c r="J10" s="110" t="s">
        <v>756</v>
      </c>
      <c r="K10" s="116"/>
      <c r="L10" s="159"/>
      <c r="M10" s="243"/>
      <c r="N10" s="243"/>
      <c r="O10" s="243"/>
      <c r="P10" s="243"/>
      <c r="Q10" s="161"/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255"/>
      <c r="AE10" s="256"/>
      <c r="AF10" s="256"/>
      <c r="AG10" s="256"/>
      <c r="AH10" s="256"/>
      <c r="AI10" s="164"/>
      <c r="AJ10" s="159"/>
      <c r="AK10" s="243"/>
      <c r="AL10" s="243"/>
      <c r="AM10" s="243"/>
      <c r="AN10" s="243"/>
      <c r="AO10" s="161"/>
      <c r="AP10" s="159"/>
      <c r="AQ10" s="243"/>
      <c r="AR10" s="243"/>
      <c r="AS10" s="243"/>
      <c r="AT10" s="243"/>
      <c r="AU10" s="161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62"/>
      <c r="BI10" s="205"/>
      <c r="BJ10" s="205"/>
      <c r="BK10" s="205"/>
      <c r="BL10" s="205"/>
      <c r="BM10" s="164"/>
      <c r="BN10" s="196">
        <f t="shared" si="3"/>
        <v>0</v>
      </c>
      <c r="BO10" s="250">
        <f t="shared" si="0"/>
        <v>3</v>
      </c>
      <c r="BP10" s="250">
        <f t="shared" si="0"/>
        <v>5</v>
      </c>
      <c r="BQ10" s="250">
        <f t="shared" si="0"/>
        <v>5</v>
      </c>
      <c r="BR10" s="250">
        <f t="shared" si="0"/>
        <v>4</v>
      </c>
      <c r="BS10" s="164"/>
      <c r="BT10" s="195"/>
      <c r="BU10" s="206"/>
      <c r="BV10" s="206"/>
      <c r="BW10" s="206"/>
      <c r="BX10" s="206"/>
      <c r="BY10" s="164"/>
      <c r="BZ10" s="196">
        <f t="shared" si="4"/>
        <v>0</v>
      </c>
      <c r="CA10" s="250">
        <f t="shared" si="1"/>
        <v>3</v>
      </c>
      <c r="CB10" s="250">
        <f t="shared" si="1"/>
        <v>5</v>
      </c>
      <c r="CC10" s="250">
        <f t="shared" si="1"/>
        <v>5</v>
      </c>
      <c r="CD10" s="250">
        <f t="shared" si="1"/>
        <v>4</v>
      </c>
      <c r="CE10" s="164"/>
      <c r="CF10" s="196" t="str">
        <f t="shared" si="5"/>
        <v>-</v>
      </c>
      <c r="CG10" s="250" t="str">
        <f t="shared" si="2"/>
        <v>-</v>
      </c>
      <c r="CH10" s="250" t="str">
        <f t="shared" si="2"/>
        <v>-</v>
      </c>
      <c r="CI10" s="250" t="str">
        <f t="shared" si="2"/>
        <v>-</v>
      </c>
      <c r="CJ10" s="250" t="str">
        <f t="shared" si="2"/>
        <v>-</v>
      </c>
      <c r="CK10" s="164" t="str">
        <f t="shared" si="2"/>
        <v>-</v>
      </c>
    </row>
    <row r="11" spans="2:95" ht="60" customHeight="1" x14ac:dyDescent="0.35">
      <c r="B11" s="2" t="s">
        <v>757</v>
      </c>
      <c r="C11" s="2"/>
      <c r="D11" s="40" t="s">
        <v>713</v>
      </c>
      <c r="E11" s="41" t="s">
        <v>758</v>
      </c>
      <c r="F11" s="112" t="s">
        <v>91</v>
      </c>
      <c r="G11" s="112" t="s">
        <v>84</v>
      </c>
      <c r="H11" s="112" t="s">
        <v>759</v>
      </c>
      <c r="I11" s="105" t="s">
        <v>760</v>
      </c>
      <c r="J11" s="105" t="s">
        <v>761</v>
      </c>
      <c r="K11" s="117" t="s">
        <v>762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249"/>
      <c r="AE11" s="248"/>
      <c r="AF11" s="248"/>
      <c r="AG11" s="248"/>
      <c r="AH11" s="248"/>
      <c r="AI11" s="240"/>
      <c r="AJ11" s="171"/>
      <c r="AK11" s="172"/>
      <c r="AL11" s="172"/>
      <c r="AM11" s="172"/>
      <c r="AN11" s="172"/>
      <c r="AO11" s="239"/>
      <c r="AP11" s="171"/>
      <c r="AQ11" s="172"/>
      <c r="AR11" s="172"/>
      <c r="AS11" s="172"/>
      <c r="AT11" s="172"/>
      <c r="AU11" s="239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219"/>
      <c r="BI11" s="220"/>
      <c r="BJ11" s="220"/>
      <c r="BK11" s="220"/>
      <c r="BL11" s="220"/>
      <c r="BM11" s="241"/>
      <c r="BN11" s="199">
        <f t="shared" si="3"/>
        <v>0</v>
      </c>
      <c r="BO11" s="200">
        <f t="shared" si="0"/>
        <v>0</v>
      </c>
      <c r="BP11" s="200">
        <f t="shared" si="0"/>
        <v>0</v>
      </c>
      <c r="BQ11" s="200">
        <f t="shared" si="0"/>
        <v>0</v>
      </c>
      <c r="BR11" s="200">
        <f t="shared" si="0"/>
        <v>0</v>
      </c>
      <c r="BS11" s="242">
        <f t="shared" si="0"/>
        <v>0</v>
      </c>
      <c r="BT11" s="217"/>
      <c r="BU11" s="218"/>
      <c r="BV11" s="218"/>
      <c r="BW11" s="218"/>
      <c r="BX11" s="218"/>
      <c r="BY11" s="240"/>
      <c r="BZ11" s="199">
        <f t="shared" si="4"/>
        <v>0</v>
      </c>
      <c r="CA11" s="200">
        <f t="shared" si="1"/>
        <v>0</v>
      </c>
      <c r="CB11" s="200">
        <f t="shared" si="1"/>
        <v>0</v>
      </c>
      <c r="CC11" s="200">
        <f t="shared" si="1"/>
        <v>0</v>
      </c>
      <c r="CD11" s="200">
        <f t="shared" si="1"/>
        <v>0</v>
      </c>
      <c r="CE11" s="242">
        <f t="shared" si="1"/>
        <v>0</v>
      </c>
      <c r="CF11" s="199" t="str">
        <f t="shared" si="5"/>
        <v>-</v>
      </c>
      <c r="CG11" s="200" t="str">
        <f t="shared" si="2"/>
        <v>-</v>
      </c>
      <c r="CH11" s="200" t="str">
        <f t="shared" si="2"/>
        <v>-</v>
      </c>
      <c r="CI11" s="200" t="str">
        <f t="shared" si="2"/>
        <v>-</v>
      </c>
      <c r="CJ11" s="200" t="str">
        <f t="shared" si="2"/>
        <v>-</v>
      </c>
      <c r="CK11" s="242" t="str">
        <f t="shared" si="2"/>
        <v>-</v>
      </c>
    </row>
    <row r="12" spans="2:95" ht="60" customHeight="1" thickBot="1" x14ac:dyDescent="0.4">
      <c r="B12" s="3"/>
      <c r="C12" s="3"/>
      <c r="D12" s="40" t="s">
        <v>763</v>
      </c>
      <c r="E12" s="41" t="s">
        <v>726</v>
      </c>
      <c r="F12" s="109" t="s">
        <v>764</v>
      </c>
      <c r="G12" s="109" t="s">
        <v>765</v>
      </c>
      <c r="H12" s="109" t="s">
        <v>766</v>
      </c>
      <c r="I12" s="110" t="s">
        <v>93</v>
      </c>
      <c r="J12" s="110" t="s">
        <v>767</v>
      </c>
      <c r="K12" s="118" t="s">
        <v>768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254"/>
      <c r="AE12" s="253"/>
      <c r="AF12" s="253"/>
      <c r="AG12" s="253"/>
      <c r="AH12" s="253"/>
      <c r="AI12" s="245"/>
      <c r="AJ12" s="159"/>
      <c r="AK12" s="243"/>
      <c r="AL12" s="243"/>
      <c r="AM12" s="243"/>
      <c r="AN12" s="243"/>
      <c r="AO12" s="244"/>
      <c r="AP12" s="159"/>
      <c r="AQ12" s="243"/>
      <c r="AR12" s="243"/>
      <c r="AS12" s="243"/>
      <c r="AT12" s="243"/>
      <c r="AU12" s="244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23"/>
      <c r="BI12" s="224"/>
      <c r="BJ12" s="224"/>
      <c r="BK12" s="224"/>
      <c r="BL12" s="224"/>
      <c r="BM12" s="246"/>
      <c r="BN12" s="212">
        <f t="shared" si="3"/>
        <v>0</v>
      </c>
      <c r="BO12" s="213">
        <f t="shared" si="0"/>
        <v>0</v>
      </c>
      <c r="BP12" s="213">
        <f t="shared" si="0"/>
        <v>0</v>
      </c>
      <c r="BQ12" s="213">
        <f t="shared" si="0"/>
        <v>0</v>
      </c>
      <c r="BR12" s="213">
        <f t="shared" si="0"/>
        <v>0</v>
      </c>
      <c r="BS12" s="247">
        <f t="shared" si="0"/>
        <v>0</v>
      </c>
      <c r="BT12" s="221"/>
      <c r="BU12" s="222"/>
      <c r="BV12" s="222"/>
      <c r="BW12" s="222"/>
      <c r="BX12" s="222"/>
      <c r="BY12" s="245"/>
      <c r="BZ12" s="212">
        <f t="shared" si="4"/>
        <v>0</v>
      </c>
      <c r="CA12" s="213">
        <f t="shared" si="1"/>
        <v>0</v>
      </c>
      <c r="CB12" s="213">
        <f t="shared" si="1"/>
        <v>0</v>
      </c>
      <c r="CC12" s="213">
        <f t="shared" si="1"/>
        <v>0</v>
      </c>
      <c r="CD12" s="213">
        <f t="shared" si="1"/>
        <v>0</v>
      </c>
      <c r="CE12" s="247">
        <f t="shared" si="1"/>
        <v>0</v>
      </c>
      <c r="CF12" s="212" t="str">
        <f t="shared" si="5"/>
        <v>-</v>
      </c>
      <c r="CG12" s="213" t="str">
        <f t="shared" si="2"/>
        <v>-</v>
      </c>
      <c r="CH12" s="213" t="str">
        <f t="shared" si="2"/>
        <v>-</v>
      </c>
      <c r="CI12" s="213" t="str">
        <f t="shared" si="2"/>
        <v>-</v>
      </c>
      <c r="CJ12" s="213" t="str">
        <f t="shared" si="2"/>
        <v>-</v>
      </c>
      <c r="CK12" s="247" t="str">
        <f t="shared" si="2"/>
        <v>-</v>
      </c>
    </row>
    <row r="13" spans="2:95" ht="39.950000000000003" customHeight="1" x14ac:dyDescent="0.35">
      <c r="B13" s="2" t="s">
        <v>769</v>
      </c>
      <c r="C13" s="2"/>
      <c r="D13" s="40" t="s">
        <v>770</v>
      </c>
      <c r="E13" s="41" t="s">
        <v>771</v>
      </c>
      <c r="F13" s="112" t="s">
        <v>104</v>
      </c>
      <c r="G13" s="112" t="s">
        <v>772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249"/>
      <c r="AE13" s="248"/>
      <c r="AF13" s="248"/>
      <c r="AG13" s="208"/>
      <c r="AH13" s="208"/>
      <c r="AI13" s="201"/>
      <c r="AJ13" s="171"/>
      <c r="AK13" s="172"/>
      <c r="AL13" s="172"/>
      <c r="AM13" s="215"/>
      <c r="AN13" s="215"/>
      <c r="AO13" s="173"/>
      <c r="AP13" s="171"/>
      <c r="AQ13" s="172"/>
      <c r="AR13" s="172"/>
      <c r="AS13" s="215"/>
      <c r="AT13" s="215"/>
      <c r="AU13" s="173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219"/>
      <c r="BI13" s="220"/>
      <c r="BJ13" s="220"/>
      <c r="BK13" s="208"/>
      <c r="BL13" s="208"/>
      <c r="BM13" s="201"/>
      <c r="BN13" s="199">
        <f t="shared" si="3"/>
        <v>0</v>
      </c>
      <c r="BO13" s="200">
        <f t="shared" si="0"/>
        <v>0</v>
      </c>
      <c r="BP13" s="200">
        <f t="shared" si="0"/>
        <v>0</v>
      </c>
      <c r="BQ13" s="208"/>
      <c r="BR13" s="208"/>
      <c r="BS13" s="201"/>
      <c r="BT13" s="217"/>
      <c r="BU13" s="218"/>
      <c r="BV13" s="218"/>
      <c r="BW13" s="208"/>
      <c r="BX13" s="208"/>
      <c r="BY13" s="201"/>
      <c r="BZ13" s="199">
        <f t="shared" si="4"/>
        <v>0</v>
      </c>
      <c r="CA13" s="200">
        <f t="shared" si="1"/>
        <v>0</v>
      </c>
      <c r="CB13" s="200">
        <f t="shared" si="1"/>
        <v>0</v>
      </c>
      <c r="CC13" s="208"/>
      <c r="CD13" s="208"/>
      <c r="CE13" s="201"/>
      <c r="CF13" s="199" t="str">
        <f t="shared" si="5"/>
        <v>-</v>
      </c>
      <c r="CG13" s="200" t="str">
        <f t="shared" si="2"/>
        <v>-</v>
      </c>
      <c r="CH13" s="200" t="str">
        <f t="shared" si="2"/>
        <v>-</v>
      </c>
      <c r="CI13" s="262" t="str">
        <f t="shared" si="2"/>
        <v>-</v>
      </c>
      <c r="CJ13" s="262" t="str">
        <f t="shared" si="2"/>
        <v>-</v>
      </c>
      <c r="CK13" s="201" t="str">
        <f t="shared" si="2"/>
        <v>-</v>
      </c>
    </row>
    <row r="14" spans="2:95" ht="39.950000000000003" customHeight="1" x14ac:dyDescent="0.35">
      <c r="B14" s="3"/>
      <c r="C14" s="3"/>
      <c r="D14" s="40" t="s">
        <v>719</v>
      </c>
      <c r="E14" s="41" t="s">
        <v>720</v>
      </c>
      <c r="F14" s="114" t="s">
        <v>100</v>
      </c>
      <c r="G14" s="114" t="s">
        <v>773</v>
      </c>
      <c r="H14" s="114" t="s">
        <v>774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86"/>
      <c r="AE14" s="178"/>
      <c r="AF14" s="178"/>
      <c r="AG14" s="189"/>
      <c r="AH14" s="189"/>
      <c r="AI14" s="153"/>
      <c r="AJ14" s="147"/>
      <c r="AK14" s="148"/>
      <c r="AL14" s="148"/>
      <c r="AM14" s="155"/>
      <c r="AN14" s="155"/>
      <c r="AO14" s="149"/>
      <c r="AP14" s="147"/>
      <c r="AQ14" s="148"/>
      <c r="AR14" s="148"/>
      <c r="AS14" s="155"/>
      <c r="AT14" s="155"/>
      <c r="AU14" s="149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54"/>
      <c r="BI14" s="151"/>
      <c r="BJ14" s="151"/>
      <c r="BK14" s="189"/>
      <c r="BL14" s="189"/>
      <c r="BM14" s="153"/>
      <c r="BN14" s="187">
        <f t="shared" si="3"/>
        <v>0</v>
      </c>
      <c r="BO14" s="181">
        <f t="shared" si="0"/>
        <v>0</v>
      </c>
      <c r="BP14" s="181">
        <f t="shared" si="0"/>
        <v>4</v>
      </c>
      <c r="BQ14" s="189"/>
      <c r="BR14" s="189"/>
      <c r="BS14" s="153"/>
      <c r="BT14" s="188"/>
      <c r="BU14" s="184"/>
      <c r="BV14" s="184"/>
      <c r="BW14" s="189"/>
      <c r="BX14" s="189"/>
      <c r="BY14" s="153"/>
      <c r="BZ14" s="187">
        <f t="shared" si="4"/>
        <v>0</v>
      </c>
      <c r="CA14" s="181">
        <f t="shared" si="1"/>
        <v>0</v>
      </c>
      <c r="CB14" s="181">
        <f t="shared" si="1"/>
        <v>4</v>
      </c>
      <c r="CC14" s="189"/>
      <c r="CD14" s="189"/>
      <c r="CE14" s="153"/>
      <c r="CF14" s="187" t="str">
        <f t="shared" si="5"/>
        <v>-</v>
      </c>
      <c r="CG14" s="181" t="str">
        <f t="shared" si="2"/>
        <v>-</v>
      </c>
      <c r="CH14" s="181" t="str">
        <f t="shared" si="2"/>
        <v>-</v>
      </c>
      <c r="CI14" s="181" t="str">
        <f t="shared" si="2"/>
        <v>-</v>
      </c>
      <c r="CJ14" s="181" t="str">
        <f t="shared" si="2"/>
        <v>-</v>
      </c>
      <c r="CK14" s="153" t="str">
        <f t="shared" si="2"/>
        <v>-</v>
      </c>
    </row>
    <row r="15" spans="2:95" ht="39.950000000000003" customHeight="1" thickBot="1" x14ac:dyDescent="0.4">
      <c r="B15" s="4"/>
      <c r="C15" s="4"/>
      <c r="D15" s="40" t="s">
        <v>763</v>
      </c>
      <c r="E15" s="41" t="s">
        <v>775</v>
      </c>
      <c r="F15" s="109" t="s">
        <v>776</v>
      </c>
      <c r="G15" s="109" t="s">
        <v>777</v>
      </c>
      <c r="H15" s="109" t="s">
        <v>778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255"/>
      <c r="AE15" s="256"/>
      <c r="AF15" s="256"/>
      <c r="AG15" s="163"/>
      <c r="AH15" s="163"/>
      <c r="AI15" s="164"/>
      <c r="AJ15" s="159"/>
      <c r="AK15" s="243"/>
      <c r="AL15" s="243"/>
      <c r="AM15" s="160"/>
      <c r="AN15" s="160"/>
      <c r="AO15" s="161"/>
      <c r="AP15" s="159"/>
      <c r="AQ15" s="243"/>
      <c r="AR15" s="243"/>
      <c r="AS15" s="160"/>
      <c r="AT15" s="160"/>
      <c r="AU15" s="161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62"/>
      <c r="BI15" s="205"/>
      <c r="BJ15" s="205"/>
      <c r="BK15" s="163"/>
      <c r="BL15" s="163"/>
      <c r="BM15" s="164"/>
      <c r="BN15" s="196">
        <f t="shared" si="3"/>
        <v>0</v>
      </c>
      <c r="BO15" s="250">
        <f t="shared" si="0"/>
        <v>0</v>
      </c>
      <c r="BP15" s="250">
        <f t="shared" si="0"/>
        <v>0</v>
      </c>
      <c r="BQ15" s="163"/>
      <c r="BR15" s="163"/>
      <c r="BS15" s="164"/>
      <c r="BT15" s="195"/>
      <c r="BU15" s="206"/>
      <c r="BV15" s="206"/>
      <c r="BW15" s="163"/>
      <c r="BX15" s="163"/>
      <c r="BY15" s="164"/>
      <c r="BZ15" s="196">
        <f t="shared" si="4"/>
        <v>0</v>
      </c>
      <c r="CA15" s="250">
        <f t="shared" si="1"/>
        <v>0</v>
      </c>
      <c r="CB15" s="250">
        <f t="shared" si="1"/>
        <v>0</v>
      </c>
      <c r="CC15" s="163"/>
      <c r="CD15" s="163"/>
      <c r="CE15" s="164"/>
      <c r="CF15" s="196" t="str">
        <f t="shared" si="5"/>
        <v>-</v>
      </c>
      <c r="CG15" s="250" t="str">
        <f t="shared" si="2"/>
        <v>-</v>
      </c>
      <c r="CH15" s="250" t="str">
        <f t="shared" si="2"/>
        <v>-</v>
      </c>
      <c r="CI15" s="250" t="str">
        <f t="shared" si="2"/>
        <v>-</v>
      </c>
      <c r="CJ15" s="250" t="str">
        <f t="shared" si="2"/>
        <v>-</v>
      </c>
      <c r="CK15" s="164" t="str">
        <f t="shared" si="2"/>
        <v>-</v>
      </c>
    </row>
    <row r="16" spans="2:95" ht="39.950000000000003" customHeight="1" x14ac:dyDescent="0.35">
      <c r="B16" s="2" t="s">
        <v>779</v>
      </c>
      <c r="C16" s="2"/>
      <c r="D16" s="40" t="s">
        <v>713</v>
      </c>
      <c r="E16" s="41" t="s">
        <v>758</v>
      </c>
      <c r="F16" s="112" t="s">
        <v>780</v>
      </c>
      <c r="G16" s="112" t="s">
        <v>781</v>
      </c>
      <c r="H16" s="112" t="s">
        <v>782</v>
      </c>
      <c r="I16" s="112" t="s">
        <v>783</v>
      </c>
      <c r="J16" s="112" t="s">
        <v>784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249"/>
      <c r="AE16" s="248"/>
      <c r="AF16" s="248"/>
      <c r="AG16" s="248"/>
      <c r="AH16" s="248"/>
      <c r="AI16" s="201"/>
      <c r="AJ16" s="171"/>
      <c r="AK16" s="172"/>
      <c r="AL16" s="172"/>
      <c r="AM16" s="172"/>
      <c r="AN16" s="172"/>
      <c r="AO16" s="173"/>
      <c r="AP16" s="171"/>
      <c r="AQ16" s="172"/>
      <c r="AR16" s="172"/>
      <c r="AS16" s="172"/>
      <c r="AT16" s="172"/>
      <c r="AU16" s="173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219"/>
      <c r="BI16" s="220"/>
      <c r="BJ16" s="220"/>
      <c r="BK16" s="220"/>
      <c r="BL16" s="220"/>
      <c r="BM16" s="201"/>
      <c r="BN16" s="199">
        <f t="shared" si="3"/>
        <v>0</v>
      </c>
      <c r="BO16" s="200">
        <f t="shared" si="0"/>
        <v>0</v>
      </c>
      <c r="BP16" s="200">
        <f t="shared" si="0"/>
        <v>0</v>
      </c>
      <c r="BQ16" s="200">
        <f t="shared" si="0"/>
        <v>0</v>
      </c>
      <c r="BR16" s="200">
        <f t="shared" si="0"/>
        <v>0</v>
      </c>
      <c r="BS16" s="201"/>
      <c r="BT16" s="217"/>
      <c r="BU16" s="218"/>
      <c r="BV16" s="218"/>
      <c r="BW16" s="218"/>
      <c r="BX16" s="218"/>
      <c r="BY16" s="201"/>
      <c r="BZ16" s="199">
        <f t="shared" si="4"/>
        <v>0</v>
      </c>
      <c r="CA16" s="200">
        <f t="shared" si="1"/>
        <v>0</v>
      </c>
      <c r="CB16" s="200">
        <f t="shared" si="1"/>
        <v>0</v>
      </c>
      <c r="CC16" s="200">
        <f t="shared" si="1"/>
        <v>0</v>
      </c>
      <c r="CD16" s="200">
        <f t="shared" si="1"/>
        <v>0</v>
      </c>
      <c r="CE16" s="201"/>
      <c r="CF16" s="199" t="str">
        <f t="shared" si="5"/>
        <v>-</v>
      </c>
      <c r="CG16" s="200" t="str">
        <f t="shared" si="2"/>
        <v>-</v>
      </c>
      <c r="CH16" s="200" t="str">
        <f t="shared" si="2"/>
        <v>-</v>
      </c>
      <c r="CI16" s="200" t="str">
        <f t="shared" si="2"/>
        <v>-</v>
      </c>
      <c r="CJ16" s="200" t="str">
        <f t="shared" si="2"/>
        <v>-</v>
      </c>
      <c r="CK16" s="201" t="str">
        <f t="shared" si="2"/>
        <v>-</v>
      </c>
    </row>
    <row r="17" spans="2:89" ht="39.950000000000003" customHeight="1" x14ac:dyDescent="0.35">
      <c r="B17" s="3"/>
      <c r="C17" s="3"/>
      <c r="D17" s="40" t="s">
        <v>763</v>
      </c>
      <c r="E17" s="41" t="s">
        <v>785</v>
      </c>
      <c r="F17" s="114" t="s">
        <v>786</v>
      </c>
      <c r="G17" s="114" t="s">
        <v>787</v>
      </c>
      <c r="H17" s="114" t="s">
        <v>788</v>
      </c>
      <c r="I17" s="114" t="s">
        <v>111</v>
      </c>
      <c r="J17" s="114" t="s">
        <v>789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86"/>
      <c r="AE17" s="178"/>
      <c r="AF17" s="178"/>
      <c r="AG17" s="178"/>
      <c r="AH17" s="178"/>
      <c r="AI17" s="153"/>
      <c r="AJ17" s="147"/>
      <c r="AK17" s="148"/>
      <c r="AL17" s="148"/>
      <c r="AM17" s="148"/>
      <c r="AN17" s="148"/>
      <c r="AO17" s="149"/>
      <c r="AP17" s="147"/>
      <c r="AQ17" s="148"/>
      <c r="AR17" s="148"/>
      <c r="AS17" s="148"/>
      <c r="AT17" s="148"/>
      <c r="AU17" s="149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54"/>
      <c r="BI17" s="151"/>
      <c r="BJ17" s="151"/>
      <c r="BK17" s="151"/>
      <c r="BL17" s="151"/>
      <c r="BM17" s="153"/>
      <c r="BN17" s="187">
        <f t="shared" si="3"/>
        <v>0</v>
      </c>
      <c r="BO17" s="181">
        <f t="shared" si="0"/>
        <v>0</v>
      </c>
      <c r="BP17" s="181">
        <f t="shared" si="0"/>
        <v>0</v>
      </c>
      <c r="BQ17" s="181">
        <f t="shared" si="0"/>
        <v>0</v>
      </c>
      <c r="BR17" s="181">
        <f t="shared" si="0"/>
        <v>0</v>
      </c>
      <c r="BS17" s="153"/>
      <c r="BT17" s="188"/>
      <c r="BU17" s="184"/>
      <c r="BV17" s="184"/>
      <c r="BW17" s="184"/>
      <c r="BX17" s="184"/>
      <c r="BY17" s="153"/>
      <c r="BZ17" s="187">
        <f t="shared" si="4"/>
        <v>0</v>
      </c>
      <c r="CA17" s="181">
        <f t="shared" si="1"/>
        <v>0</v>
      </c>
      <c r="CB17" s="181">
        <f t="shared" si="1"/>
        <v>0</v>
      </c>
      <c r="CC17" s="181">
        <f t="shared" si="1"/>
        <v>0</v>
      </c>
      <c r="CD17" s="181">
        <f t="shared" si="1"/>
        <v>0</v>
      </c>
      <c r="CE17" s="153"/>
      <c r="CF17" s="187" t="str">
        <f t="shared" si="5"/>
        <v>-</v>
      </c>
      <c r="CG17" s="181" t="str">
        <f t="shared" si="2"/>
        <v>-</v>
      </c>
      <c r="CH17" s="181" t="str">
        <f t="shared" si="2"/>
        <v>-</v>
      </c>
      <c r="CI17" s="181" t="str">
        <f t="shared" si="2"/>
        <v>-</v>
      </c>
      <c r="CJ17" s="181" t="str">
        <f t="shared" si="2"/>
        <v>-</v>
      </c>
      <c r="CK17" s="153" t="str">
        <f t="shared" si="2"/>
        <v>-</v>
      </c>
    </row>
    <row r="18" spans="2:89" ht="39.950000000000003" customHeight="1" thickBot="1" x14ac:dyDescent="0.4">
      <c r="B18" s="4"/>
      <c r="C18" s="4"/>
      <c r="D18" s="40" t="s">
        <v>719</v>
      </c>
      <c r="E18" s="41" t="s">
        <v>790</v>
      </c>
      <c r="F18" s="109" t="s">
        <v>791</v>
      </c>
      <c r="G18" s="109" t="s">
        <v>792</v>
      </c>
      <c r="H18" s="109" t="s">
        <v>793</v>
      </c>
      <c r="I18" s="109" t="s">
        <v>794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252"/>
      <c r="AE18" s="251"/>
      <c r="AF18" s="251"/>
      <c r="AG18" s="251"/>
      <c r="AH18" s="251"/>
      <c r="AI18" s="170"/>
      <c r="AJ18" s="165"/>
      <c r="AK18" s="225"/>
      <c r="AL18" s="225"/>
      <c r="AM18" s="225"/>
      <c r="AN18" s="225"/>
      <c r="AO18" s="167"/>
      <c r="AP18" s="165"/>
      <c r="AQ18" s="225"/>
      <c r="AR18" s="225"/>
      <c r="AS18" s="225"/>
      <c r="AT18" s="225"/>
      <c r="AU18" s="167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68"/>
      <c r="BI18" s="176"/>
      <c r="BJ18" s="176"/>
      <c r="BK18" s="176"/>
      <c r="BL18" s="176"/>
      <c r="BM18" s="170"/>
      <c r="BN18" s="198">
        <f t="shared" si="3"/>
        <v>0</v>
      </c>
      <c r="BO18" s="238">
        <f t="shared" si="0"/>
        <v>3</v>
      </c>
      <c r="BP18" s="238">
        <f t="shared" si="0"/>
        <v>0</v>
      </c>
      <c r="BQ18" s="238">
        <f t="shared" si="0"/>
        <v>0</v>
      </c>
      <c r="BR18" s="238">
        <f t="shared" si="0"/>
        <v>0</v>
      </c>
      <c r="BS18" s="170"/>
      <c r="BT18" s="197"/>
      <c r="BU18" s="202"/>
      <c r="BV18" s="202"/>
      <c r="BW18" s="202"/>
      <c r="BX18" s="202"/>
      <c r="BY18" s="170"/>
      <c r="BZ18" s="198">
        <f t="shared" si="4"/>
        <v>0</v>
      </c>
      <c r="CA18" s="238">
        <f t="shared" si="1"/>
        <v>3</v>
      </c>
      <c r="CB18" s="238">
        <f t="shared" si="1"/>
        <v>0</v>
      </c>
      <c r="CC18" s="238">
        <f t="shared" si="1"/>
        <v>0</v>
      </c>
      <c r="CD18" s="238">
        <f t="shared" si="1"/>
        <v>0</v>
      </c>
      <c r="CE18" s="170"/>
      <c r="CF18" s="198" t="str">
        <f t="shared" si="5"/>
        <v>-</v>
      </c>
      <c r="CG18" s="238" t="str">
        <f t="shared" si="2"/>
        <v>-</v>
      </c>
      <c r="CH18" s="238" t="str">
        <f t="shared" si="2"/>
        <v>-</v>
      </c>
      <c r="CI18" s="238" t="str">
        <f t="shared" si="2"/>
        <v>-</v>
      </c>
      <c r="CJ18" s="238" t="str">
        <f t="shared" si="2"/>
        <v>-</v>
      </c>
      <c r="CK18" s="170" t="str">
        <f t="shared" si="2"/>
        <v>-</v>
      </c>
    </row>
    <row r="19" spans="2:89" ht="39.950000000000003" customHeight="1" x14ac:dyDescent="0.35">
      <c r="B19" s="2" t="s">
        <v>795</v>
      </c>
      <c r="C19" s="2"/>
      <c r="D19" s="40" t="s">
        <v>713</v>
      </c>
      <c r="E19" s="41" t="s">
        <v>758</v>
      </c>
      <c r="F19" s="112" t="s">
        <v>796</v>
      </c>
      <c r="G19" s="112" t="s">
        <v>797</v>
      </c>
      <c r="H19" s="112" t="s">
        <v>798</v>
      </c>
      <c r="I19" s="112" t="s">
        <v>799</v>
      </c>
      <c r="J19" s="112" t="s">
        <v>800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249"/>
      <c r="AE19" s="248"/>
      <c r="AF19" s="248"/>
      <c r="AG19" s="248"/>
      <c r="AH19" s="248"/>
      <c r="AI19" s="201"/>
      <c r="AJ19" s="171"/>
      <c r="AK19" s="172"/>
      <c r="AL19" s="172"/>
      <c r="AM19" s="172"/>
      <c r="AN19" s="172"/>
      <c r="AO19" s="173"/>
      <c r="AP19" s="171"/>
      <c r="AQ19" s="172"/>
      <c r="AR19" s="172"/>
      <c r="AS19" s="172"/>
      <c r="AT19" s="172"/>
      <c r="AU19" s="173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219"/>
      <c r="BI19" s="220"/>
      <c r="BJ19" s="220"/>
      <c r="BK19" s="220"/>
      <c r="BL19" s="220"/>
      <c r="BM19" s="201"/>
      <c r="BN19" s="199">
        <f t="shared" si="3"/>
        <v>0</v>
      </c>
      <c r="BO19" s="200">
        <f t="shared" si="0"/>
        <v>0</v>
      </c>
      <c r="BP19" s="200">
        <f t="shared" si="0"/>
        <v>0</v>
      </c>
      <c r="BQ19" s="200">
        <f t="shared" si="0"/>
        <v>0</v>
      </c>
      <c r="BR19" s="200">
        <f t="shared" si="0"/>
        <v>0</v>
      </c>
      <c r="BS19" s="201"/>
      <c r="BT19" s="217"/>
      <c r="BU19" s="218"/>
      <c r="BV19" s="218"/>
      <c r="BW19" s="218"/>
      <c r="BX19" s="218"/>
      <c r="BY19" s="201"/>
      <c r="BZ19" s="199">
        <f t="shared" si="4"/>
        <v>0</v>
      </c>
      <c r="CA19" s="200">
        <f t="shared" si="1"/>
        <v>0</v>
      </c>
      <c r="CB19" s="200">
        <f t="shared" si="1"/>
        <v>0</v>
      </c>
      <c r="CC19" s="200">
        <f t="shared" si="1"/>
        <v>0</v>
      </c>
      <c r="CD19" s="200">
        <f t="shared" si="1"/>
        <v>0</v>
      </c>
      <c r="CE19" s="201"/>
      <c r="CF19" s="199" t="str">
        <f t="shared" si="5"/>
        <v>-</v>
      </c>
      <c r="CG19" s="200" t="str">
        <f t="shared" si="2"/>
        <v>-</v>
      </c>
      <c r="CH19" s="200" t="str">
        <f t="shared" si="2"/>
        <v>-</v>
      </c>
      <c r="CI19" s="200" t="str">
        <f t="shared" si="2"/>
        <v>-</v>
      </c>
      <c r="CJ19" s="200" t="str">
        <f t="shared" si="2"/>
        <v>-</v>
      </c>
      <c r="CK19" s="201" t="str">
        <f t="shared" si="2"/>
        <v>-</v>
      </c>
    </row>
    <row r="20" spans="2:89" ht="39.950000000000003" customHeight="1" x14ac:dyDescent="0.35">
      <c r="B20" s="3"/>
      <c r="C20" s="3"/>
      <c r="D20" s="40" t="s">
        <v>801</v>
      </c>
      <c r="E20" s="41" t="s">
        <v>790</v>
      </c>
      <c r="F20" s="114" t="s">
        <v>802</v>
      </c>
      <c r="G20" s="114" t="s">
        <v>803</v>
      </c>
      <c r="H20" s="114" t="s">
        <v>804</v>
      </c>
      <c r="I20" s="114" t="s">
        <v>805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77"/>
      <c r="AE20" s="190"/>
      <c r="AF20" s="190"/>
      <c r="AG20" s="190"/>
      <c r="AH20" s="190"/>
      <c r="AI20" s="153"/>
      <c r="AJ20" s="147"/>
      <c r="AK20" s="148"/>
      <c r="AL20" s="148"/>
      <c r="AM20" s="148"/>
      <c r="AN20" s="148"/>
      <c r="AO20" s="149"/>
      <c r="AP20" s="147"/>
      <c r="AQ20" s="148"/>
      <c r="AR20" s="148"/>
      <c r="AS20" s="148"/>
      <c r="AT20" s="148"/>
      <c r="AU20" s="149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50"/>
      <c r="BI20" s="156"/>
      <c r="BJ20" s="156"/>
      <c r="BK20" s="156"/>
      <c r="BL20" s="156"/>
      <c r="BM20" s="153"/>
      <c r="BN20" s="180">
        <f t="shared" si="3"/>
        <v>0</v>
      </c>
      <c r="BO20" s="191">
        <f t="shared" si="3"/>
        <v>0</v>
      </c>
      <c r="BP20" s="191">
        <f t="shared" si="3"/>
        <v>0</v>
      </c>
      <c r="BQ20" s="191">
        <f t="shared" si="3"/>
        <v>0</v>
      </c>
      <c r="BR20" s="191">
        <f t="shared" si="3"/>
        <v>0</v>
      </c>
      <c r="BS20" s="153"/>
      <c r="BT20" s="183"/>
      <c r="BU20" s="192"/>
      <c r="BV20" s="192"/>
      <c r="BW20" s="192"/>
      <c r="BX20" s="192"/>
      <c r="BY20" s="153"/>
      <c r="BZ20" s="180">
        <f t="shared" si="4"/>
        <v>0</v>
      </c>
      <c r="CA20" s="191">
        <f t="shared" si="4"/>
        <v>0</v>
      </c>
      <c r="CB20" s="191">
        <f t="shared" si="4"/>
        <v>0</v>
      </c>
      <c r="CC20" s="191">
        <f t="shared" si="4"/>
        <v>0</v>
      </c>
      <c r="CD20" s="191">
        <f t="shared" si="4"/>
        <v>0</v>
      </c>
      <c r="CE20" s="153"/>
      <c r="CF20" s="180" t="str">
        <f t="shared" si="5"/>
        <v>-</v>
      </c>
      <c r="CG20" s="191" t="str">
        <f t="shared" si="5"/>
        <v>-</v>
      </c>
      <c r="CH20" s="191" t="str">
        <f t="shared" si="5"/>
        <v>-</v>
      </c>
      <c r="CI20" s="191" t="str">
        <f t="shared" si="5"/>
        <v>-</v>
      </c>
      <c r="CJ20" s="191" t="str">
        <f t="shared" si="5"/>
        <v>-</v>
      </c>
      <c r="CK20" s="153" t="str">
        <f t="shared" si="5"/>
        <v>-</v>
      </c>
    </row>
    <row r="21" spans="2:89" ht="39.950000000000003" customHeight="1" thickBot="1" x14ac:dyDescent="0.4">
      <c r="B21" s="4"/>
      <c r="C21" s="4"/>
      <c r="D21" s="40" t="s">
        <v>806</v>
      </c>
      <c r="E21" s="41" t="s">
        <v>807</v>
      </c>
      <c r="F21" s="109" t="s">
        <v>808</v>
      </c>
      <c r="G21" s="109" t="s">
        <v>809</v>
      </c>
      <c r="H21" s="109" t="s">
        <v>810</v>
      </c>
      <c r="I21" s="109" t="s">
        <v>811</v>
      </c>
      <c r="J21" s="109" t="s">
        <v>812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254"/>
      <c r="AE21" s="253"/>
      <c r="AF21" s="253"/>
      <c r="AG21" s="253"/>
      <c r="AH21" s="253"/>
      <c r="AI21" s="164"/>
      <c r="AJ21" s="159"/>
      <c r="AK21" s="243"/>
      <c r="AL21" s="243"/>
      <c r="AM21" s="243"/>
      <c r="AN21" s="243"/>
      <c r="AO21" s="161"/>
      <c r="AP21" s="159"/>
      <c r="AQ21" s="243"/>
      <c r="AR21" s="243"/>
      <c r="AS21" s="243"/>
      <c r="AT21" s="243"/>
      <c r="AU21" s="161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23"/>
      <c r="BI21" s="224"/>
      <c r="BJ21" s="224"/>
      <c r="BK21" s="224"/>
      <c r="BL21" s="224"/>
      <c r="BM21" s="164"/>
      <c r="BN21" s="212">
        <f t="shared" si="3"/>
        <v>0</v>
      </c>
      <c r="BO21" s="213">
        <f t="shared" si="3"/>
        <v>0</v>
      </c>
      <c r="BP21" s="213">
        <f t="shared" si="3"/>
        <v>0</v>
      </c>
      <c r="BQ21" s="213">
        <f t="shared" si="3"/>
        <v>0</v>
      </c>
      <c r="BR21" s="213">
        <f t="shared" si="3"/>
        <v>0</v>
      </c>
      <c r="BS21" s="164"/>
      <c r="BT21" s="221"/>
      <c r="BU21" s="222"/>
      <c r="BV21" s="222"/>
      <c r="BW21" s="222"/>
      <c r="BX21" s="222"/>
      <c r="BY21" s="164"/>
      <c r="BZ21" s="212">
        <f t="shared" si="4"/>
        <v>0</v>
      </c>
      <c r="CA21" s="213">
        <f t="shared" si="4"/>
        <v>0</v>
      </c>
      <c r="CB21" s="213">
        <f t="shared" si="4"/>
        <v>0</v>
      </c>
      <c r="CC21" s="213">
        <f t="shared" si="4"/>
        <v>0</v>
      </c>
      <c r="CD21" s="213">
        <f t="shared" si="4"/>
        <v>0</v>
      </c>
      <c r="CE21" s="164"/>
      <c r="CF21" s="212" t="str">
        <f t="shared" si="5"/>
        <v>-</v>
      </c>
      <c r="CG21" s="213" t="str">
        <f t="shared" si="5"/>
        <v>-</v>
      </c>
      <c r="CH21" s="213" t="str">
        <f t="shared" si="5"/>
        <v>-</v>
      </c>
      <c r="CI21" s="213" t="str">
        <f t="shared" si="5"/>
        <v>-</v>
      </c>
      <c r="CJ21" s="213" t="str">
        <f t="shared" si="5"/>
        <v>-</v>
      </c>
      <c r="CK21" s="164" t="str">
        <f t="shared" si="5"/>
        <v>-</v>
      </c>
    </row>
    <row r="22" spans="2:89" ht="60" customHeight="1" x14ac:dyDescent="0.35">
      <c r="B22" s="2" t="s">
        <v>813</v>
      </c>
      <c r="C22" s="2"/>
      <c r="D22" s="40" t="s">
        <v>814</v>
      </c>
      <c r="E22" s="41" t="s">
        <v>815</v>
      </c>
      <c r="F22" s="112" t="s">
        <v>816</v>
      </c>
      <c r="G22" s="112" t="s">
        <v>817</v>
      </c>
      <c r="H22" s="112" t="s">
        <v>818</v>
      </c>
      <c r="I22" s="112" t="s">
        <v>819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249"/>
      <c r="AE22" s="248"/>
      <c r="AF22" s="248"/>
      <c r="AG22" s="248"/>
      <c r="AH22" s="248"/>
      <c r="AI22" s="201"/>
      <c r="AJ22" s="171"/>
      <c r="AK22" s="172"/>
      <c r="AL22" s="172"/>
      <c r="AM22" s="172"/>
      <c r="AN22" s="172"/>
      <c r="AO22" s="173"/>
      <c r="AP22" s="171"/>
      <c r="AQ22" s="172"/>
      <c r="AR22" s="172"/>
      <c r="AS22" s="172"/>
      <c r="AT22" s="172"/>
      <c r="AU22" s="173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219"/>
      <c r="BI22" s="220"/>
      <c r="BJ22" s="220"/>
      <c r="BK22" s="220"/>
      <c r="BL22" s="220"/>
      <c r="BM22" s="201"/>
      <c r="BN22" s="199">
        <f t="shared" si="3"/>
        <v>4</v>
      </c>
      <c r="BO22" s="200">
        <f t="shared" si="3"/>
        <v>0</v>
      </c>
      <c r="BP22" s="200">
        <f t="shared" si="3"/>
        <v>1</v>
      </c>
      <c r="BQ22" s="200">
        <f t="shared" si="3"/>
        <v>2</v>
      </c>
      <c r="BR22" s="200">
        <f t="shared" si="3"/>
        <v>0</v>
      </c>
      <c r="BS22" s="201"/>
      <c r="BT22" s="217"/>
      <c r="BU22" s="218"/>
      <c r="BV22" s="218"/>
      <c r="BW22" s="218"/>
      <c r="BX22" s="218"/>
      <c r="BY22" s="201"/>
      <c r="BZ22" s="199">
        <f t="shared" si="4"/>
        <v>4</v>
      </c>
      <c r="CA22" s="200">
        <f t="shared" si="4"/>
        <v>0</v>
      </c>
      <c r="CB22" s="200">
        <f t="shared" si="4"/>
        <v>1</v>
      </c>
      <c r="CC22" s="200">
        <f t="shared" si="4"/>
        <v>2</v>
      </c>
      <c r="CD22" s="200">
        <f t="shared" si="4"/>
        <v>0</v>
      </c>
      <c r="CE22" s="201"/>
      <c r="CF22" s="199" t="str">
        <f t="shared" si="5"/>
        <v>-</v>
      </c>
      <c r="CG22" s="200" t="str">
        <f t="shared" si="5"/>
        <v>-</v>
      </c>
      <c r="CH22" s="200" t="str">
        <f t="shared" si="5"/>
        <v>-</v>
      </c>
      <c r="CI22" s="200" t="str">
        <f t="shared" si="5"/>
        <v>-</v>
      </c>
      <c r="CJ22" s="200" t="str">
        <f t="shared" si="5"/>
        <v>-</v>
      </c>
      <c r="CK22" s="201" t="str">
        <f t="shared" si="5"/>
        <v>-</v>
      </c>
    </row>
    <row r="23" spans="2:89" ht="60" customHeight="1" thickBot="1" x14ac:dyDescent="0.4">
      <c r="B23" s="4"/>
      <c r="C23" s="4"/>
      <c r="D23" s="40" t="s">
        <v>820</v>
      </c>
      <c r="E23" s="41" t="s">
        <v>821</v>
      </c>
      <c r="F23" s="109" t="s">
        <v>822</v>
      </c>
      <c r="G23" s="109" t="s">
        <v>823</v>
      </c>
      <c r="H23" s="109" t="s">
        <v>138</v>
      </c>
      <c r="I23" s="109" t="s">
        <v>824</v>
      </c>
      <c r="J23" s="109" t="s">
        <v>825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95"/>
      <c r="AE23" s="206"/>
      <c r="AF23" s="206"/>
      <c r="AG23" s="206"/>
      <c r="AH23" s="206"/>
      <c r="AI23" s="164"/>
      <c r="AJ23" s="159"/>
      <c r="AK23" s="243"/>
      <c r="AL23" s="243"/>
      <c r="AM23" s="243"/>
      <c r="AN23" s="243"/>
      <c r="AO23" s="161"/>
      <c r="AP23" s="159"/>
      <c r="AQ23" s="243"/>
      <c r="AR23" s="243"/>
      <c r="AS23" s="243"/>
      <c r="AT23" s="243"/>
      <c r="AU23" s="161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62"/>
      <c r="BI23" s="205"/>
      <c r="BJ23" s="205"/>
      <c r="BK23" s="205"/>
      <c r="BL23" s="205"/>
      <c r="BM23" s="164"/>
      <c r="BN23" s="196">
        <f t="shared" si="3"/>
        <v>0</v>
      </c>
      <c r="BO23" s="250">
        <f t="shared" si="3"/>
        <v>0</v>
      </c>
      <c r="BP23" s="250">
        <f t="shared" si="3"/>
        <v>0</v>
      </c>
      <c r="BQ23" s="250">
        <f t="shared" si="3"/>
        <v>0</v>
      </c>
      <c r="BR23" s="250">
        <f t="shared" si="3"/>
        <v>0</v>
      </c>
      <c r="BS23" s="164"/>
      <c r="BT23" s="195"/>
      <c r="BU23" s="206"/>
      <c r="BV23" s="206"/>
      <c r="BW23" s="206"/>
      <c r="BX23" s="206"/>
      <c r="BY23" s="164"/>
      <c r="BZ23" s="196">
        <f t="shared" si="4"/>
        <v>0</v>
      </c>
      <c r="CA23" s="250">
        <f t="shared" si="4"/>
        <v>0</v>
      </c>
      <c r="CB23" s="250">
        <f t="shared" si="4"/>
        <v>0</v>
      </c>
      <c r="CC23" s="250">
        <f t="shared" si="4"/>
        <v>0</v>
      </c>
      <c r="CD23" s="250">
        <f t="shared" si="4"/>
        <v>0</v>
      </c>
      <c r="CE23" s="164"/>
      <c r="CF23" s="196" t="str">
        <f t="shared" si="5"/>
        <v>-</v>
      </c>
      <c r="CG23" s="250" t="str">
        <f t="shared" si="5"/>
        <v>-</v>
      </c>
      <c r="CH23" s="250" t="str">
        <f t="shared" si="5"/>
        <v>-</v>
      </c>
      <c r="CI23" s="250" t="str">
        <f t="shared" si="5"/>
        <v>-</v>
      </c>
      <c r="CJ23" s="250" t="str">
        <f t="shared" si="5"/>
        <v>-</v>
      </c>
      <c r="CK23" s="164" t="str">
        <f t="shared" si="5"/>
        <v>-</v>
      </c>
    </row>
    <row r="24" spans="2:89" ht="30" customHeight="1" x14ac:dyDescent="0.35">
      <c r="B24" s="2" t="s">
        <v>826</v>
      </c>
      <c r="C24" s="2"/>
      <c r="D24" s="40" t="s">
        <v>827</v>
      </c>
      <c r="E24" s="41" t="s">
        <v>828</v>
      </c>
      <c r="F24" s="112" t="s">
        <v>829</v>
      </c>
      <c r="G24" s="112" t="s">
        <v>830</v>
      </c>
      <c r="H24" s="112" t="s">
        <v>160</v>
      </c>
      <c r="I24" s="112" t="s">
        <v>831</v>
      </c>
      <c r="J24" s="112" t="s">
        <v>155</v>
      </c>
      <c r="K24" s="117" t="s">
        <v>832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217"/>
      <c r="AE24" s="218"/>
      <c r="AF24" s="218"/>
      <c r="AG24" s="218"/>
      <c r="AH24" s="218"/>
      <c r="AI24" s="240"/>
      <c r="AJ24" s="171"/>
      <c r="AK24" s="172"/>
      <c r="AL24" s="172"/>
      <c r="AM24" s="172"/>
      <c r="AN24" s="172"/>
      <c r="AO24" s="239"/>
      <c r="AP24" s="171"/>
      <c r="AQ24" s="172"/>
      <c r="AR24" s="172"/>
      <c r="AS24" s="172"/>
      <c r="AT24" s="172"/>
      <c r="AU24" s="239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219"/>
      <c r="BI24" s="220"/>
      <c r="BJ24" s="220"/>
      <c r="BK24" s="220"/>
      <c r="BL24" s="220"/>
      <c r="BM24" s="241"/>
      <c r="BN24" s="199">
        <f t="shared" si="3"/>
        <v>0</v>
      </c>
      <c r="BO24" s="200">
        <f t="shared" si="3"/>
        <v>0</v>
      </c>
      <c r="BP24" s="200">
        <f t="shared" si="3"/>
        <v>0</v>
      </c>
      <c r="BQ24" s="200">
        <f t="shared" si="3"/>
        <v>0</v>
      </c>
      <c r="BR24" s="200">
        <f t="shared" si="3"/>
        <v>0</v>
      </c>
      <c r="BS24" s="242">
        <f t="shared" si="3"/>
        <v>0</v>
      </c>
      <c r="BT24" s="217"/>
      <c r="BU24" s="218"/>
      <c r="BV24" s="218"/>
      <c r="BW24" s="218"/>
      <c r="BX24" s="218"/>
      <c r="BY24" s="240"/>
      <c r="BZ24" s="199">
        <f t="shared" si="4"/>
        <v>0</v>
      </c>
      <c r="CA24" s="200">
        <f t="shared" si="4"/>
        <v>0</v>
      </c>
      <c r="CB24" s="200">
        <f t="shared" si="4"/>
        <v>0</v>
      </c>
      <c r="CC24" s="200">
        <f t="shared" si="4"/>
        <v>0</v>
      </c>
      <c r="CD24" s="200">
        <f t="shared" si="4"/>
        <v>0</v>
      </c>
      <c r="CE24" s="242">
        <f t="shared" si="4"/>
        <v>0</v>
      </c>
      <c r="CF24" s="199" t="str">
        <f t="shared" si="5"/>
        <v>-</v>
      </c>
      <c r="CG24" s="200" t="str">
        <f t="shared" si="5"/>
        <v>-</v>
      </c>
      <c r="CH24" s="200" t="str">
        <f t="shared" si="5"/>
        <v>-</v>
      </c>
      <c r="CI24" s="200" t="str">
        <f t="shared" si="5"/>
        <v>-</v>
      </c>
      <c r="CJ24" s="200" t="str">
        <f t="shared" si="5"/>
        <v>-</v>
      </c>
      <c r="CK24" s="242" t="str">
        <f t="shared" si="5"/>
        <v>-</v>
      </c>
    </row>
    <row r="25" spans="2:89" ht="30" customHeight="1" x14ac:dyDescent="0.35">
      <c r="B25" s="3"/>
      <c r="C25" s="3"/>
      <c r="D25" s="40" t="s">
        <v>713</v>
      </c>
      <c r="E25" s="41" t="s">
        <v>771</v>
      </c>
      <c r="F25" s="114" t="s">
        <v>833</v>
      </c>
      <c r="G25" s="114" t="s">
        <v>834</v>
      </c>
      <c r="H25" s="114" t="s">
        <v>835</v>
      </c>
      <c r="I25" s="114" t="s">
        <v>836</v>
      </c>
      <c r="J25" s="114" t="s">
        <v>837</v>
      </c>
      <c r="K25" s="122" t="s">
        <v>838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83"/>
      <c r="AE25" s="192"/>
      <c r="AF25" s="192"/>
      <c r="AG25" s="192"/>
      <c r="AH25" s="192"/>
      <c r="AI25" s="193"/>
      <c r="AJ25" s="147"/>
      <c r="AK25" s="148"/>
      <c r="AL25" s="148"/>
      <c r="AM25" s="148"/>
      <c r="AN25" s="148"/>
      <c r="AO25" s="157"/>
      <c r="AP25" s="147"/>
      <c r="AQ25" s="148"/>
      <c r="AR25" s="148"/>
      <c r="AS25" s="148"/>
      <c r="AT25" s="148"/>
      <c r="AU25" s="157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50"/>
      <c r="BI25" s="156"/>
      <c r="BJ25" s="156"/>
      <c r="BK25" s="156"/>
      <c r="BL25" s="156"/>
      <c r="BM25" s="158"/>
      <c r="BN25" s="180">
        <f t="shared" si="3"/>
        <v>0</v>
      </c>
      <c r="BO25" s="191">
        <f t="shared" si="3"/>
        <v>0</v>
      </c>
      <c r="BP25" s="191">
        <f t="shared" si="3"/>
        <v>0</v>
      </c>
      <c r="BQ25" s="191">
        <f t="shared" si="3"/>
        <v>0</v>
      </c>
      <c r="BR25" s="191">
        <f t="shared" si="3"/>
        <v>0</v>
      </c>
      <c r="BS25" s="194">
        <f t="shared" si="3"/>
        <v>0</v>
      </c>
      <c r="BT25" s="183"/>
      <c r="BU25" s="192"/>
      <c r="BV25" s="192"/>
      <c r="BW25" s="192"/>
      <c r="BX25" s="192"/>
      <c r="BY25" s="193"/>
      <c r="BZ25" s="180">
        <f t="shared" si="4"/>
        <v>0</v>
      </c>
      <c r="CA25" s="191">
        <f t="shared" si="4"/>
        <v>0</v>
      </c>
      <c r="CB25" s="191">
        <f t="shared" si="4"/>
        <v>0</v>
      </c>
      <c r="CC25" s="191">
        <f t="shared" si="4"/>
        <v>0</v>
      </c>
      <c r="CD25" s="191">
        <f t="shared" si="4"/>
        <v>0</v>
      </c>
      <c r="CE25" s="194">
        <f t="shared" si="4"/>
        <v>0</v>
      </c>
      <c r="CF25" s="180" t="str">
        <f t="shared" si="5"/>
        <v>-</v>
      </c>
      <c r="CG25" s="191" t="str">
        <f t="shared" si="5"/>
        <v>-</v>
      </c>
      <c r="CH25" s="191" t="str">
        <f t="shared" si="5"/>
        <v>-</v>
      </c>
      <c r="CI25" s="191" t="str">
        <f t="shared" si="5"/>
        <v>-</v>
      </c>
      <c r="CJ25" s="191" t="str">
        <f t="shared" si="5"/>
        <v>-</v>
      </c>
      <c r="CK25" s="194" t="str">
        <f t="shared" si="5"/>
        <v>-</v>
      </c>
    </row>
    <row r="26" spans="2:89" ht="30" customHeight="1" x14ac:dyDescent="0.35">
      <c r="B26" s="3"/>
      <c r="C26" s="3"/>
      <c r="D26" s="40" t="s">
        <v>719</v>
      </c>
      <c r="E26" s="41" t="s">
        <v>790</v>
      </c>
      <c r="F26" s="114" t="s">
        <v>839</v>
      </c>
      <c r="G26" s="114" t="s">
        <v>840</v>
      </c>
      <c r="H26" s="114" t="s">
        <v>841</v>
      </c>
      <c r="I26" s="114" t="s">
        <v>842</v>
      </c>
      <c r="J26" s="114" t="s">
        <v>843</v>
      </c>
      <c r="K26" s="122" t="s">
        <v>844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83"/>
      <c r="AE26" s="192"/>
      <c r="AF26" s="192"/>
      <c r="AG26" s="192"/>
      <c r="AH26" s="192"/>
      <c r="AI26" s="193"/>
      <c r="AJ26" s="147"/>
      <c r="AK26" s="148"/>
      <c r="AL26" s="148"/>
      <c r="AM26" s="148"/>
      <c r="AN26" s="148"/>
      <c r="AO26" s="157"/>
      <c r="AP26" s="147"/>
      <c r="AQ26" s="148"/>
      <c r="AR26" s="148"/>
      <c r="AS26" s="148"/>
      <c r="AT26" s="148"/>
      <c r="AU26" s="157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50"/>
      <c r="BI26" s="156"/>
      <c r="BJ26" s="156"/>
      <c r="BK26" s="156"/>
      <c r="BL26" s="156"/>
      <c r="BM26" s="158"/>
      <c r="BN26" s="180">
        <f t="shared" si="3"/>
        <v>0</v>
      </c>
      <c r="BO26" s="191">
        <f t="shared" si="3"/>
        <v>0</v>
      </c>
      <c r="BP26" s="191">
        <f t="shared" si="3"/>
        <v>0</v>
      </c>
      <c r="BQ26" s="191">
        <f t="shared" si="3"/>
        <v>0</v>
      </c>
      <c r="BR26" s="191">
        <f t="shared" si="3"/>
        <v>0</v>
      </c>
      <c r="BS26" s="194">
        <f t="shared" si="3"/>
        <v>0</v>
      </c>
      <c r="BT26" s="183"/>
      <c r="BU26" s="192"/>
      <c r="BV26" s="192"/>
      <c r="BW26" s="192"/>
      <c r="BX26" s="192"/>
      <c r="BY26" s="193"/>
      <c r="BZ26" s="180">
        <f t="shared" si="4"/>
        <v>0</v>
      </c>
      <c r="CA26" s="191">
        <f t="shared" si="4"/>
        <v>0</v>
      </c>
      <c r="CB26" s="191">
        <f t="shared" si="4"/>
        <v>0</v>
      </c>
      <c r="CC26" s="191">
        <f t="shared" si="4"/>
        <v>0</v>
      </c>
      <c r="CD26" s="191">
        <f t="shared" si="4"/>
        <v>0</v>
      </c>
      <c r="CE26" s="194">
        <f t="shared" si="4"/>
        <v>0</v>
      </c>
      <c r="CF26" s="180" t="str">
        <f t="shared" si="5"/>
        <v>-</v>
      </c>
      <c r="CG26" s="191" t="str">
        <f t="shared" si="5"/>
        <v>-</v>
      </c>
      <c r="CH26" s="191" t="str">
        <f t="shared" si="5"/>
        <v>-</v>
      </c>
      <c r="CI26" s="191" t="str">
        <f t="shared" si="5"/>
        <v>-</v>
      </c>
      <c r="CJ26" s="191" t="str">
        <f t="shared" si="5"/>
        <v>-</v>
      </c>
      <c r="CK26" s="194" t="str">
        <f t="shared" si="5"/>
        <v>-</v>
      </c>
    </row>
    <row r="27" spans="2:89" ht="30" customHeight="1" thickBot="1" x14ac:dyDescent="0.4">
      <c r="B27" s="4"/>
      <c r="C27" s="4"/>
      <c r="D27" s="40" t="s">
        <v>806</v>
      </c>
      <c r="E27" s="41" t="s">
        <v>807</v>
      </c>
      <c r="F27" s="109" t="s">
        <v>165</v>
      </c>
      <c r="G27" s="109" t="s">
        <v>845</v>
      </c>
      <c r="H27" s="109" t="s">
        <v>846</v>
      </c>
      <c r="I27" s="109" t="s">
        <v>847</v>
      </c>
      <c r="J27" s="109" t="s">
        <v>848</v>
      </c>
      <c r="K27" s="118" t="s">
        <v>849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221"/>
      <c r="AE27" s="222"/>
      <c r="AF27" s="222"/>
      <c r="AG27" s="222"/>
      <c r="AH27" s="222"/>
      <c r="AI27" s="245"/>
      <c r="AJ27" s="159"/>
      <c r="AK27" s="243"/>
      <c r="AL27" s="243"/>
      <c r="AM27" s="243"/>
      <c r="AN27" s="243"/>
      <c r="AO27" s="244"/>
      <c r="AP27" s="159"/>
      <c r="AQ27" s="243"/>
      <c r="AR27" s="243"/>
      <c r="AS27" s="243"/>
      <c r="AT27" s="243"/>
      <c r="AU27" s="244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23"/>
      <c r="BI27" s="224"/>
      <c r="BJ27" s="224"/>
      <c r="BK27" s="224"/>
      <c r="BL27" s="224"/>
      <c r="BM27" s="246"/>
      <c r="BN27" s="212">
        <f t="shared" si="3"/>
        <v>0</v>
      </c>
      <c r="BO27" s="213">
        <f t="shared" si="3"/>
        <v>0</v>
      </c>
      <c r="BP27" s="213">
        <f t="shared" si="3"/>
        <v>0</v>
      </c>
      <c r="BQ27" s="213">
        <f t="shared" si="3"/>
        <v>0</v>
      </c>
      <c r="BR27" s="213">
        <f t="shared" si="3"/>
        <v>0</v>
      </c>
      <c r="BS27" s="247">
        <f t="shared" si="3"/>
        <v>0</v>
      </c>
      <c r="BT27" s="221"/>
      <c r="BU27" s="222"/>
      <c r="BV27" s="222"/>
      <c r="BW27" s="222"/>
      <c r="BX27" s="222"/>
      <c r="BY27" s="245"/>
      <c r="BZ27" s="212">
        <f t="shared" si="4"/>
        <v>0</v>
      </c>
      <c r="CA27" s="213">
        <f t="shared" si="4"/>
        <v>0</v>
      </c>
      <c r="CB27" s="213">
        <f t="shared" si="4"/>
        <v>0</v>
      </c>
      <c r="CC27" s="213">
        <f t="shared" si="4"/>
        <v>0</v>
      </c>
      <c r="CD27" s="213">
        <f t="shared" si="4"/>
        <v>0</v>
      </c>
      <c r="CE27" s="247">
        <f t="shared" si="4"/>
        <v>0</v>
      </c>
      <c r="CF27" s="212" t="str">
        <f t="shared" si="5"/>
        <v>-</v>
      </c>
      <c r="CG27" s="213" t="str">
        <f t="shared" si="5"/>
        <v>-</v>
      </c>
      <c r="CH27" s="213" t="str">
        <f t="shared" si="5"/>
        <v>-</v>
      </c>
      <c r="CI27" s="213" t="str">
        <f t="shared" si="5"/>
        <v>-</v>
      </c>
      <c r="CJ27" s="213" t="str">
        <f t="shared" si="5"/>
        <v>-</v>
      </c>
      <c r="CK27" s="247" t="str">
        <f t="shared" si="5"/>
        <v>-</v>
      </c>
    </row>
    <row r="28" spans="2:89" ht="140.1" customHeight="1" thickBot="1" x14ac:dyDescent="0.4">
      <c r="B28" s="5" t="s">
        <v>850</v>
      </c>
      <c r="C28" s="5"/>
      <c r="D28" s="40" t="s">
        <v>851</v>
      </c>
      <c r="E28" s="41" t="s">
        <v>851</v>
      </c>
      <c r="F28" s="100" t="s">
        <v>852</v>
      </c>
      <c r="G28" s="100" t="s">
        <v>169</v>
      </c>
      <c r="H28" s="100" t="s">
        <v>853</v>
      </c>
      <c r="I28" s="100" t="s">
        <v>854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30"/>
      <c r="AE28" s="231"/>
      <c r="AF28" s="231"/>
      <c r="AG28" s="231"/>
      <c r="AH28" s="232"/>
      <c r="AI28" s="233"/>
      <c r="AJ28" s="226"/>
      <c r="AK28" s="227"/>
      <c r="AL28" s="227"/>
      <c r="AM28" s="227"/>
      <c r="AN28" s="228"/>
      <c r="AO28" s="229"/>
      <c r="AP28" s="226"/>
      <c r="AQ28" s="227"/>
      <c r="AR28" s="227"/>
      <c r="AS28" s="227"/>
      <c r="AT28" s="228"/>
      <c r="AU28" s="229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4"/>
      <c r="BI28" s="235"/>
      <c r="BJ28" s="235"/>
      <c r="BK28" s="235"/>
      <c r="BL28" s="232"/>
      <c r="BM28" s="233"/>
      <c r="BN28" s="236">
        <f t="shared" si="3"/>
        <v>0</v>
      </c>
      <c r="BO28" s="237">
        <f t="shared" si="3"/>
        <v>0</v>
      </c>
      <c r="BP28" s="237">
        <f t="shared" si="3"/>
        <v>0</v>
      </c>
      <c r="BQ28" s="237">
        <f t="shared" si="3"/>
        <v>0</v>
      </c>
      <c r="BR28" s="232"/>
      <c r="BS28" s="233"/>
      <c r="BT28" s="230"/>
      <c r="BU28" s="231"/>
      <c r="BV28" s="231"/>
      <c r="BW28" s="231"/>
      <c r="BX28" s="232"/>
      <c r="BY28" s="233"/>
      <c r="BZ28" s="236">
        <f t="shared" si="4"/>
        <v>0</v>
      </c>
      <c r="CA28" s="237">
        <f t="shared" si="4"/>
        <v>0</v>
      </c>
      <c r="CB28" s="237">
        <f t="shared" si="4"/>
        <v>0</v>
      </c>
      <c r="CC28" s="237">
        <f t="shared" si="4"/>
        <v>0</v>
      </c>
      <c r="CD28" s="232"/>
      <c r="CE28" s="233"/>
      <c r="CF28" s="236" t="str">
        <f t="shared" si="5"/>
        <v>-</v>
      </c>
      <c r="CG28" s="237" t="str">
        <f t="shared" si="5"/>
        <v>-</v>
      </c>
      <c r="CH28" s="237" t="str">
        <f t="shared" si="5"/>
        <v>-</v>
      </c>
      <c r="CI28" s="237" t="str">
        <f t="shared" si="5"/>
        <v>-</v>
      </c>
      <c r="CJ28" s="232" t="str">
        <f t="shared" si="5"/>
        <v>-</v>
      </c>
      <c r="CK28" s="233" t="str">
        <f t="shared" si="5"/>
        <v>-</v>
      </c>
    </row>
    <row r="29" spans="2:89" ht="60" customHeight="1" x14ac:dyDescent="0.35">
      <c r="B29" s="2" t="s">
        <v>855</v>
      </c>
      <c r="C29" s="2"/>
      <c r="D29" s="40" t="s">
        <v>713</v>
      </c>
      <c r="E29" s="41" t="s">
        <v>771</v>
      </c>
      <c r="F29" s="112" t="s">
        <v>856</v>
      </c>
      <c r="G29" s="112" t="s">
        <v>857</v>
      </c>
      <c r="H29" s="112" t="s">
        <v>858</v>
      </c>
      <c r="I29" s="112" t="s">
        <v>859</v>
      </c>
      <c r="J29" s="112" t="s">
        <v>860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217"/>
      <c r="AE29" s="218"/>
      <c r="AF29" s="218"/>
      <c r="AG29" s="218"/>
      <c r="AH29" s="218"/>
      <c r="AI29" s="201"/>
      <c r="AJ29" s="171"/>
      <c r="AK29" s="172"/>
      <c r="AL29" s="172"/>
      <c r="AM29" s="172"/>
      <c r="AN29" s="172"/>
      <c r="AO29" s="173"/>
      <c r="AP29" s="171"/>
      <c r="AQ29" s="172"/>
      <c r="AR29" s="172"/>
      <c r="AS29" s="172"/>
      <c r="AT29" s="172"/>
      <c r="AU29" s="173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219"/>
      <c r="BI29" s="220"/>
      <c r="BJ29" s="220"/>
      <c r="BK29" s="220"/>
      <c r="BL29" s="220"/>
      <c r="BM29" s="201"/>
      <c r="BN29" s="199">
        <f t="shared" si="3"/>
        <v>0</v>
      </c>
      <c r="BO29" s="200">
        <f t="shared" si="3"/>
        <v>0</v>
      </c>
      <c r="BP29" s="200">
        <f t="shared" si="3"/>
        <v>0</v>
      </c>
      <c r="BQ29" s="200">
        <f t="shared" si="3"/>
        <v>0</v>
      </c>
      <c r="BR29" s="200">
        <f t="shared" si="3"/>
        <v>0</v>
      </c>
      <c r="BS29" s="201"/>
      <c r="BT29" s="217"/>
      <c r="BU29" s="218"/>
      <c r="BV29" s="218"/>
      <c r="BW29" s="218"/>
      <c r="BX29" s="218"/>
      <c r="BY29" s="201"/>
      <c r="BZ29" s="199">
        <f t="shared" si="4"/>
        <v>0</v>
      </c>
      <c r="CA29" s="200">
        <f t="shared" si="4"/>
        <v>0</v>
      </c>
      <c r="CB29" s="200">
        <f t="shared" si="4"/>
        <v>0</v>
      </c>
      <c r="CC29" s="200">
        <f t="shared" si="4"/>
        <v>0</v>
      </c>
      <c r="CD29" s="200">
        <f t="shared" si="4"/>
        <v>0</v>
      </c>
      <c r="CE29" s="201"/>
      <c r="CF29" s="199" t="str">
        <f t="shared" si="5"/>
        <v>-</v>
      </c>
      <c r="CG29" s="200" t="str">
        <f t="shared" si="5"/>
        <v>-</v>
      </c>
      <c r="CH29" s="200" t="str">
        <f t="shared" si="5"/>
        <v>-</v>
      </c>
      <c r="CI29" s="200" t="str">
        <f t="shared" si="5"/>
        <v>-</v>
      </c>
      <c r="CJ29" s="200" t="str">
        <f t="shared" si="5"/>
        <v>-</v>
      </c>
      <c r="CK29" s="201" t="str">
        <f t="shared" si="5"/>
        <v>-</v>
      </c>
    </row>
    <row r="30" spans="2:89" ht="60" customHeight="1" thickBot="1" x14ac:dyDescent="0.4">
      <c r="B30" s="4"/>
      <c r="C30" s="4"/>
      <c r="D30" s="40" t="s">
        <v>719</v>
      </c>
      <c r="E30" s="41" t="s">
        <v>790</v>
      </c>
      <c r="F30" s="109" t="s">
        <v>179</v>
      </c>
      <c r="G30" s="109" t="s">
        <v>861</v>
      </c>
      <c r="H30" s="109" t="s">
        <v>862</v>
      </c>
      <c r="I30" s="109" t="s">
        <v>863</v>
      </c>
      <c r="J30" s="109" t="s">
        <v>864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21"/>
      <c r="AE30" s="222"/>
      <c r="AF30" s="222"/>
      <c r="AG30" s="222"/>
      <c r="AH30" s="222"/>
      <c r="AI30" s="164"/>
      <c r="AJ30" s="203"/>
      <c r="AK30" s="204"/>
      <c r="AL30" s="204"/>
      <c r="AM30" s="204"/>
      <c r="AN30" s="204"/>
      <c r="AO30" s="161"/>
      <c r="AP30" s="203"/>
      <c r="AQ30" s="204"/>
      <c r="AR30" s="204"/>
      <c r="AS30" s="204"/>
      <c r="AT30" s="204"/>
      <c r="AU30" s="161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23"/>
      <c r="BI30" s="224"/>
      <c r="BJ30" s="224"/>
      <c r="BK30" s="224"/>
      <c r="BL30" s="224"/>
      <c r="BM30" s="164"/>
      <c r="BN30" s="212">
        <f t="shared" si="3"/>
        <v>0</v>
      </c>
      <c r="BO30" s="213">
        <f t="shared" si="3"/>
        <v>0</v>
      </c>
      <c r="BP30" s="213">
        <f t="shared" si="3"/>
        <v>0</v>
      </c>
      <c r="BQ30" s="213">
        <f t="shared" si="3"/>
        <v>0</v>
      </c>
      <c r="BR30" s="213">
        <f t="shared" si="3"/>
        <v>0</v>
      </c>
      <c r="BS30" s="164"/>
      <c r="BT30" s="221"/>
      <c r="BU30" s="222"/>
      <c r="BV30" s="222"/>
      <c r="BW30" s="222"/>
      <c r="BX30" s="222"/>
      <c r="BY30" s="164"/>
      <c r="BZ30" s="212">
        <f t="shared" si="4"/>
        <v>0</v>
      </c>
      <c r="CA30" s="213">
        <f t="shared" si="4"/>
        <v>0</v>
      </c>
      <c r="CB30" s="213">
        <f t="shared" si="4"/>
        <v>0</v>
      </c>
      <c r="CC30" s="213">
        <f t="shared" si="4"/>
        <v>0</v>
      </c>
      <c r="CD30" s="213">
        <f t="shared" si="4"/>
        <v>0</v>
      </c>
      <c r="CE30" s="164"/>
      <c r="CF30" s="212" t="str">
        <f t="shared" si="5"/>
        <v>-</v>
      </c>
      <c r="CG30" s="213" t="str">
        <f t="shared" si="5"/>
        <v>-</v>
      </c>
      <c r="CH30" s="213" t="str">
        <f t="shared" si="5"/>
        <v>-</v>
      </c>
      <c r="CI30" s="213" t="str">
        <f t="shared" si="5"/>
        <v>-</v>
      </c>
      <c r="CJ30" s="213" t="str">
        <f t="shared" si="5"/>
        <v>-</v>
      </c>
      <c r="CK30" s="16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  <row r="37" spans="72:76" x14ac:dyDescent="0.35">
      <c r="BV37">
        <v>5</v>
      </c>
    </row>
    <row r="39" spans="72:76" x14ac:dyDescent="0.35">
      <c r="BT39">
        <v>2</v>
      </c>
      <c r="BW39">
        <v>5</v>
      </c>
    </row>
    <row r="40" spans="72:76" x14ac:dyDescent="0.35">
      <c r="BT40">
        <v>2</v>
      </c>
      <c r="BX40">
        <v>5</v>
      </c>
    </row>
    <row r="42" spans="72:76" x14ac:dyDescent="0.35">
      <c r="BV42">
        <v>5</v>
      </c>
    </row>
    <row r="43" spans="72:76" x14ac:dyDescent="0.35">
      <c r="BT43">
        <v>5</v>
      </c>
    </row>
    <row r="44" spans="72:76" x14ac:dyDescent="0.35">
      <c r="BV44">
        <v>5</v>
      </c>
      <c r="BX44">
        <v>5</v>
      </c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65" priority="12">
      <formula>AND(BZ4&lt;&gt;"",BZ4/BH4&lt;4)</formula>
    </cfRule>
    <cfRule type="expression" dxfId="264" priority="13">
      <formula>AND(BZ4&lt;&gt;"",BZ4=0)</formula>
    </cfRule>
  </conditionalFormatting>
  <conditionalFormatting sqref="CF4:CK30">
    <cfRule type="expression" dxfId="263" priority="9">
      <formula>CF4&lt;10</formula>
    </cfRule>
    <cfRule type="expression" dxfId="262" priority="10">
      <formula>CF4&lt;20</formula>
    </cfRule>
    <cfRule type="expression" dxfId="261" priority="11">
      <formula>CF4&lt;50</formula>
    </cfRule>
  </conditionalFormatting>
  <conditionalFormatting sqref="X4:AC30">
    <cfRule type="expression" dxfId="260" priority="2">
      <formula>OR(X4=0,X4="0")</formula>
    </cfRule>
  </conditionalFormatting>
  <conditionalFormatting sqref="BH4:BM30">
    <cfRule type="expression" dxfId="259" priority="6">
      <formula>BH4&gt;1</formula>
    </cfRule>
    <cfRule type="expression" dxfId="258" priority="7">
      <formula>BH4&gt;0.5</formula>
    </cfRule>
    <cfRule type="expression" dxfId="257" priority="8">
      <formula>BH4&gt;0</formula>
    </cfRule>
  </conditionalFormatting>
  <conditionalFormatting sqref="BN4:BS30">
    <cfRule type="expression" dxfId="256" priority="4">
      <formula>AND(BN4&lt;&gt;"",BN4/BH4&lt;4)</formula>
    </cfRule>
    <cfRule type="expression" dxfId="255" priority="5">
      <formula>AND(BN4&lt;&gt;"",BN4=0)</formula>
    </cfRule>
  </conditionalFormatting>
  <conditionalFormatting sqref="L4:Q30">
    <cfRule type="expression" dxfId="254" priority="3">
      <formula>AND(L4&lt;5,X4&gt;0)</formula>
    </cfRule>
  </conditionalFormatting>
  <conditionalFormatting sqref="AD4:AI30">
    <cfRule type="expression" dxfId="253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B1:X49"/>
  <sheetViews>
    <sheetView showGridLines="0" zoomScale="70" zoomScaleNormal="70" workbookViewId="0">
      <pane ySplit="3" topLeftCell="A4" activePane="bottomLeft" state="frozen"/>
      <selection activeCell="AB33" sqref="AB33"/>
      <selection pane="bottomLeft" activeCell="AB33" sqref="AB33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699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700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696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674">
        <v>28</v>
      </c>
      <c r="S4" s="676">
        <v>28</v>
      </c>
      <c r="T4" s="676">
        <v>28</v>
      </c>
      <c r="U4" s="676">
        <v>28</v>
      </c>
      <c r="V4" s="676">
        <v>28</v>
      </c>
      <c r="W4" s="678"/>
      <c r="X4" s="701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697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683"/>
      <c r="S5" s="684"/>
      <c r="T5" s="684"/>
      <c r="U5" s="684"/>
      <c r="V5" s="684"/>
      <c r="W5" s="685"/>
      <c r="X5" s="671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698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675"/>
      <c r="S6" s="677"/>
      <c r="T6" s="677"/>
      <c r="U6" s="677"/>
      <c r="V6" s="677"/>
      <c r="W6" s="679"/>
      <c r="X6" s="671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672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674">
        <v>34</v>
      </c>
      <c r="S7" s="676">
        <v>34</v>
      </c>
      <c r="T7" s="676">
        <v>34</v>
      </c>
      <c r="U7" s="676">
        <v>34</v>
      </c>
      <c r="V7" s="676">
        <v>34</v>
      </c>
      <c r="W7" s="678"/>
      <c r="X7" s="671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686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683"/>
      <c r="S8" s="684"/>
      <c r="T8" s="684"/>
      <c r="U8" s="684"/>
      <c r="V8" s="684"/>
      <c r="W8" s="685"/>
      <c r="X8" s="671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686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683"/>
      <c r="S9" s="684"/>
      <c r="T9" s="684"/>
      <c r="U9" s="684"/>
      <c r="V9" s="684"/>
      <c r="W9" s="685"/>
      <c r="X9" s="671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673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675"/>
      <c r="S10" s="677"/>
      <c r="T10" s="677"/>
      <c r="U10" s="677"/>
      <c r="V10" s="677"/>
      <c r="W10" s="679"/>
      <c r="X10" s="671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674">
        <v>36</v>
      </c>
      <c r="S11" s="676">
        <v>36</v>
      </c>
      <c r="T11" s="676">
        <v>36</v>
      </c>
      <c r="U11" s="676">
        <v>36</v>
      </c>
      <c r="V11" s="676">
        <v>36</v>
      </c>
      <c r="W11" s="680">
        <v>36</v>
      </c>
      <c r="X11" s="671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675"/>
      <c r="S12" s="677"/>
      <c r="T12" s="677"/>
      <c r="U12" s="677"/>
      <c r="V12" s="677"/>
      <c r="W12" s="682"/>
      <c r="X12" s="671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687"/>
      <c r="J13" s="687"/>
      <c r="K13" s="672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674">
        <v>20</v>
      </c>
      <c r="S13" s="676">
        <v>20</v>
      </c>
      <c r="T13" s="676">
        <v>20</v>
      </c>
      <c r="U13" s="693"/>
      <c r="V13" s="693"/>
      <c r="W13" s="678"/>
      <c r="X13" s="671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688"/>
      <c r="J14" s="688"/>
      <c r="K14" s="686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683"/>
      <c r="S14" s="684"/>
      <c r="T14" s="684"/>
      <c r="U14" s="694"/>
      <c r="V14" s="694"/>
      <c r="W14" s="685"/>
      <c r="X14" s="671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689"/>
      <c r="J15" s="689"/>
      <c r="K15" s="673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675"/>
      <c r="S15" s="677"/>
      <c r="T15" s="677"/>
      <c r="U15" s="695"/>
      <c r="V15" s="695"/>
      <c r="W15" s="679"/>
      <c r="X15" s="671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672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674">
        <v>20</v>
      </c>
      <c r="S16" s="676">
        <v>20</v>
      </c>
      <c r="T16" s="676">
        <v>20</v>
      </c>
      <c r="U16" s="690">
        <v>26</v>
      </c>
      <c r="V16" s="690">
        <v>26</v>
      </c>
      <c r="W16" s="678"/>
      <c r="X16" s="671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686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683"/>
      <c r="S17" s="684"/>
      <c r="T17" s="684"/>
      <c r="U17" s="691"/>
      <c r="V17" s="691"/>
      <c r="W17" s="685"/>
      <c r="X17" s="671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673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675"/>
      <c r="S18" s="677"/>
      <c r="T18" s="677"/>
      <c r="U18" s="692"/>
      <c r="V18" s="692"/>
      <c r="W18" s="679"/>
      <c r="X18" s="671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672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674">
        <v>38</v>
      </c>
      <c r="S19" s="676">
        <v>38</v>
      </c>
      <c r="T19" s="676">
        <v>38</v>
      </c>
      <c r="U19" s="676">
        <v>38</v>
      </c>
      <c r="V19" s="676">
        <v>38</v>
      </c>
      <c r="W19" s="678"/>
      <c r="X19" s="671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686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683"/>
      <c r="S20" s="684"/>
      <c r="T20" s="684"/>
      <c r="U20" s="684"/>
      <c r="V20" s="684"/>
      <c r="W20" s="685"/>
      <c r="X20" s="671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673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675"/>
      <c r="S21" s="677"/>
      <c r="T21" s="677"/>
      <c r="U21" s="677"/>
      <c r="V21" s="677"/>
      <c r="W21" s="679"/>
      <c r="X21" s="671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672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674">
        <v>25</v>
      </c>
      <c r="S22" s="676">
        <v>25</v>
      </c>
      <c r="T22" s="676">
        <v>25</v>
      </c>
      <c r="U22" s="676">
        <v>25</v>
      </c>
      <c r="V22" s="676">
        <v>25</v>
      </c>
      <c r="W22" s="678"/>
      <c r="X22" s="671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673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675"/>
      <c r="S23" s="677"/>
      <c r="T23" s="677"/>
      <c r="U23" s="677"/>
      <c r="V23" s="677"/>
      <c r="W23" s="679"/>
      <c r="X23" s="671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674">
        <v>36</v>
      </c>
      <c r="S24" s="676">
        <v>36</v>
      </c>
      <c r="T24" s="676">
        <v>36</v>
      </c>
      <c r="U24" s="676">
        <v>36</v>
      </c>
      <c r="V24" s="676">
        <v>36</v>
      </c>
      <c r="W24" s="680">
        <v>36</v>
      </c>
      <c r="X24" s="671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683"/>
      <c r="S25" s="684"/>
      <c r="T25" s="684"/>
      <c r="U25" s="684"/>
      <c r="V25" s="684"/>
      <c r="W25" s="681"/>
      <c r="X25" s="671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683"/>
      <c r="S26" s="684"/>
      <c r="T26" s="684"/>
      <c r="U26" s="684"/>
      <c r="V26" s="684"/>
      <c r="W26" s="681"/>
      <c r="X26" s="671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675"/>
      <c r="S27" s="677"/>
      <c r="T27" s="677"/>
      <c r="U27" s="677"/>
      <c r="V27" s="677"/>
      <c r="W27" s="682"/>
      <c r="X27" s="671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672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674">
        <v>35</v>
      </c>
      <c r="S29" s="676">
        <v>35</v>
      </c>
      <c r="T29" s="676">
        <v>35</v>
      </c>
      <c r="U29" s="676">
        <v>35</v>
      </c>
      <c r="V29" s="676">
        <v>35</v>
      </c>
      <c r="W29" s="678"/>
      <c r="X29" s="671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673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675"/>
      <c r="S30" s="677"/>
      <c r="T30" s="677"/>
      <c r="U30" s="677"/>
      <c r="V30" s="677"/>
      <c r="W30" s="679"/>
      <c r="X30" s="671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702">
        <v>33</v>
      </c>
      <c r="S31" s="693"/>
      <c r="T31" s="693"/>
      <c r="U31" s="693"/>
      <c r="V31" s="693"/>
      <c r="W31" s="678"/>
      <c r="X31" s="671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703"/>
      <c r="S32" s="695"/>
      <c r="T32" s="695"/>
      <c r="U32" s="695"/>
      <c r="V32" s="695"/>
      <c r="W32" s="679"/>
      <c r="X32" s="704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274">
        <f>在庫情報R!BO33</f>
        <v>0</v>
      </c>
      <c r="N33" s="274">
        <f>在庫情報R!BP33</f>
        <v>0</v>
      </c>
      <c r="O33" s="274">
        <f>在庫情報R!BQ33</f>
        <v>0</v>
      </c>
      <c r="P33" s="274">
        <f>在庫情報R!BR33</f>
        <v>0</v>
      </c>
      <c r="Q33" s="274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R31:R32"/>
    <mergeCell ref="S31:S32"/>
    <mergeCell ref="T31:T32"/>
    <mergeCell ref="U31:U32"/>
    <mergeCell ref="X31:X32"/>
    <mergeCell ref="V31:V32"/>
    <mergeCell ref="W31:W32"/>
    <mergeCell ref="K29:K30"/>
    <mergeCell ref="I13:I15"/>
    <mergeCell ref="J13:J15"/>
    <mergeCell ref="K13:K15"/>
    <mergeCell ref="K16:K18"/>
    <mergeCell ref="K19:K21"/>
    <mergeCell ref="K22:K2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6"/>
  <sheetViews>
    <sheetView showGridLines="0" tabSelected="1" zoomScale="70" zoomScaleNormal="70" workbookViewId="0">
      <pane xSplit="10" ySplit="3" topLeftCell="K4" activePane="bottomRight" state="frozen"/>
      <selection pane="topRight" activeCell="M1" sqref="M1"/>
      <selection pane="bottomLeft" activeCell="A4" sqref="A4"/>
      <selection pane="bottomRight" activeCell="B3" sqref="B3"/>
    </sheetView>
  </sheetViews>
  <sheetFormatPr defaultColWidth="9" defaultRowHeight="25.5" x14ac:dyDescent="0.35"/>
  <cols>
    <col min="1" max="1" width="9" style="134"/>
    <col min="2" max="3" width="12.125" style="312" customWidth="1"/>
    <col min="4" max="4" width="28.625" style="135" customWidth="1"/>
    <col min="5" max="5" width="31.125" style="134" customWidth="1"/>
    <col min="6" max="6" width="10" style="134" customWidth="1"/>
    <col min="7" max="7" width="11.375" style="134" customWidth="1"/>
    <col min="8" max="8" width="15.25" style="134" customWidth="1"/>
    <col min="9" max="9" width="27.5" style="134" customWidth="1"/>
    <col min="10" max="11" width="22" style="134" customWidth="1"/>
    <col min="12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L1" s="145"/>
      <c r="M1" s="145"/>
      <c r="N1" s="145"/>
      <c r="T1" s="145"/>
    </row>
    <row r="3" spans="2:23" s="139" customFormat="1" ht="50.25" customHeight="1" x14ac:dyDescent="0.35">
      <c r="B3" s="313" t="s">
        <v>314</v>
      </c>
      <c r="C3" s="313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7" t="s">
        <v>324</v>
      </c>
      <c r="K3" s="275" t="s">
        <v>554</v>
      </c>
      <c r="L3" s="137" t="s">
        <v>326</v>
      </c>
      <c r="M3" s="137" t="s">
        <v>325</v>
      </c>
      <c r="N3" s="664" t="s">
        <v>1159</v>
      </c>
      <c r="O3" s="146" t="s">
        <v>551</v>
      </c>
      <c r="P3" s="146" t="s">
        <v>313</v>
      </c>
      <c r="Q3" s="146" t="s">
        <v>552</v>
      </c>
      <c r="R3" s="146" t="s">
        <v>538</v>
      </c>
      <c r="S3" s="146" t="s">
        <v>539</v>
      </c>
      <c r="T3" s="137" t="s">
        <v>536</v>
      </c>
      <c r="U3" s="137" t="s">
        <v>327</v>
      </c>
      <c r="V3" s="137" t="s">
        <v>223</v>
      </c>
      <c r="W3" s="146" t="s">
        <v>540</v>
      </c>
    </row>
    <row r="4" spans="2:23" s="394" customFormat="1" ht="50.1" customHeight="1" x14ac:dyDescent="0.2">
      <c r="B4" s="281" t="s">
        <v>328</v>
      </c>
      <c r="C4" s="281" t="s">
        <v>555</v>
      </c>
      <c r="D4" s="289" t="s">
        <v>329</v>
      </c>
      <c r="E4" s="266"/>
      <c r="F4" s="339" t="s">
        <v>330</v>
      </c>
      <c r="G4" s="339" t="s">
        <v>331</v>
      </c>
      <c r="H4" s="339" t="s">
        <v>332</v>
      </c>
      <c r="I4" s="339" t="s">
        <v>357</v>
      </c>
      <c r="J4" s="339" t="s">
        <v>333</v>
      </c>
      <c r="K4" s="339"/>
      <c r="L4" s="339"/>
      <c r="M4" s="339"/>
      <c r="N4" s="339"/>
      <c r="O4" s="341"/>
      <c r="P4" s="341"/>
      <c r="Q4" s="341"/>
      <c r="R4" s="341"/>
      <c r="S4" s="341"/>
      <c r="T4" s="339">
        <f>M4+L4+N4</f>
        <v>0</v>
      </c>
      <c r="U4" s="339"/>
      <c r="V4" s="339">
        <f>T4+U4</f>
        <v>0</v>
      </c>
      <c r="W4" s="408" t="str">
        <f>IF(S4&gt;0,V4/S4*7,"-")</f>
        <v>-</v>
      </c>
    </row>
    <row r="5" spans="2:23" s="394" customFormat="1" ht="50.1" customHeight="1" x14ac:dyDescent="0.2">
      <c r="B5" s="282"/>
      <c r="C5" s="282"/>
      <c r="D5" s="290"/>
      <c r="E5" s="267"/>
      <c r="F5" s="342" t="s">
        <v>336</v>
      </c>
      <c r="G5" s="342" t="s">
        <v>337</v>
      </c>
      <c r="H5" s="342" t="s">
        <v>338</v>
      </c>
      <c r="I5" s="342" t="s">
        <v>357</v>
      </c>
      <c r="J5" s="342" t="s">
        <v>339</v>
      </c>
      <c r="K5" s="342"/>
      <c r="L5" s="342"/>
      <c r="M5" s="342"/>
      <c r="N5" s="342"/>
      <c r="O5" s="343"/>
      <c r="P5" s="343"/>
      <c r="Q5" s="343"/>
      <c r="R5" s="343"/>
      <c r="S5" s="343"/>
      <c r="T5" s="342">
        <f t="shared" ref="T5:T68" si="0">M5+L5+N5</f>
        <v>0</v>
      </c>
      <c r="U5" s="342"/>
      <c r="V5" s="342">
        <f t="shared" ref="V5:V72" si="1">T5+U5</f>
        <v>0</v>
      </c>
      <c r="W5" s="410" t="str">
        <f t="shared" ref="W5:W72" si="2">IF(S5&gt;0,V5/S5*7,"-")</f>
        <v>-</v>
      </c>
    </row>
    <row r="6" spans="2:23" s="394" customFormat="1" ht="50.1" customHeight="1" x14ac:dyDescent="0.2">
      <c r="B6" s="282"/>
      <c r="C6" s="282"/>
      <c r="D6" s="290"/>
      <c r="E6" s="267"/>
      <c r="F6" s="342" t="s">
        <v>340</v>
      </c>
      <c r="G6" s="342" t="s">
        <v>341</v>
      </c>
      <c r="H6" s="342" t="s">
        <v>342</v>
      </c>
      <c r="I6" s="342" t="s">
        <v>357</v>
      </c>
      <c r="J6" s="342" t="s">
        <v>343</v>
      </c>
      <c r="K6" s="342"/>
      <c r="L6" s="342"/>
      <c r="M6" s="342"/>
      <c r="N6" s="342"/>
      <c r="O6" s="343"/>
      <c r="P6" s="343"/>
      <c r="Q6" s="343"/>
      <c r="R6" s="343"/>
      <c r="S6" s="343"/>
      <c r="T6" s="342">
        <f t="shared" si="0"/>
        <v>0</v>
      </c>
      <c r="U6" s="342"/>
      <c r="V6" s="342">
        <f t="shared" si="1"/>
        <v>0</v>
      </c>
      <c r="W6" s="410" t="str">
        <f t="shared" si="2"/>
        <v>-</v>
      </c>
    </row>
    <row r="7" spans="2:23" s="394" customFormat="1" ht="50.1" customHeight="1" x14ac:dyDescent="0.2">
      <c r="B7" s="282"/>
      <c r="C7" s="282"/>
      <c r="D7" s="290"/>
      <c r="E7" s="267"/>
      <c r="F7" s="331" t="s">
        <v>330</v>
      </c>
      <c r="G7" s="331" t="s">
        <v>565</v>
      </c>
      <c r="H7" s="331" t="s">
        <v>564</v>
      </c>
      <c r="I7" s="332" t="s">
        <v>357</v>
      </c>
      <c r="J7" s="331" t="s">
        <v>570</v>
      </c>
      <c r="K7" s="331"/>
      <c r="L7" s="399"/>
      <c r="M7" s="331"/>
      <c r="N7" s="331"/>
      <c r="O7" s="400"/>
      <c r="P7" s="400"/>
      <c r="Q7" s="400"/>
      <c r="R7" s="400"/>
      <c r="S7" s="400"/>
      <c r="T7" s="401">
        <f t="shared" si="0"/>
        <v>0</v>
      </c>
      <c r="U7" s="331"/>
      <c r="V7" s="401">
        <f t="shared" ref="V7:V10" si="3">T7+U7</f>
        <v>0</v>
      </c>
      <c r="W7" s="402" t="str">
        <f t="shared" ref="W7:W10" si="4">IF(S7&gt;0,V7/S7*7,"-")</f>
        <v>-</v>
      </c>
    </row>
    <row r="8" spans="2:23" s="394" customFormat="1" ht="50.1" customHeight="1" x14ac:dyDescent="0.2">
      <c r="B8" s="282"/>
      <c r="C8" s="282"/>
      <c r="D8" s="290"/>
      <c r="E8" s="267"/>
      <c r="F8" s="331" t="s">
        <v>336</v>
      </c>
      <c r="G8" s="331" t="s">
        <v>566</v>
      </c>
      <c r="H8" s="331" t="s">
        <v>332</v>
      </c>
      <c r="I8" s="332" t="s">
        <v>357</v>
      </c>
      <c r="J8" s="331" t="s">
        <v>572</v>
      </c>
      <c r="K8" s="331"/>
      <c r="L8" s="399"/>
      <c r="M8" s="331"/>
      <c r="N8" s="331"/>
      <c r="O8" s="400"/>
      <c r="P8" s="400"/>
      <c r="Q8" s="400"/>
      <c r="R8" s="400"/>
      <c r="S8" s="400"/>
      <c r="T8" s="401">
        <f t="shared" si="0"/>
        <v>0</v>
      </c>
      <c r="U8" s="331"/>
      <c r="V8" s="401">
        <f t="shared" si="3"/>
        <v>0</v>
      </c>
      <c r="W8" s="402" t="str">
        <f t="shared" si="4"/>
        <v>-</v>
      </c>
    </row>
    <row r="9" spans="2:23" s="394" customFormat="1" ht="50.1" customHeight="1" x14ac:dyDescent="0.2">
      <c r="B9" s="282"/>
      <c r="C9" s="282"/>
      <c r="D9" s="290"/>
      <c r="E9" s="267"/>
      <c r="F9" s="331" t="s">
        <v>340</v>
      </c>
      <c r="G9" s="331" t="s">
        <v>567</v>
      </c>
      <c r="H9" s="331" t="s">
        <v>338</v>
      </c>
      <c r="I9" s="332" t="s">
        <v>357</v>
      </c>
      <c r="J9" s="331" t="s">
        <v>573</v>
      </c>
      <c r="K9" s="331"/>
      <c r="L9" s="399"/>
      <c r="M9" s="331"/>
      <c r="N9" s="331"/>
      <c r="O9" s="400"/>
      <c r="P9" s="400"/>
      <c r="Q9" s="400"/>
      <c r="R9" s="400"/>
      <c r="S9" s="400"/>
      <c r="T9" s="401">
        <f t="shared" si="0"/>
        <v>0</v>
      </c>
      <c r="U9" s="331"/>
      <c r="V9" s="401">
        <f t="shared" si="3"/>
        <v>0</v>
      </c>
      <c r="W9" s="402" t="str">
        <f t="shared" si="4"/>
        <v>-</v>
      </c>
    </row>
    <row r="10" spans="2:23" s="394" customFormat="1" ht="50.1" customHeight="1" x14ac:dyDescent="0.2">
      <c r="B10" s="282"/>
      <c r="C10" s="282"/>
      <c r="D10" s="290"/>
      <c r="E10" s="267"/>
      <c r="F10" s="333" t="s">
        <v>563</v>
      </c>
      <c r="G10" s="333" t="s">
        <v>568</v>
      </c>
      <c r="H10" s="333" t="s">
        <v>342</v>
      </c>
      <c r="I10" s="334" t="s">
        <v>357</v>
      </c>
      <c r="J10" s="333" t="s">
        <v>571</v>
      </c>
      <c r="K10" s="333"/>
      <c r="L10" s="403"/>
      <c r="M10" s="333"/>
      <c r="N10" s="333"/>
      <c r="O10" s="404"/>
      <c r="P10" s="404"/>
      <c r="Q10" s="404"/>
      <c r="R10" s="404"/>
      <c r="S10" s="404"/>
      <c r="T10" s="405">
        <f t="shared" si="0"/>
        <v>0</v>
      </c>
      <c r="U10" s="333"/>
      <c r="V10" s="405">
        <f t="shared" si="3"/>
        <v>0</v>
      </c>
      <c r="W10" s="406" t="str">
        <f t="shared" si="4"/>
        <v>-</v>
      </c>
    </row>
    <row r="11" spans="2:23" s="394" customFormat="1" ht="50.1" customHeight="1" x14ac:dyDescent="0.2">
      <c r="B11" s="281" t="s">
        <v>344</v>
      </c>
      <c r="C11" s="281" t="s">
        <v>556</v>
      </c>
      <c r="D11" s="289" t="s">
        <v>574</v>
      </c>
      <c r="E11" s="266"/>
      <c r="F11" s="330" t="s">
        <v>330</v>
      </c>
      <c r="G11" s="330" t="s">
        <v>345</v>
      </c>
      <c r="H11" s="330" t="s">
        <v>346</v>
      </c>
      <c r="I11" s="335" t="s">
        <v>347</v>
      </c>
      <c r="J11" s="330" t="s">
        <v>348</v>
      </c>
      <c r="K11" s="330"/>
      <c r="L11" s="395"/>
      <c r="M11" s="330"/>
      <c r="N11" s="330"/>
      <c r="O11" s="396"/>
      <c r="P11" s="396"/>
      <c r="Q11" s="396"/>
      <c r="R11" s="396"/>
      <c r="S11" s="396"/>
      <c r="T11" s="397">
        <f t="shared" si="0"/>
        <v>0</v>
      </c>
      <c r="U11" s="330"/>
      <c r="V11" s="397">
        <f t="shared" si="1"/>
        <v>0</v>
      </c>
      <c r="W11" s="398" t="str">
        <f t="shared" si="2"/>
        <v>-</v>
      </c>
    </row>
    <row r="12" spans="2:23" s="394" customFormat="1" ht="50.1" customHeight="1" x14ac:dyDescent="0.2">
      <c r="B12" s="282"/>
      <c r="C12" s="282"/>
      <c r="D12" s="290"/>
      <c r="E12" s="267"/>
      <c r="F12" s="331" t="s">
        <v>336</v>
      </c>
      <c r="G12" s="331" t="s">
        <v>331</v>
      </c>
      <c r="H12" s="331" t="s">
        <v>332</v>
      </c>
      <c r="I12" s="336" t="s">
        <v>347</v>
      </c>
      <c r="J12" s="331" t="s">
        <v>349</v>
      </c>
      <c r="K12" s="331"/>
      <c r="L12" s="399"/>
      <c r="M12" s="331"/>
      <c r="N12" s="331"/>
      <c r="O12" s="400"/>
      <c r="P12" s="400"/>
      <c r="Q12" s="400"/>
      <c r="R12" s="400"/>
      <c r="S12" s="400"/>
      <c r="T12" s="401">
        <f t="shared" si="0"/>
        <v>0</v>
      </c>
      <c r="U12" s="331"/>
      <c r="V12" s="401">
        <f t="shared" si="1"/>
        <v>0</v>
      </c>
      <c r="W12" s="402" t="str">
        <f t="shared" si="2"/>
        <v>-</v>
      </c>
    </row>
    <row r="13" spans="2:23" s="394" customFormat="1" ht="50.1" customHeight="1" x14ac:dyDescent="0.2">
      <c r="B13" s="282"/>
      <c r="C13" s="282"/>
      <c r="D13" s="290"/>
      <c r="E13" s="267"/>
      <c r="F13" s="331" t="s">
        <v>340</v>
      </c>
      <c r="G13" s="331" t="s">
        <v>337</v>
      </c>
      <c r="H13" s="331" t="s">
        <v>338</v>
      </c>
      <c r="I13" s="336" t="s">
        <v>347</v>
      </c>
      <c r="J13" s="331" t="s">
        <v>351</v>
      </c>
      <c r="K13" s="331"/>
      <c r="L13" s="399"/>
      <c r="M13" s="331"/>
      <c r="N13" s="331"/>
      <c r="O13" s="400"/>
      <c r="P13" s="400"/>
      <c r="Q13" s="400"/>
      <c r="R13" s="400"/>
      <c r="S13" s="400"/>
      <c r="T13" s="401">
        <f t="shared" si="0"/>
        <v>0</v>
      </c>
      <c r="U13" s="331"/>
      <c r="V13" s="401">
        <f t="shared" si="1"/>
        <v>0</v>
      </c>
      <c r="W13" s="402" t="str">
        <f t="shared" si="2"/>
        <v>-</v>
      </c>
    </row>
    <row r="14" spans="2:23" s="394" customFormat="1" ht="50.1" customHeight="1" x14ac:dyDescent="0.2">
      <c r="B14" s="283"/>
      <c r="C14" s="283"/>
      <c r="D14" s="291"/>
      <c r="E14" s="268"/>
      <c r="F14" s="333" t="s">
        <v>352</v>
      </c>
      <c r="G14" s="333" t="s">
        <v>341</v>
      </c>
      <c r="H14" s="333" t="s">
        <v>342</v>
      </c>
      <c r="I14" s="337" t="s">
        <v>347</v>
      </c>
      <c r="J14" s="333" t="s">
        <v>353</v>
      </c>
      <c r="K14" s="333"/>
      <c r="L14" s="403"/>
      <c r="M14" s="333"/>
      <c r="N14" s="333"/>
      <c r="O14" s="404"/>
      <c r="P14" s="404"/>
      <c r="Q14" s="404"/>
      <c r="R14" s="404"/>
      <c r="S14" s="404"/>
      <c r="T14" s="405">
        <f t="shared" si="0"/>
        <v>0</v>
      </c>
      <c r="U14" s="333"/>
      <c r="V14" s="405">
        <f t="shared" si="1"/>
        <v>0</v>
      </c>
      <c r="W14" s="406" t="str">
        <f t="shared" si="2"/>
        <v>-</v>
      </c>
    </row>
    <row r="15" spans="2:23" s="394" customFormat="1" ht="50.1" customHeight="1" x14ac:dyDescent="0.2">
      <c r="B15" s="281" t="s">
        <v>355</v>
      </c>
      <c r="C15" s="281" t="s">
        <v>555</v>
      </c>
      <c r="D15" s="289" t="s">
        <v>356</v>
      </c>
      <c r="E15" s="266"/>
      <c r="F15" s="330" t="s">
        <v>330</v>
      </c>
      <c r="G15" s="330" t="s">
        <v>331</v>
      </c>
      <c r="H15" s="330" t="s">
        <v>332</v>
      </c>
      <c r="I15" s="338" t="s">
        <v>569</v>
      </c>
      <c r="J15" s="330" t="s">
        <v>358</v>
      </c>
      <c r="K15" s="330"/>
      <c r="L15" s="395"/>
      <c r="M15" s="330"/>
      <c r="N15" s="330"/>
      <c r="O15" s="396"/>
      <c r="P15" s="396"/>
      <c r="Q15" s="396"/>
      <c r="R15" s="396"/>
      <c r="S15" s="396"/>
      <c r="T15" s="397">
        <f t="shared" si="0"/>
        <v>0</v>
      </c>
      <c r="U15" s="330"/>
      <c r="V15" s="397">
        <f t="shared" si="1"/>
        <v>0</v>
      </c>
      <c r="W15" s="398" t="str">
        <f t="shared" si="2"/>
        <v>-</v>
      </c>
    </row>
    <row r="16" spans="2:23" s="394" customFormat="1" ht="50.1" customHeight="1" x14ac:dyDescent="0.2">
      <c r="B16" s="282"/>
      <c r="C16" s="282"/>
      <c r="D16" s="290"/>
      <c r="E16" s="267"/>
      <c r="F16" s="331" t="s">
        <v>336</v>
      </c>
      <c r="G16" s="331" t="s">
        <v>337</v>
      </c>
      <c r="H16" s="331" t="s">
        <v>338</v>
      </c>
      <c r="I16" s="332" t="s">
        <v>357</v>
      </c>
      <c r="J16" s="331" t="s">
        <v>360</v>
      </c>
      <c r="K16" s="331"/>
      <c r="L16" s="399"/>
      <c r="M16" s="331"/>
      <c r="N16" s="331"/>
      <c r="O16" s="400"/>
      <c r="P16" s="400"/>
      <c r="Q16" s="400"/>
      <c r="R16" s="400"/>
      <c r="S16" s="400"/>
      <c r="T16" s="401">
        <f t="shared" si="0"/>
        <v>0</v>
      </c>
      <c r="U16" s="331"/>
      <c r="V16" s="401">
        <f t="shared" si="1"/>
        <v>0</v>
      </c>
      <c r="W16" s="402" t="str">
        <f t="shared" si="2"/>
        <v>-</v>
      </c>
    </row>
    <row r="17" spans="2:23" s="394" customFormat="1" ht="50.1" customHeight="1" x14ac:dyDescent="0.2">
      <c r="B17" s="283"/>
      <c r="C17" s="283"/>
      <c r="D17" s="291"/>
      <c r="E17" s="268"/>
      <c r="F17" s="333" t="s">
        <v>340</v>
      </c>
      <c r="G17" s="333" t="s">
        <v>341</v>
      </c>
      <c r="H17" s="333" t="s">
        <v>342</v>
      </c>
      <c r="I17" s="334" t="s">
        <v>357</v>
      </c>
      <c r="J17" s="333" t="s">
        <v>361</v>
      </c>
      <c r="K17" s="333"/>
      <c r="L17" s="403"/>
      <c r="M17" s="333"/>
      <c r="N17" s="333"/>
      <c r="O17" s="404"/>
      <c r="P17" s="404"/>
      <c r="Q17" s="404"/>
      <c r="R17" s="404"/>
      <c r="S17" s="404"/>
      <c r="T17" s="405">
        <f t="shared" si="0"/>
        <v>0</v>
      </c>
      <c r="U17" s="333"/>
      <c r="V17" s="405">
        <f t="shared" si="1"/>
        <v>0</v>
      </c>
      <c r="W17" s="406" t="str">
        <f t="shared" si="2"/>
        <v>-</v>
      </c>
    </row>
    <row r="18" spans="2:23" s="394" customFormat="1" ht="50.1" customHeight="1" x14ac:dyDescent="0.2">
      <c r="B18" s="407" t="s">
        <v>363</v>
      </c>
      <c r="C18" s="407" t="s">
        <v>557</v>
      </c>
      <c r="D18" s="292" t="s">
        <v>364</v>
      </c>
      <c r="E18" s="705"/>
      <c r="F18" s="339" t="s">
        <v>330</v>
      </c>
      <c r="G18" s="339" t="s">
        <v>331</v>
      </c>
      <c r="H18" s="339" t="s">
        <v>332</v>
      </c>
      <c r="I18" s="340" t="s">
        <v>357</v>
      </c>
      <c r="J18" s="339" t="s">
        <v>365</v>
      </c>
      <c r="K18" s="339"/>
      <c r="L18" s="339"/>
      <c r="M18" s="339"/>
      <c r="N18" s="339"/>
      <c r="O18" s="341"/>
      <c r="P18" s="341"/>
      <c r="Q18" s="341"/>
      <c r="R18" s="341"/>
      <c r="S18" s="341"/>
      <c r="T18" s="339">
        <f t="shared" si="0"/>
        <v>0</v>
      </c>
      <c r="U18" s="339"/>
      <c r="V18" s="339">
        <f t="shared" si="1"/>
        <v>0</v>
      </c>
      <c r="W18" s="408" t="str">
        <f t="shared" si="2"/>
        <v>-</v>
      </c>
    </row>
    <row r="19" spans="2:23" s="394" customFormat="1" ht="50.1" customHeight="1" x14ac:dyDescent="0.2">
      <c r="B19" s="409"/>
      <c r="C19" s="409"/>
      <c r="D19" s="293"/>
      <c r="E19" s="705"/>
      <c r="F19" s="342" t="s">
        <v>336</v>
      </c>
      <c r="G19" s="342" t="s">
        <v>337</v>
      </c>
      <c r="H19" s="342" t="s">
        <v>338</v>
      </c>
      <c r="I19" s="332" t="s">
        <v>357</v>
      </c>
      <c r="J19" s="342" t="s">
        <v>366</v>
      </c>
      <c r="K19" s="342"/>
      <c r="L19" s="342"/>
      <c r="M19" s="342"/>
      <c r="N19" s="342"/>
      <c r="O19" s="343"/>
      <c r="P19" s="343"/>
      <c r="Q19" s="343"/>
      <c r="R19" s="343"/>
      <c r="S19" s="343"/>
      <c r="T19" s="342">
        <f t="shared" si="0"/>
        <v>0</v>
      </c>
      <c r="U19" s="342"/>
      <c r="V19" s="342">
        <f t="shared" si="1"/>
        <v>0</v>
      </c>
      <c r="W19" s="410" t="str">
        <f t="shared" si="2"/>
        <v>-</v>
      </c>
    </row>
    <row r="20" spans="2:23" s="411" customFormat="1" ht="50.1" customHeight="1" x14ac:dyDescent="0.2">
      <c r="B20" s="412"/>
      <c r="C20" s="413"/>
      <c r="D20" s="294"/>
      <c r="E20" s="706"/>
      <c r="F20" s="344" t="s">
        <v>340</v>
      </c>
      <c r="G20" s="345" t="s">
        <v>341</v>
      </c>
      <c r="H20" s="345" t="s">
        <v>342</v>
      </c>
      <c r="I20" s="346" t="s">
        <v>357</v>
      </c>
      <c r="J20" s="344" t="s">
        <v>367</v>
      </c>
      <c r="K20" s="344"/>
      <c r="L20" s="345"/>
      <c r="M20" s="344"/>
      <c r="N20" s="344"/>
      <c r="O20" s="347"/>
      <c r="P20" s="347"/>
      <c r="Q20" s="347"/>
      <c r="R20" s="347"/>
      <c r="S20" s="347"/>
      <c r="T20" s="345">
        <f t="shared" si="0"/>
        <v>0</v>
      </c>
      <c r="U20" s="414"/>
      <c r="V20" s="345">
        <f t="shared" si="1"/>
        <v>0</v>
      </c>
      <c r="W20" s="415" t="str">
        <f t="shared" si="2"/>
        <v>-</v>
      </c>
    </row>
    <row r="21" spans="2:23" s="394" customFormat="1" ht="50.1" customHeight="1" x14ac:dyDescent="0.2">
      <c r="B21" s="281" t="s">
        <v>368</v>
      </c>
      <c r="C21" s="281" t="s">
        <v>558</v>
      </c>
      <c r="D21" s="289" t="s">
        <v>369</v>
      </c>
      <c r="E21" s="266"/>
      <c r="F21" s="330" t="s">
        <v>330</v>
      </c>
      <c r="G21" s="330" t="s">
        <v>331</v>
      </c>
      <c r="H21" s="330" t="s">
        <v>332</v>
      </c>
      <c r="I21" s="338" t="s">
        <v>357</v>
      </c>
      <c r="J21" s="330" t="s">
        <v>370</v>
      </c>
      <c r="K21" s="330"/>
      <c r="L21" s="395"/>
      <c r="M21" s="330"/>
      <c r="N21" s="330"/>
      <c r="O21" s="396"/>
      <c r="P21" s="396"/>
      <c r="Q21" s="396"/>
      <c r="R21" s="396"/>
      <c r="S21" s="396"/>
      <c r="T21" s="397">
        <f t="shared" si="0"/>
        <v>0</v>
      </c>
      <c r="U21" s="330"/>
      <c r="V21" s="397">
        <f t="shared" si="1"/>
        <v>0</v>
      </c>
      <c r="W21" s="398" t="str">
        <f t="shared" si="2"/>
        <v>-</v>
      </c>
    </row>
    <row r="22" spans="2:23" s="394" customFormat="1" ht="50.1" customHeight="1" x14ac:dyDescent="0.2">
      <c r="B22" s="282"/>
      <c r="C22" s="282"/>
      <c r="D22" s="290"/>
      <c r="E22" s="267"/>
      <c r="F22" s="331" t="s">
        <v>336</v>
      </c>
      <c r="G22" s="331" t="s">
        <v>337</v>
      </c>
      <c r="H22" s="331" t="s">
        <v>338</v>
      </c>
      <c r="I22" s="332" t="s">
        <v>357</v>
      </c>
      <c r="J22" s="331" t="s">
        <v>372</v>
      </c>
      <c r="K22" s="331"/>
      <c r="L22" s="399"/>
      <c r="M22" s="331"/>
      <c r="N22" s="331"/>
      <c r="O22" s="400"/>
      <c r="P22" s="400"/>
      <c r="Q22" s="400"/>
      <c r="R22" s="400"/>
      <c r="S22" s="400"/>
      <c r="T22" s="401">
        <f t="shared" si="0"/>
        <v>0</v>
      </c>
      <c r="U22" s="331"/>
      <c r="V22" s="401">
        <f t="shared" si="1"/>
        <v>0</v>
      </c>
      <c r="W22" s="402" t="str">
        <f t="shared" si="2"/>
        <v>-</v>
      </c>
    </row>
    <row r="23" spans="2:23" s="394" customFormat="1" ht="50.1" customHeight="1" x14ac:dyDescent="0.2">
      <c r="B23" s="283"/>
      <c r="C23" s="283"/>
      <c r="D23" s="291"/>
      <c r="E23" s="268"/>
      <c r="F23" s="333" t="s">
        <v>340</v>
      </c>
      <c r="G23" s="333" t="s">
        <v>341</v>
      </c>
      <c r="H23" s="333" t="s">
        <v>342</v>
      </c>
      <c r="I23" s="337" t="s">
        <v>347</v>
      </c>
      <c r="J23" s="333" t="s">
        <v>373</v>
      </c>
      <c r="K23" s="333"/>
      <c r="L23" s="403"/>
      <c r="M23" s="333"/>
      <c r="N23" s="333"/>
      <c r="O23" s="404"/>
      <c r="P23" s="404"/>
      <c r="Q23" s="404"/>
      <c r="R23" s="404"/>
      <c r="S23" s="404"/>
      <c r="T23" s="405">
        <f t="shared" si="0"/>
        <v>0</v>
      </c>
      <c r="U23" s="333"/>
      <c r="V23" s="405">
        <f t="shared" si="1"/>
        <v>0</v>
      </c>
      <c r="W23" s="406" t="str">
        <f t="shared" si="2"/>
        <v>-</v>
      </c>
    </row>
    <row r="24" spans="2:23" s="394" customFormat="1" ht="50.1" customHeight="1" x14ac:dyDescent="0.2">
      <c r="B24" s="281" t="s">
        <v>374</v>
      </c>
      <c r="C24" s="281" t="s">
        <v>559</v>
      </c>
      <c r="D24" s="289" t="s">
        <v>375</v>
      </c>
      <c r="E24" s="266"/>
      <c r="F24" s="330" t="s">
        <v>330</v>
      </c>
      <c r="G24" s="330" t="s">
        <v>331</v>
      </c>
      <c r="H24" s="330" t="s">
        <v>332</v>
      </c>
      <c r="I24" s="335" t="s">
        <v>347</v>
      </c>
      <c r="J24" s="330" t="s">
        <v>376</v>
      </c>
      <c r="K24" s="330"/>
      <c r="L24" s="395"/>
      <c r="M24" s="330"/>
      <c r="N24" s="330"/>
      <c r="O24" s="396"/>
      <c r="P24" s="396"/>
      <c r="Q24" s="396"/>
      <c r="R24" s="396"/>
      <c r="S24" s="396"/>
      <c r="T24" s="397">
        <f t="shared" si="0"/>
        <v>0</v>
      </c>
      <c r="U24" s="330"/>
      <c r="V24" s="397">
        <f t="shared" si="1"/>
        <v>0</v>
      </c>
      <c r="W24" s="398" t="str">
        <f t="shared" si="2"/>
        <v>-</v>
      </c>
    </row>
    <row r="25" spans="2:23" s="394" customFormat="1" ht="50.1" customHeight="1" x14ac:dyDescent="0.2">
      <c r="B25" s="282"/>
      <c r="C25" s="282"/>
      <c r="D25" s="290"/>
      <c r="E25" s="267"/>
      <c r="F25" s="331" t="s">
        <v>336</v>
      </c>
      <c r="G25" s="331" t="s">
        <v>337</v>
      </c>
      <c r="H25" s="331" t="s">
        <v>338</v>
      </c>
      <c r="I25" s="336" t="s">
        <v>347</v>
      </c>
      <c r="J25" s="331" t="s">
        <v>377</v>
      </c>
      <c r="K25" s="331"/>
      <c r="L25" s="399"/>
      <c r="M25" s="331"/>
      <c r="N25" s="331"/>
      <c r="O25" s="400"/>
      <c r="P25" s="400"/>
      <c r="Q25" s="400"/>
      <c r="R25" s="400"/>
      <c r="S25" s="400"/>
      <c r="T25" s="401">
        <f t="shared" si="0"/>
        <v>0</v>
      </c>
      <c r="U25" s="331"/>
      <c r="V25" s="401">
        <f t="shared" si="1"/>
        <v>0</v>
      </c>
      <c r="W25" s="402" t="str">
        <f t="shared" si="2"/>
        <v>-</v>
      </c>
    </row>
    <row r="26" spans="2:23" s="394" customFormat="1" ht="50.1" customHeight="1" x14ac:dyDescent="0.2">
      <c r="B26" s="283"/>
      <c r="C26" s="283"/>
      <c r="D26" s="291"/>
      <c r="E26" s="268"/>
      <c r="F26" s="333" t="s">
        <v>340</v>
      </c>
      <c r="G26" s="333" t="s">
        <v>341</v>
      </c>
      <c r="H26" s="333" t="s">
        <v>342</v>
      </c>
      <c r="I26" s="337" t="s">
        <v>347</v>
      </c>
      <c r="J26" s="333" t="s">
        <v>378</v>
      </c>
      <c r="K26" s="333"/>
      <c r="L26" s="403"/>
      <c r="M26" s="333"/>
      <c r="N26" s="333"/>
      <c r="O26" s="404"/>
      <c r="P26" s="404"/>
      <c r="Q26" s="404"/>
      <c r="R26" s="404"/>
      <c r="S26" s="404"/>
      <c r="T26" s="405">
        <f t="shared" si="0"/>
        <v>0</v>
      </c>
      <c r="U26" s="333"/>
      <c r="V26" s="405">
        <f t="shared" si="1"/>
        <v>0</v>
      </c>
      <c r="W26" s="406" t="str">
        <f t="shared" si="2"/>
        <v>-</v>
      </c>
    </row>
    <row r="27" spans="2:23" s="394" customFormat="1" ht="50.1" customHeight="1" x14ac:dyDescent="0.2">
      <c r="B27" s="416" t="s">
        <v>575</v>
      </c>
      <c r="C27" s="407" t="s">
        <v>560</v>
      </c>
      <c r="D27" s="292" t="s">
        <v>379</v>
      </c>
      <c r="E27" s="284"/>
      <c r="F27" s="339" t="s">
        <v>330</v>
      </c>
      <c r="G27" s="339" t="s">
        <v>331</v>
      </c>
      <c r="H27" s="339" t="s">
        <v>332</v>
      </c>
      <c r="I27" s="340" t="s">
        <v>357</v>
      </c>
      <c r="J27" s="339" t="s">
        <v>380</v>
      </c>
      <c r="K27" s="339"/>
      <c r="L27" s="339"/>
      <c r="M27" s="339"/>
      <c r="N27" s="339"/>
      <c r="O27" s="341"/>
      <c r="P27" s="341"/>
      <c r="Q27" s="341"/>
      <c r="R27" s="341"/>
      <c r="S27" s="341"/>
      <c r="T27" s="339">
        <f t="shared" si="0"/>
        <v>0</v>
      </c>
      <c r="U27" s="339"/>
      <c r="V27" s="339">
        <f t="shared" si="1"/>
        <v>0</v>
      </c>
      <c r="W27" s="408" t="str">
        <f t="shared" si="2"/>
        <v>-</v>
      </c>
    </row>
    <row r="28" spans="2:23" s="394" customFormat="1" ht="50.1" customHeight="1" x14ac:dyDescent="0.2">
      <c r="B28" s="409"/>
      <c r="C28" s="409"/>
      <c r="D28" s="293"/>
      <c r="E28" s="285"/>
      <c r="F28" s="342" t="s">
        <v>336</v>
      </c>
      <c r="G28" s="342" t="s">
        <v>337</v>
      </c>
      <c r="H28" s="342" t="s">
        <v>338</v>
      </c>
      <c r="I28" s="332" t="s">
        <v>357</v>
      </c>
      <c r="J28" s="342" t="s">
        <v>381</v>
      </c>
      <c r="K28" s="342"/>
      <c r="L28" s="342"/>
      <c r="M28" s="342"/>
      <c r="N28" s="342"/>
      <c r="O28" s="343"/>
      <c r="P28" s="343"/>
      <c r="Q28" s="343"/>
      <c r="R28" s="343"/>
      <c r="S28" s="343"/>
      <c r="T28" s="342">
        <f t="shared" si="0"/>
        <v>0</v>
      </c>
      <c r="U28" s="342"/>
      <c r="V28" s="342">
        <f t="shared" si="1"/>
        <v>0</v>
      </c>
      <c r="W28" s="410" t="str">
        <f t="shared" si="2"/>
        <v>-</v>
      </c>
    </row>
    <row r="29" spans="2:23" s="394" customFormat="1" ht="50.1" customHeight="1" x14ac:dyDescent="0.2">
      <c r="B29" s="409"/>
      <c r="C29" s="409"/>
      <c r="D29" s="293"/>
      <c r="E29" s="417"/>
      <c r="F29" s="345" t="s">
        <v>340</v>
      </c>
      <c r="G29" s="345" t="s">
        <v>341</v>
      </c>
      <c r="H29" s="345" t="s">
        <v>342</v>
      </c>
      <c r="I29" s="346" t="s">
        <v>357</v>
      </c>
      <c r="J29" s="345" t="s">
        <v>382</v>
      </c>
      <c r="K29" s="345"/>
      <c r="L29" s="345"/>
      <c r="M29" s="345"/>
      <c r="N29" s="345"/>
      <c r="O29" s="347"/>
      <c r="P29" s="347"/>
      <c r="Q29" s="347"/>
      <c r="R29" s="347"/>
      <c r="S29" s="347"/>
      <c r="T29" s="345">
        <f t="shared" si="0"/>
        <v>0</v>
      </c>
      <c r="U29" s="345"/>
      <c r="V29" s="345">
        <f t="shared" si="1"/>
        <v>0</v>
      </c>
      <c r="W29" s="415" t="str">
        <f t="shared" si="2"/>
        <v>-</v>
      </c>
    </row>
    <row r="30" spans="2:23" s="394" customFormat="1" ht="50.1" customHeight="1" x14ac:dyDescent="0.2">
      <c r="B30" s="418" t="s">
        <v>576</v>
      </c>
      <c r="C30" s="409" t="s">
        <v>561</v>
      </c>
      <c r="D30" s="293"/>
      <c r="E30" s="284"/>
      <c r="F30" s="339" t="s">
        <v>330</v>
      </c>
      <c r="G30" s="339" t="s">
        <v>331</v>
      </c>
      <c r="H30" s="339" t="s">
        <v>332</v>
      </c>
      <c r="I30" s="348" t="s">
        <v>357</v>
      </c>
      <c r="J30" s="339" t="s">
        <v>383</v>
      </c>
      <c r="K30" s="339"/>
      <c r="L30" s="339"/>
      <c r="M30" s="339"/>
      <c r="N30" s="339"/>
      <c r="O30" s="341"/>
      <c r="P30" s="341"/>
      <c r="Q30" s="341"/>
      <c r="R30" s="341"/>
      <c r="S30" s="341"/>
      <c r="T30" s="339">
        <f t="shared" si="0"/>
        <v>0</v>
      </c>
      <c r="U30" s="339"/>
      <c r="V30" s="339">
        <f t="shared" si="1"/>
        <v>0</v>
      </c>
      <c r="W30" s="408" t="str">
        <f t="shared" si="2"/>
        <v>-</v>
      </c>
    </row>
    <row r="31" spans="2:23" s="394" customFormat="1" ht="50.1" customHeight="1" x14ac:dyDescent="0.2">
      <c r="B31" s="409"/>
      <c r="C31" s="409"/>
      <c r="D31" s="293"/>
      <c r="E31" s="285"/>
      <c r="F31" s="342" t="s">
        <v>336</v>
      </c>
      <c r="G31" s="342" t="s">
        <v>337</v>
      </c>
      <c r="H31" s="342" t="s">
        <v>338</v>
      </c>
      <c r="I31" s="349" t="s">
        <v>357</v>
      </c>
      <c r="J31" s="342" t="s">
        <v>384</v>
      </c>
      <c r="K31" s="342"/>
      <c r="L31" s="342"/>
      <c r="M31" s="342"/>
      <c r="N31" s="342"/>
      <c r="O31" s="343"/>
      <c r="P31" s="343"/>
      <c r="Q31" s="343"/>
      <c r="R31" s="343"/>
      <c r="S31" s="343"/>
      <c r="T31" s="342">
        <f t="shared" si="0"/>
        <v>0</v>
      </c>
      <c r="U31" s="342"/>
      <c r="V31" s="342">
        <f t="shared" si="1"/>
        <v>0</v>
      </c>
      <c r="W31" s="410" t="str">
        <f t="shared" si="2"/>
        <v>-</v>
      </c>
    </row>
    <row r="32" spans="2:23" s="394" customFormat="1" ht="50.1" customHeight="1" x14ac:dyDescent="0.2">
      <c r="B32" s="419"/>
      <c r="C32" s="419"/>
      <c r="D32" s="303"/>
      <c r="E32" s="417"/>
      <c r="F32" s="345" t="s">
        <v>340</v>
      </c>
      <c r="G32" s="345" t="s">
        <v>341</v>
      </c>
      <c r="H32" s="345" t="s">
        <v>342</v>
      </c>
      <c r="I32" s="350" t="s">
        <v>357</v>
      </c>
      <c r="J32" s="345" t="s">
        <v>385</v>
      </c>
      <c r="K32" s="345"/>
      <c r="L32" s="345"/>
      <c r="M32" s="345"/>
      <c r="N32" s="345"/>
      <c r="O32" s="347"/>
      <c r="P32" s="347"/>
      <c r="Q32" s="347"/>
      <c r="R32" s="347"/>
      <c r="S32" s="347"/>
      <c r="T32" s="345">
        <f t="shared" si="0"/>
        <v>0</v>
      </c>
      <c r="U32" s="345"/>
      <c r="V32" s="345">
        <f t="shared" si="1"/>
        <v>0</v>
      </c>
      <c r="W32" s="415" t="str">
        <f t="shared" si="2"/>
        <v>-</v>
      </c>
    </row>
    <row r="33" spans="2:23" s="394" customFormat="1" ht="50.1" customHeight="1" x14ac:dyDescent="0.2">
      <c r="B33" s="407" t="s">
        <v>387</v>
      </c>
      <c r="C33" s="407" t="s">
        <v>555</v>
      </c>
      <c r="D33" s="292" t="s">
        <v>388</v>
      </c>
      <c r="E33" s="284"/>
      <c r="F33" s="339" t="s">
        <v>330</v>
      </c>
      <c r="G33" s="339" t="s">
        <v>331</v>
      </c>
      <c r="H33" s="339" t="s">
        <v>332</v>
      </c>
      <c r="I33" s="340" t="s">
        <v>357</v>
      </c>
      <c r="J33" s="339" t="s">
        <v>389</v>
      </c>
      <c r="K33" s="339"/>
      <c r="L33" s="339"/>
      <c r="M33" s="339"/>
      <c r="N33" s="339"/>
      <c r="O33" s="341"/>
      <c r="P33" s="341"/>
      <c r="Q33" s="341"/>
      <c r="R33" s="341"/>
      <c r="S33" s="341"/>
      <c r="T33" s="339">
        <f t="shared" si="0"/>
        <v>0</v>
      </c>
      <c r="U33" s="339"/>
      <c r="V33" s="339">
        <f t="shared" si="1"/>
        <v>0</v>
      </c>
      <c r="W33" s="408" t="str">
        <f t="shared" si="2"/>
        <v>-</v>
      </c>
    </row>
    <row r="34" spans="2:23" s="394" customFormat="1" ht="50.1" customHeight="1" x14ac:dyDescent="0.2">
      <c r="B34" s="409"/>
      <c r="C34" s="409"/>
      <c r="D34" s="293"/>
      <c r="E34" s="285"/>
      <c r="F34" s="342" t="s">
        <v>336</v>
      </c>
      <c r="G34" s="342" t="s">
        <v>337</v>
      </c>
      <c r="H34" s="342" t="s">
        <v>338</v>
      </c>
      <c r="I34" s="332" t="s">
        <v>357</v>
      </c>
      <c r="J34" s="342" t="s">
        <v>390</v>
      </c>
      <c r="K34" s="342"/>
      <c r="L34" s="342"/>
      <c r="M34" s="342"/>
      <c r="N34" s="342"/>
      <c r="O34" s="343"/>
      <c r="P34" s="343"/>
      <c r="Q34" s="343"/>
      <c r="R34" s="343"/>
      <c r="S34" s="343"/>
      <c r="T34" s="342">
        <f t="shared" si="0"/>
        <v>0</v>
      </c>
      <c r="U34" s="342"/>
      <c r="V34" s="342">
        <f t="shared" si="1"/>
        <v>0</v>
      </c>
      <c r="W34" s="410" t="str">
        <f t="shared" si="2"/>
        <v>-</v>
      </c>
    </row>
    <row r="35" spans="2:23" s="394" customFormat="1" ht="50.1" customHeight="1" x14ac:dyDescent="0.2">
      <c r="B35" s="419"/>
      <c r="C35" s="419"/>
      <c r="D35" s="303"/>
      <c r="E35" s="417"/>
      <c r="F35" s="345" t="s">
        <v>340</v>
      </c>
      <c r="G35" s="345" t="s">
        <v>341</v>
      </c>
      <c r="H35" s="345" t="s">
        <v>342</v>
      </c>
      <c r="I35" s="346" t="s">
        <v>357</v>
      </c>
      <c r="J35" s="345" t="s">
        <v>391</v>
      </c>
      <c r="K35" s="345"/>
      <c r="L35" s="345"/>
      <c r="M35" s="345"/>
      <c r="N35" s="345"/>
      <c r="O35" s="347"/>
      <c r="P35" s="347"/>
      <c r="Q35" s="347"/>
      <c r="R35" s="347"/>
      <c r="S35" s="347"/>
      <c r="T35" s="345">
        <f t="shared" si="0"/>
        <v>0</v>
      </c>
      <c r="U35" s="345"/>
      <c r="V35" s="345">
        <f t="shared" si="1"/>
        <v>0</v>
      </c>
      <c r="W35" s="415" t="str">
        <f t="shared" si="2"/>
        <v>-</v>
      </c>
    </row>
    <row r="36" spans="2:23" s="394" customFormat="1" ht="50.1" customHeight="1" x14ac:dyDescent="0.2">
      <c r="B36" s="407" t="s">
        <v>392</v>
      </c>
      <c r="C36" s="407" t="s">
        <v>560</v>
      </c>
      <c r="D36" s="292" t="s">
        <v>393</v>
      </c>
      <c r="E36" s="284"/>
      <c r="F36" s="339" t="s">
        <v>330</v>
      </c>
      <c r="G36" s="339" t="s">
        <v>331</v>
      </c>
      <c r="H36" s="339" t="s">
        <v>332</v>
      </c>
      <c r="I36" s="338" t="s">
        <v>357</v>
      </c>
      <c r="J36" s="339" t="s">
        <v>394</v>
      </c>
      <c r="K36" s="339"/>
      <c r="L36" s="339"/>
      <c r="M36" s="339"/>
      <c r="N36" s="339"/>
      <c r="O36" s="341"/>
      <c r="P36" s="341"/>
      <c r="Q36" s="341"/>
      <c r="R36" s="341"/>
      <c r="S36" s="341"/>
      <c r="T36" s="339">
        <f t="shared" si="0"/>
        <v>0</v>
      </c>
      <c r="U36" s="339"/>
      <c r="V36" s="339">
        <f t="shared" si="1"/>
        <v>0</v>
      </c>
      <c r="W36" s="408" t="str">
        <f t="shared" si="2"/>
        <v>-</v>
      </c>
    </row>
    <row r="37" spans="2:23" s="394" customFormat="1" ht="50.1" customHeight="1" x14ac:dyDescent="0.2">
      <c r="B37" s="409"/>
      <c r="C37" s="409"/>
      <c r="D37" s="293"/>
      <c r="E37" s="285"/>
      <c r="F37" s="342" t="s">
        <v>336</v>
      </c>
      <c r="G37" s="342" t="s">
        <v>337</v>
      </c>
      <c r="H37" s="342" t="s">
        <v>338</v>
      </c>
      <c r="I37" s="332" t="s">
        <v>357</v>
      </c>
      <c r="J37" s="342" t="s">
        <v>395</v>
      </c>
      <c r="K37" s="342"/>
      <c r="L37" s="342"/>
      <c r="M37" s="342"/>
      <c r="N37" s="342"/>
      <c r="O37" s="343"/>
      <c r="P37" s="343"/>
      <c r="Q37" s="343"/>
      <c r="R37" s="343"/>
      <c r="S37" s="343"/>
      <c r="T37" s="342">
        <f t="shared" si="0"/>
        <v>0</v>
      </c>
      <c r="U37" s="342"/>
      <c r="V37" s="342">
        <f t="shared" si="1"/>
        <v>0</v>
      </c>
      <c r="W37" s="410" t="str">
        <f t="shared" si="2"/>
        <v>-</v>
      </c>
    </row>
    <row r="38" spans="2:23" s="394" customFormat="1" ht="50.1" customHeight="1" x14ac:dyDescent="0.2">
      <c r="B38" s="419"/>
      <c r="C38" s="419"/>
      <c r="D38" s="303"/>
      <c r="E38" s="417"/>
      <c r="F38" s="345" t="s">
        <v>340</v>
      </c>
      <c r="G38" s="345" t="s">
        <v>341</v>
      </c>
      <c r="H38" s="345" t="s">
        <v>342</v>
      </c>
      <c r="I38" s="334" t="s">
        <v>357</v>
      </c>
      <c r="J38" s="345" t="s">
        <v>397</v>
      </c>
      <c r="K38" s="345"/>
      <c r="L38" s="345"/>
      <c r="M38" s="345"/>
      <c r="N38" s="345"/>
      <c r="O38" s="347"/>
      <c r="P38" s="347"/>
      <c r="Q38" s="347"/>
      <c r="R38" s="347"/>
      <c r="S38" s="347"/>
      <c r="T38" s="345">
        <f t="shared" si="0"/>
        <v>0</v>
      </c>
      <c r="U38" s="345"/>
      <c r="V38" s="345">
        <f t="shared" si="1"/>
        <v>0</v>
      </c>
      <c r="W38" s="415" t="str">
        <f t="shared" si="2"/>
        <v>-</v>
      </c>
    </row>
    <row r="39" spans="2:23" s="394" customFormat="1" ht="50.1" customHeight="1" x14ac:dyDescent="0.2">
      <c r="B39" s="407" t="s">
        <v>398</v>
      </c>
      <c r="C39" s="407" t="s">
        <v>560</v>
      </c>
      <c r="D39" s="292" t="s">
        <v>399</v>
      </c>
      <c r="E39" s="284"/>
      <c r="F39" s="339" t="s">
        <v>330</v>
      </c>
      <c r="G39" s="339" t="s">
        <v>331</v>
      </c>
      <c r="H39" s="339" t="s">
        <v>332</v>
      </c>
      <c r="I39" s="340" t="s">
        <v>357</v>
      </c>
      <c r="J39" s="339" t="s">
        <v>334</v>
      </c>
      <c r="K39" s="339"/>
      <c r="L39" s="339"/>
      <c r="M39" s="339"/>
      <c r="N39" s="339"/>
      <c r="O39" s="341"/>
      <c r="P39" s="341"/>
      <c r="Q39" s="341"/>
      <c r="R39" s="341"/>
      <c r="S39" s="341"/>
      <c r="T39" s="339">
        <f t="shared" si="0"/>
        <v>0</v>
      </c>
      <c r="U39" s="339"/>
      <c r="V39" s="339">
        <f t="shared" si="1"/>
        <v>0</v>
      </c>
      <c r="W39" s="408" t="str">
        <f t="shared" si="2"/>
        <v>-</v>
      </c>
    </row>
    <row r="40" spans="2:23" s="394" customFormat="1" ht="50.1" customHeight="1" x14ac:dyDescent="0.2">
      <c r="B40" s="409"/>
      <c r="C40" s="409"/>
      <c r="D40" s="293"/>
      <c r="E40" s="285"/>
      <c r="F40" s="342" t="s">
        <v>336</v>
      </c>
      <c r="G40" s="342" t="s">
        <v>337</v>
      </c>
      <c r="H40" s="342" t="s">
        <v>338</v>
      </c>
      <c r="I40" s="332" t="s">
        <v>357</v>
      </c>
      <c r="J40" s="342" t="s">
        <v>359</v>
      </c>
      <c r="K40" s="342"/>
      <c r="L40" s="342"/>
      <c r="M40" s="342"/>
      <c r="N40" s="342"/>
      <c r="O40" s="343"/>
      <c r="P40" s="343"/>
      <c r="Q40" s="343"/>
      <c r="R40" s="343"/>
      <c r="S40" s="343"/>
      <c r="T40" s="342">
        <f t="shared" si="0"/>
        <v>0</v>
      </c>
      <c r="U40" s="342"/>
      <c r="V40" s="342">
        <f t="shared" si="1"/>
        <v>0</v>
      </c>
      <c r="W40" s="410" t="str">
        <f t="shared" si="2"/>
        <v>-</v>
      </c>
    </row>
    <row r="41" spans="2:23" s="394" customFormat="1" ht="50.1" customHeight="1" x14ac:dyDescent="0.2">
      <c r="B41" s="419"/>
      <c r="C41" s="419"/>
      <c r="D41" s="303"/>
      <c r="E41" s="417"/>
      <c r="F41" s="345" t="s">
        <v>340</v>
      </c>
      <c r="G41" s="345" t="s">
        <v>341</v>
      </c>
      <c r="H41" s="345" t="s">
        <v>342</v>
      </c>
      <c r="I41" s="346" t="s">
        <v>357</v>
      </c>
      <c r="J41" s="345" t="s">
        <v>401</v>
      </c>
      <c r="K41" s="345"/>
      <c r="L41" s="345"/>
      <c r="M41" s="345"/>
      <c r="N41" s="345"/>
      <c r="O41" s="347"/>
      <c r="P41" s="347"/>
      <c r="Q41" s="347"/>
      <c r="R41" s="347"/>
      <c r="S41" s="347"/>
      <c r="T41" s="345">
        <f t="shared" si="0"/>
        <v>0</v>
      </c>
      <c r="U41" s="345"/>
      <c r="V41" s="345">
        <f t="shared" si="1"/>
        <v>0</v>
      </c>
      <c r="W41" s="415" t="str">
        <f t="shared" si="2"/>
        <v>-</v>
      </c>
    </row>
    <row r="42" spans="2:23" s="394" customFormat="1" ht="50.1" customHeight="1" x14ac:dyDescent="0.2">
      <c r="B42" s="407" t="s">
        <v>402</v>
      </c>
      <c r="C42" s="407" t="s">
        <v>555</v>
      </c>
      <c r="D42" s="292" t="s">
        <v>403</v>
      </c>
      <c r="E42" s="284"/>
      <c r="F42" s="339" t="s">
        <v>330</v>
      </c>
      <c r="G42" s="339" t="s">
        <v>331</v>
      </c>
      <c r="H42" s="339" t="s">
        <v>332</v>
      </c>
      <c r="I42" s="338" t="s">
        <v>357</v>
      </c>
      <c r="J42" s="339" t="s">
        <v>404</v>
      </c>
      <c r="K42" s="339"/>
      <c r="L42" s="339"/>
      <c r="M42" s="339"/>
      <c r="N42" s="339"/>
      <c r="O42" s="341"/>
      <c r="P42" s="341"/>
      <c r="Q42" s="341"/>
      <c r="R42" s="341"/>
      <c r="S42" s="341"/>
      <c r="T42" s="339">
        <f t="shared" si="0"/>
        <v>0</v>
      </c>
      <c r="U42" s="339"/>
      <c r="V42" s="339">
        <f t="shared" si="1"/>
        <v>0</v>
      </c>
      <c r="W42" s="408" t="str">
        <f t="shared" si="2"/>
        <v>-</v>
      </c>
    </row>
    <row r="43" spans="2:23" s="394" customFormat="1" ht="50.1" customHeight="1" x14ac:dyDescent="0.2">
      <c r="B43" s="409"/>
      <c r="C43" s="409"/>
      <c r="D43" s="293"/>
      <c r="E43" s="285"/>
      <c r="F43" s="342" t="s">
        <v>336</v>
      </c>
      <c r="G43" s="342" t="s">
        <v>337</v>
      </c>
      <c r="H43" s="342" t="s">
        <v>338</v>
      </c>
      <c r="I43" s="332" t="s">
        <v>357</v>
      </c>
      <c r="J43" s="342" t="s">
        <v>406</v>
      </c>
      <c r="K43" s="342"/>
      <c r="L43" s="342"/>
      <c r="M43" s="342"/>
      <c r="N43" s="342"/>
      <c r="O43" s="343"/>
      <c r="P43" s="343"/>
      <c r="Q43" s="343"/>
      <c r="R43" s="343"/>
      <c r="S43" s="343"/>
      <c r="T43" s="342">
        <f t="shared" si="0"/>
        <v>0</v>
      </c>
      <c r="U43" s="342"/>
      <c r="V43" s="342">
        <f t="shared" si="1"/>
        <v>0</v>
      </c>
      <c r="W43" s="410" t="str">
        <f t="shared" si="2"/>
        <v>-</v>
      </c>
    </row>
    <row r="44" spans="2:23" s="394" customFormat="1" ht="50.1" customHeight="1" x14ac:dyDescent="0.2">
      <c r="B44" s="419"/>
      <c r="C44" s="419"/>
      <c r="D44" s="303"/>
      <c r="E44" s="417"/>
      <c r="F44" s="345" t="s">
        <v>340</v>
      </c>
      <c r="G44" s="345" t="s">
        <v>341</v>
      </c>
      <c r="H44" s="345" t="s">
        <v>342</v>
      </c>
      <c r="I44" s="334" t="s">
        <v>357</v>
      </c>
      <c r="J44" s="345" t="s">
        <v>408</v>
      </c>
      <c r="K44" s="345"/>
      <c r="L44" s="345"/>
      <c r="M44" s="345"/>
      <c r="N44" s="345"/>
      <c r="O44" s="347"/>
      <c r="P44" s="347"/>
      <c r="Q44" s="347"/>
      <c r="R44" s="347"/>
      <c r="S44" s="347"/>
      <c r="T44" s="345">
        <f t="shared" si="0"/>
        <v>0</v>
      </c>
      <c r="U44" s="345"/>
      <c r="V44" s="345">
        <f t="shared" si="1"/>
        <v>0</v>
      </c>
      <c r="W44" s="415" t="str">
        <f t="shared" si="2"/>
        <v>-</v>
      </c>
    </row>
    <row r="45" spans="2:23" s="394" customFormat="1" ht="50.1" customHeight="1" x14ac:dyDescent="0.2">
      <c r="B45" s="407" t="s">
        <v>409</v>
      </c>
      <c r="C45" s="407" t="s">
        <v>560</v>
      </c>
      <c r="D45" s="292" t="s">
        <v>668</v>
      </c>
      <c r="E45" s="284"/>
      <c r="F45" s="339" t="s">
        <v>330</v>
      </c>
      <c r="G45" s="339" t="s">
        <v>331</v>
      </c>
      <c r="H45" s="339" t="s">
        <v>332</v>
      </c>
      <c r="I45" s="340" t="s">
        <v>357</v>
      </c>
      <c r="J45" s="339" t="s">
        <v>411</v>
      </c>
      <c r="K45" s="339"/>
      <c r="L45" s="339"/>
      <c r="M45" s="339"/>
      <c r="N45" s="339"/>
      <c r="O45" s="341"/>
      <c r="P45" s="341"/>
      <c r="Q45" s="341"/>
      <c r="R45" s="341"/>
      <c r="S45" s="341"/>
      <c r="T45" s="339">
        <f t="shared" si="0"/>
        <v>0</v>
      </c>
      <c r="U45" s="339"/>
      <c r="V45" s="339">
        <f t="shared" si="1"/>
        <v>0</v>
      </c>
      <c r="W45" s="408" t="str">
        <f t="shared" si="2"/>
        <v>-</v>
      </c>
    </row>
    <row r="46" spans="2:23" s="394" customFormat="1" ht="50.1" customHeight="1" x14ac:dyDescent="0.2">
      <c r="B46" s="409"/>
      <c r="C46" s="409"/>
      <c r="D46" s="293"/>
      <c r="E46" s="285"/>
      <c r="F46" s="342" t="s">
        <v>336</v>
      </c>
      <c r="G46" s="342" t="s">
        <v>337</v>
      </c>
      <c r="H46" s="342" t="s">
        <v>338</v>
      </c>
      <c r="I46" s="332" t="s">
        <v>357</v>
      </c>
      <c r="J46" s="342" t="s">
        <v>407</v>
      </c>
      <c r="K46" s="342"/>
      <c r="L46" s="342"/>
      <c r="M46" s="342"/>
      <c r="N46" s="342"/>
      <c r="O46" s="343"/>
      <c r="P46" s="343"/>
      <c r="Q46" s="343"/>
      <c r="R46" s="343"/>
      <c r="S46" s="343"/>
      <c r="T46" s="342">
        <f t="shared" si="0"/>
        <v>0</v>
      </c>
      <c r="U46" s="342"/>
      <c r="V46" s="342">
        <f t="shared" si="1"/>
        <v>0</v>
      </c>
      <c r="W46" s="410" t="str">
        <f t="shared" si="2"/>
        <v>-</v>
      </c>
    </row>
    <row r="47" spans="2:23" s="394" customFormat="1" ht="50.1" customHeight="1" x14ac:dyDescent="0.2">
      <c r="B47" s="419"/>
      <c r="C47" s="419"/>
      <c r="D47" s="303"/>
      <c r="E47" s="417"/>
      <c r="F47" s="345" t="s">
        <v>340</v>
      </c>
      <c r="G47" s="345" t="s">
        <v>341</v>
      </c>
      <c r="H47" s="345" t="s">
        <v>342</v>
      </c>
      <c r="I47" s="346" t="s">
        <v>357</v>
      </c>
      <c r="J47" s="345" t="s">
        <v>413</v>
      </c>
      <c r="K47" s="345"/>
      <c r="L47" s="345"/>
      <c r="M47" s="345"/>
      <c r="N47" s="345"/>
      <c r="O47" s="347"/>
      <c r="P47" s="347"/>
      <c r="Q47" s="347"/>
      <c r="R47" s="347"/>
      <c r="S47" s="347"/>
      <c r="T47" s="345">
        <f t="shared" si="0"/>
        <v>0</v>
      </c>
      <c r="U47" s="345"/>
      <c r="V47" s="345">
        <f t="shared" si="1"/>
        <v>0</v>
      </c>
      <c r="W47" s="415" t="str">
        <f t="shared" si="2"/>
        <v>-</v>
      </c>
    </row>
    <row r="48" spans="2:23" s="394" customFormat="1" ht="50.1" customHeight="1" x14ac:dyDescent="0.2">
      <c r="B48" s="407" t="s">
        <v>415</v>
      </c>
      <c r="C48" s="407" t="s">
        <v>556</v>
      </c>
      <c r="D48" s="292" t="s">
        <v>416</v>
      </c>
      <c r="E48" s="284"/>
      <c r="F48" s="339" t="s">
        <v>330</v>
      </c>
      <c r="G48" s="339" t="s">
        <v>331</v>
      </c>
      <c r="H48" s="339" t="s">
        <v>332</v>
      </c>
      <c r="I48" s="338" t="s">
        <v>357</v>
      </c>
      <c r="J48" s="339" t="s">
        <v>417</v>
      </c>
      <c r="K48" s="339"/>
      <c r="L48" s="339"/>
      <c r="M48" s="339"/>
      <c r="N48" s="339"/>
      <c r="O48" s="341"/>
      <c r="P48" s="341"/>
      <c r="Q48" s="341"/>
      <c r="R48" s="341"/>
      <c r="S48" s="341"/>
      <c r="T48" s="339">
        <f t="shared" si="0"/>
        <v>0</v>
      </c>
      <c r="U48" s="339"/>
      <c r="V48" s="339">
        <f t="shared" si="1"/>
        <v>0</v>
      </c>
      <c r="W48" s="408" t="str">
        <f t="shared" si="2"/>
        <v>-</v>
      </c>
    </row>
    <row r="49" spans="2:23" s="394" customFormat="1" ht="50.1" customHeight="1" x14ac:dyDescent="0.2">
      <c r="B49" s="409"/>
      <c r="C49" s="409"/>
      <c r="D49" s="293"/>
      <c r="E49" s="285"/>
      <c r="F49" s="342" t="s">
        <v>336</v>
      </c>
      <c r="G49" s="342" t="s">
        <v>337</v>
      </c>
      <c r="H49" s="342" t="s">
        <v>338</v>
      </c>
      <c r="I49" s="332" t="s">
        <v>357</v>
      </c>
      <c r="J49" s="342" t="s">
        <v>418</v>
      </c>
      <c r="K49" s="342"/>
      <c r="L49" s="342"/>
      <c r="M49" s="342"/>
      <c r="N49" s="342"/>
      <c r="O49" s="343"/>
      <c r="P49" s="343"/>
      <c r="Q49" s="343"/>
      <c r="R49" s="343"/>
      <c r="S49" s="343"/>
      <c r="T49" s="342">
        <f t="shared" si="0"/>
        <v>0</v>
      </c>
      <c r="U49" s="342"/>
      <c r="V49" s="342">
        <f t="shared" si="1"/>
        <v>0</v>
      </c>
      <c r="W49" s="410" t="str">
        <f t="shared" si="2"/>
        <v>-</v>
      </c>
    </row>
    <row r="50" spans="2:23" s="394" customFormat="1" ht="50.1" customHeight="1" x14ac:dyDescent="0.2">
      <c r="B50" s="419"/>
      <c r="C50" s="419"/>
      <c r="D50" s="303"/>
      <c r="E50" s="417"/>
      <c r="F50" s="345" t="s">
        <v>340</v>
      </c>
      <c r="G50" s="345" t="s">
        <v>341</v>
      </c>
      <c r="H50" s="345" t="s">
        <v>342</v>
      </c>
      <c r="I50" s="334" t="s">
        <v>357</v>
      </c>
      <c r="J50" s="345" t="s">
        <v>419</v>
      </c>
      <c r="K50" s="345"/>
      <c r="L50" s="345"/>
      <c r="M50" s="345"/>
      <c r="N50" s="345"/>
      <c r="O50" s="347"/>
      <c r="P50" s="347"/>
      <c r="Q50" s="347"/>
      <c r="R50" s="347"/>
      <c r="S50" s="347"/>
      <c r="T50" s="345">
        <f t="shared" si="0"/>
        <v>0</v>
      </c>
      <c r="U50" s="345"/>
      <c r="V50" s="345">
        <f t="shared" si="1"/>
        <v>0</v>
      </c>
      <c r="W50" s="415" t="str">
        <f t="shared" si="2"/>
        <v>-</v>
      </c>
    </row>
    <row r="51" spans="2:23" s="394" customFormat="1" ht="50.1" customHeight="1" x14ac:dyDescent="0.2">
      <c r="B51" s="281" t="s">
        <v>420</v>
      </c>
      <c r="C51" s="281" t="s">
        <v>555</v>
      </c>
      <c r="D51" s="289" t="s">
        <v>421</v>
      </c>
      <c r="E51" s="266"/>
      <c r="F51" s="351" t="s">
        <v>330</v>
      </c>
      <c r="G51" s="351" t="s">
        <v>331</v>
      </c>
      <c r="H51" s="351" t="s">
        <v>332</v>
      </c>
      <c r="I51" s="352" t="s">
        <v>357</v>
      </c>
      <c r="J51" s="330" t="s">
        <v>422</v>
      </c>
      <c r="K51" s="330"/>
      <c r="L51" s="395"/>
      <c r="M51" s="330"/>
      <c r="N51" s="330"/>
      <c r="O51" s="396"/>
      <c r="P51" s="396"/>
      <c r="Q51" s="396"/>
      <c r="R51" s="396"/>
      <c r="S51" s="396"/>
      <c r="T51" s="397">
        <f t="shared" si="0"/>
        <v>0</v>
      </c>
      <c r="U51" s="330"/>
      <c r="V51" s="397">
        <f t="shared" si="1"/>
        <v>0</v>
      </c>
      <c r="W51" s="398" t="str">
        <f t="shared" si="2"/>
        <v>-</v>
      </c>
    </row>
    <row r="52" spans="2:23" s="394" customFormat="1" ht="50.1" customHeight="1" x14ac:dyDescent="0.2">
      <c r="B52" s="282"/>
      <c r="C52" s="282"/>
      <c r="D52" s="290"/>
      <c r="E52" s="267"/>
      <c r="F52" s="353" t="s">
        <v>336</v>
      </c>
      <c r="G52" s="353" t="s">
        <v>337</v>
      </c>
      <c r="H52" s="353" t="s">
        <v>338</v>
      </c>
      <c r="I52" s="354" t="s">
        <v>357</v>
      </c>
      <c r="J52" s="331" t="s">
        <v>424</v>
      </c>
      <c r="K52" s="331"/>
      <c r="L52" s="399"/>
      <c r="M52" s="331"/>
      <c r="N52" s="331"/>
      <c r="O52" s="400"/>
      <c r="P52" s="400"/>
      <c r="Q52" s="400"/>
      <c r="R52" s="400"/>
      <c r="S52" s="400"/>
      <c r="T52" s="401">
        <f t="shared" si="0"/>
        <v>0</v>
      </c>
      <c r="U52" s="331"/>
      <c r="V52" s="401">
        <f t="shared" si="1"/>
        <v>0</v>
      </c>
      <c r="W52" s="402" t="str">
        <f t="shared" si="2"/>
        <v>-</v>
      </c>
    </row>
    <row r="53" spans="2:23" s="394" customFormat="1" ht="50.1" customHeight="1" x14ac:dyDescent="0.2">
      <c r="B53" s="283"/>
      <c r="C53" s="283"/>
      <c r="D53" s="291"/>
      <c r="E53" s="268"/>
      <c r="F53" s="355" t="s">
        <v>340</v>
      </c>
      <c r="G53" s="355" t="s">
        <v>341</v>
      </c>
      <c r="H53" s="355" t="s">
        <v>342</v>
      </c>
      <c r="I53" s="356" t="s">
        <v>357</v>
      </c>
      <c r="J53" s="333" t="s">
        <v>425</v>
      </c>
      <c r="K53" s="333"/>
      <c r="L53" s="403"/>
      <c r="M53" s="333"/>
      <c r="N53" s="333"/>
      <c r="O53" s="404"/>
      <c r="P53" s="404"/>
      <c r="Q53" s="404"/>
      <c r="R53" s="404"/>
      <c r="S53" s="404"/>
      <c r="T53" s="405">
        <f t="shared" si="0"/>
        <v>0</v>
      </c>
      <c r="U53" s="333"/>
      <c r="V53" s="405">
        <f t="shared" si="1"/>
        <v>0</v>
      </c>
      <c r="W53" s="406" t="str">
        <f t="shared" si="2"/>
        <v>-</v>
      </c>
    </row>
    <row r="54" spans="2:23" s="394" customFormat="1" ht="50.1" customHeight="1" x14ac:dyDescent="0.2">
      <c r="B54" s="281" t="s">
        <v>426</v>
      </c>
      <c r="C54" s="281" t="s">
        <v>555</v>
      </c>
      <c r="D54" s="289" t="s">
        <v>427</v>
      </c>
      <c r="E54" s="266"/>
      <c r="F54" s="351" t="s">
        <v>330</v>
      </c>
      <c r="G54" s="351" t="s">
        <v>331</v>
      </c>
      <c r="H54" s="351" t="s">
        <v>332</v>
      </c>
      <c r="I54" s="357" t="s">
        <v>357</v>
      </c>
      <c r="J54" s="330" t="s">
        <v>386</v>
      </c>
      <c r="K54" s="330"/>
      <c r="L54" s="395"/>
      <c r="M54" s="330"/>
      <c r="N54" s="330"/>
      <c r="O54" s="396"/>
      <c r="P54" s="396"/>
      <c r="Q54" s="396"/>
      <c r="R54" s="396"/>
      <c r="S54" s="396"/>
      <c r="T54" s="397">
        <f t="shared" si="0"/>
        <v>0</v>
      </c>
      <c r="U54" s="330"/>
      <c r="V54" s="397">
        <f t="shared" si="1"/>
        <v>0</v>
      </c>
      <c r="W54" s="398" t="str">
        <f t="shared" si="2"/>
        <v>-</v>
      </c>
    </row>
    <row r="55" spans="2:23" s="394" customFormat="1" ht="50.1" customHeight="1" x14ac:dyDescent="0.2">
      <c r="B55" s="282"/>
      <c r="C55" s="282"/>
      <c r="D55" s="290"/>
      <c r="E55" s="267"/>
      <c r="F55" s="353" t="s">
        <v>336</v>
      </c>
      <c r="G55" s="353" t="s">
        <v>337</v>
      </c>
      <c r="H55" s="353" t="s">
        <v>338</v>
      </c>
      <c r="I55" s="358" t="s">
        <v>357</v>
      </c>
      <c r="J55" s="331" t="s">
        <v>428</v>
      </c>
      <c r="K55" s="331"/>
      <c r="L55" s="399"/>
      <c r="M55" s="331"/>
      <c r="N55" s="331"/>
      <c r="O55" s="400"/>
      <c r="P55" s="400"/>
      <c r="Q55" s="400"/>
      <c r="R55" s="400"/>
      <c r="S55" s="400"/>
      <c r="T55" s="401">
        <f t="shared" si="0"/>
        <v>0</v>
      </c>
      <c r="U55" s="331"/>
      <c r="V55" s="401">
        <f t="shared" si="1"/>
        <v>0</v>
      </c>
      <c r="W55" s="402" t="str">
        <f t="shared" si="2"/>
        <v>-</v>
      </c>
    </row>
    <row r="56" spans="2:23" s="394" customFormat="1" ht="50.1" customHeight="1" x14ac:dyDescent="0.2">
      <c r="B56" s="283"/>
      <c r="C56" s="283"/>
      <c r="D56" s="291"/>
      <c r="E56" s="268"/>
      <c r="F56" s="355" t="s">
        <v>340</v>
      </c>
      <c r="G56" s="355" t="s">
        <v>341</v>
      </c>
      <c r="H56" s="355" t="s">
        <v>342</v>
      </c>
      <c r="I56" s="359" t="s">
        <v>357</v>
      </c>
      <c r="J56" s="333" t="s">
        <v>429</v>
      </c>
      <c r="K56" s="333"/>
      <c r="L56" s="403"/>
      <c r="M56" s="333"/>
      <c r="N56" s="333"/>
      <c r="O56" s="404"/>
      <c r="P56" s="404"/>
      <c r="Q56" s="404"/>
      <c r="R56" s="404"/>
      <c r="S56" s="404"/>
      <c r="T56" s="405">
        <f t="shared" si="0"/>
        <v>0</v>
      </c>
      <c r="U56" s="333"/>
      <c r="V56" s="405">
        <f t="shared" si="1"/>
        <v>0</v>
      </c>
      <c r="W56" s="406" t="str">
        <f t="shared" si="2"/>
        <v>-</v>
      </c>
    </row>
    <row r="57" spans="2:23" s="394" customFormat="1" ht="50.1" customHeight="1" x14ac:dyDescent="0.2">
      <c r="B57" s="281" t="s">
        <v>430</v>
      </c>
      <c r="C57" s="281" t="s">
        <v>555</v>
      </c>
      <c r="D57" s="289" t="s">
        <v>431</v>
      </c>
      <c r="E57" s="266"/>
      <c r="F57" s="351" t="s">
        <v>330</v>
      </c>
      <c r="G57" s="351" t="s">
        <v>331</v>
      </c>
      <c r="H57" s="351" t="s">
        <v>332</v>
      </c>
      <c r="I57" s="352" t="s">
        <v>357</v>
      </c>
      <c r="J57" s="330" t="s">
        <v>432</v>
      </c>
      <c r="K57" s="330"/>
      <c r="L57" s="395"/>
      <c r="M57" s="330"/>
      <c r="N57" s="330"/>
      <c r="O57" s="396"/>
      <c r="P57" s="396"/>
      <c r="Q57" s="396"/>
      <c r="R57" s="396"/>
      <c r="S57" s="396"/>
      <c r="T57" s="397">
        <f t="shared" si="0"/>
        <v>0</v>
      </c>
      <c r="U57" s="330"/>
      <c r="V57" s="397">
        <f t="shared" si="1"/>
        <v>0</v>
      </c>
      <c r="W57" s="398" t="str">
        <f t="shared" si="2"/>
        <v>-</v>
      </c>
    </row>
    <row r="58" spans="2:23" s="394" customFormat="1" ht="50.1" customHeight="1" x14ac:dyDescent="0.2">
      <c r="B58" s="282"/>
      <c r="C58" s="282"/>
      <c r="D58" s="290"/>
      <c r="E58" s="267"/>
      <c r="F58" s="353" t="s">
        <v>336</v>
      </c>
      <c r="G58" s="353" t="s">
        <v>337</v>
      </c>
      <c r="H58" s="353" t="s">
        <v>338</v>
      </c>
      <c r="I58" s="354" t="s">
        <v>357</v>
      </c>
      <c r="J58" s="331" t="s">
        <v>433</v>
      </c>
      <c r="K58" s="331"/>
      <c r="L58" s="399"/>
      <c r="M58" s="331"/>
      <c r="N58" s="331"/>
      <c r="O58" s="400"/>
      <c r="P58" s="400"/>
      <c r="Q58" s="400"/>
      <c r="R58" s="400"/>
      <c r="S58" s="400"/>
      <c r="T58" s="401">
        <f t="shared" si="0"/>
        <v>0</v>
      </c>
      <c r="U58" s="331"/>
      <c r="V58" s="401">
        <f t="shared" si="1"/>
        <v>0</v>
      </c>
      <c r="W58" s="402" t="str">
        <f t="shared" si="2"/>
        <v>-</v>
      </c>
    </row>
    <row r="59" spans="2:23" s="394" customFormat="1" ht="50.1" customHeight="1" x14ac:dyDescent="0.2">
      <c r="B59" s="283"/>
      <c r="C59" s="283"/>
      <c r="D59" s="291"/>
      <c r="E59" s="268"/>
      <c r="F59" s="355" t="s">
        <v>340</v>
      </c>
      <c r="G59" s="355" t="s">
        <v>341</v>
      </c>
      <c r="H59" s="355" t="s">
        <v>342</v>
      </c>
      <c r="I59" s="356" t="s">
        <v>357</v>
      </c>
      <c r="J59" s="333" t="s">
        <v>435</v>
      </c>
      <c r="K59" s="333"/>
      <c r="L59" s="403"/>
      <c r="M59" s="333"/>
      <c r="N59" s="333"/>
      <c r="O59" s="404"/>
      <c r="P59" s="404"/>
      <c r="Q59" s="404"/>
      <c r="R59" s="404"/>
      <c r="S59" s="404"/>
      <c r="T59" s="405">
        <f t="shared" si="0"/>
        <v>0</v>
      </c>
      <c r="U59" s="333"/>
      <c r="V59" s="405">
        <f t="shared" si="1"/>
        <v>0</v>
      </c>
      <c r="W59" s="406" t="str">
        <f t="shared" si="2"/>
        <v>-</v>
      </c>
    </row>
    <row r="60" spans="2:23" s="394" customFormat="1" ht="50.1" customHeight="1" x14ac:dyDescent="0.2">
      <c r="B60" s="281" t="s">
        <v>436</v>
      </c>
      <c r="C60" s="281" t="s">
        <v>560</v>
      </c>
      <c r="D60" s="289" t="s">
        <v>437</v>
      </c>
      <c r="E60" s="266"/>
      <c r="F60" s="351" t="s">
        <v>330</v>
      </c>
      <c r="G60" s="351" t="s">
        <v>438</v>
      </c>
      <c r="H60" s="351" t="s">
        <v>439</v>
      </c>
      <c r="I60" s="357" t="s">
        <v>357</v>
      </c>
      <c r="J60" s="330" t="s">
        <v>440</v>
      </c>
      <c r="K60" s="330"/>
      <c r="L60" s="395"/>
      <c r="M60" s="330"/>
      <c r="N60" s="330"/>
      <c r="O60" s="396"/>
      <c r="P60" s="396"/>
      <c r="Q60" s="396"/>
      <c r="R60" s="396"/>
      <c r="S60" s="396"/>
      <c r="T60" s="397">
        <f t="shared" si="0"/>
        <v>0</v>
      </c>
      <c r="U60" s="330"/>
      <c r="V60" s="397">
        <f t="shared" si="1"/>
        <v>0</v>
      </c>
      <c r="W60" s="398" t="str">
        <f t="shared" si="2"/>
        <v>-</v>
      </c>
    </row>
    <row r="61" spans="2:23" s="394" customFormat="1" ht="50.1" customHeight="1" x14ac:dyDescent="0.2">
      <c r="B61" s="282"/>
      <c r="C61" s="282"/>
      <c r="D61" s="290"/>
      <c r="E61" s="267"/>
      <c r="F61" s="353" t="s">
        <v>336</v>
      </c>
      <c r="G61" s="353" t="s">
        <v>345</v>
      </c>
      <c r="H61" s="353" t="s">
        <v>346</v>
      </c>
      <c r="I61" s="358" t="s">
        <v>357</v>
      </c>
      <c r="J61" s="331" t="s">
        <v>442</v>
      </c>
      <c r="K61" s="331"/>
      <c r="L61" s="399"/>
      <c r="M61" s="331"/>
      <c r="N61" s="331"/>
      <c r="O61" s="400"/>
      <c r="P61" s="400"/>
      <c r="Q61" s="400"/>
      <c r="R61" s="400"/>
      <c r="S61" s="400"/>
      <c r="T61" s="401">
        <f t="shared" si="0"/>
        <v>0</v>
      </c>
      <c r="U61" s="331"/>
      <c r="V61" s="401">
        <f t="shared" si="1"/>
        <v>0</v>
      </c>
      <c r="W61" s="402" t="str">
        <f t="shared" si="2"/>
        <v>-</v>
      </c>
    </row>
    <row r="62" spans="2:23" s="394" customFormat="1" ht="50.1" customHeight="1" x14ac:dyDescent="0.2">
      <c r="B62" s="282"/>
      <c r="C62" s="282"/>
      <c r="D62" s="290"/>
      <c r="E62" s="267"/>
      <c r="F62" s="353" t="s">
        <v>340</v>
      </c>
      <c r="G62" s="353" t="s">
        <v>331</v>
      </c>
      <c r="H62" s="353" t="s">
        <v>332</v>
      </c>
      <c r="I62" s="358" t="s">
        <v>357</v>
      </c>
      <c r="J62" s="331" t="s">
        <v>443</v>
      </c>
      <c r="K62" s="331"/>
      <c r="L62" s="399"/>
      <c r="M62" s="331"/>
      <c r="N62" s="331"/>
      <c r="O62" s="400"/>
      <c r="P62" s="400"/>
      <c r="Q62" s="400"/>
      <c r="R62" s="400"/>
      <c r="S62" s="400"/>
      <c r="T62" s="401">
        <f t="shared" si="0"/>
        <v>0</v>
      </c>
      <c r="U62" s="331"/>
      <c r="V62" s="401">
        <f t="shared" si="1"/>
        <v>0</v>
      </c>
      <c r="W62" s="402" t="str">
        <f t="shared" si="2"/>
        <v>-</v>
      </c>
    </row>
    <row r="63" spans="2:23" s="394" customFormat="1" ht="50.1" customHeight="1" x14ac:dyDescent="0.2">
      <c r="B63" s="282"/>
      <c r="C63" s="282"/>
      <c r="D63" s="290"/>
      <c r="E63" s="267"/>
      <c r="F63" s="353" t="s">
        <v>352</v>
      </c>
      <c r="G63" s="353" t="s">
        <v>337</v>
      </c>
      <c r="H63" s="353" t="s">
        <v>444</v>
      </c>
      <c r="I63" s="360" t="s">
        <v>347</v>
      </c>
      <c r="J63" s="331" t="s">
        <v>400</v>
      </c>
      <c r="K63" s="331"/>
      <c r="L63" s="399"/>
      <c r="M63" s="331"/>
      <c r="N63" s="331"/>
      <c r="O63" s="400"/>
      <c r="P63" s="400"/>
      <c r="Q63" s="400"/>
      <c r="R63" s="400"/>
      <c r="S63" s="400"/>
      <c r="T63" s="401">
        <f t="shared" si="0"/>
        <v>0</v>
      </c>
      <c r="U63" s="331"/>
      <c r="V63" s="401">
        <f t="shared" si="1"/>
        <v>0</v>
      </c>
      <c r="W63" s="402" t="str">
        <f t="shared" si="2"/>
        <v>-</v>
      </c>
    </row>
    <row r="64" spans="2:23" s="394" customFormat="1" ht="50.1" customHeight="1" x14ac:dyDescent="0.2">
      <c r="B64" s="283"/>
      <c r="C64" s="283"/>
      <c r="D64" s="291"/>
      <c r="E64" s="268"/>
      <c r="F64" s="355" t="s">
        <v>445</v>
      </c>
      <c r="G64" s="355" t="s">
        <v>341</v>
      </c>
      <c r="H64" s="355" t="s">
        <v>446</v>
      </c>
      <c r="I64" s="361" t="s">
        <v>347</v>
      </c>
      <c r="J64" s="333" t="s">
        <v>447</v>
      </c>
      <c r="K64" s="333"/>
      <c r="L64" s="403"/>
      <c r="M64" s="333"/>
      <c r="N64" s="333"/>
      <c r="O64" s="404"/>
      <c r="P64" s="404"/>
      <c r="Q64" s="404"/>
      <c r="R64" s="404"/>
      <c r="S64" s="404"/>
      <c r="T64" s="405">
        <f t="shared" si="0"/>
        <v>0</v>
      </c>
      <c r="U64" s="333"/>
      <c r="V64" s="405">
        <f t="shared" si="1"/>
        <v>0</v>
      </c>
      <c r="W64" s="406" t="str">
        <f t="shared" si="2"/>
        <v>-</v>
      </c>
    </row>
    <row r="65" spans="2:23" s="420" customFormat="1" ht="50.1" customHeight="1" x14ac:dyDescent="0.2">
      <c r="B65" s="281" t="s">
        <v>448</v>
      </c>
      <c r="C65" s="281" t="s">
        <v>556</v>
      </c>
      <c r="D65" s="289" t="s">
        <v>449</v>
      </c>
      <c r="E65" s="266"/>
      <c r="F65" s="351" t="s">
        <v>330</v>
      </c>
      <c r="G65" s="351" t="s">
        <v>331</v>
      </c>
      <c r="H65" s="351" t="s">
        <v>332</v>
      </c>
      <c r="I65" s="352" t="s">
        <v>357</v>
      </c>
      <c r="J65" s="330" t="s">
        <v>450</v>
      </c>
      <c r="K65" s="330"/>
      <c r="L65" s="395"/>
      <c r="M65" s="330"/>
      <c r="N65" s="330"/>
      <c r="O65" s="421"/>
      <c r="P65" s="421"/>
      <c r="Q65" s="421"/>
      <c r="R65" s="421"/>
      <c r="S65" s="421"/>
      <c r="T65" s="397">
        <f t="shared" si="0"/>
        <v>0</v>
      </c>
      <c r="U65" s="422"/>
      <c r="V65" s="397">
        <f t="shared" si="1"/>
        <v>0</v>
      </c>
      <c r="W65" s="398" t="str">
        <f t="shared" si="2"/>
        <v>-</v>
      </c>
    </row>
    <row r="66" spans="2:23" s="394" customFormat="1" ht="50.1" customHeight="1" x14ac:dyDescent="0.2">
      <c r="B66" s="282"/>
      <c r="C66" s="282"/>
      <c r="D66" s="290"/>
      <c r="E66" s="267"/>
      <c r="F66" s="353" t="s">
        <v>336</v>
      </c>
      <c r="G66" s="353" t="s">
        <v>337</v>
      </c>
      <c r="H66" s="353" t="s">
        <v>338</v>
      </c>
      <c r="I66" s="354" t="s">
        <v>357</v>
      </c>
      <c r="J66" s="331" t="s">
        <v>451</v>
      </c>
      <c r="K66" s="331"/>
      <c r="L66" s="399"/>
      <c r="M66" s="331"/>
      <c r="N66" s="331"/>
      <c r="O66" s="423"/>
      <c r="P66" s="423"/>
      <c r="Q66" s="423"/>
      <c r="R66" s="423"/>
      <c r="S66" s="423"/>
      <c r="T66" s="401">
        <f t="shared" si="0"/>
        <v>0</v>
      </c>
      <c r="U66" s="331"/>
      <c r="V66" s="401">
        <f t="shared" si="1"/>
        <v>0</v>
      </c>
      <c r="W66" s="402" t="str">
        <f t="shared" si="2"/>
        <v>-</v>
      </c>
    </row>
    <row r="67" spans="2:23" s="394" customFormat="1" ht="50.1" customHeight="1" x14ac:dyDescent="0.2">
      <c r="B67" s="283"/>
      <c r="C67" s="283"/>
      <c r="D67" s="291"/>
      <c r="E67" s="268"/>
      <c r="F67" s="355" t="s">
        <v>340</v>
      </c>
      <c r="G67" s="355" t="s">
        <v>341</v>
      </c>
      <c r="H67" s="355" t="s">
        <v>342</v>
      </c>
      <c r="I67" s="356" t="s">
        <v>357</v>
      </c>
      <c r="J67" s="333" t="s">
        <v>441</v>
      </c>
      <c r="K67" s="333"/>
      <c r="L67" s="403"/>
      <c r="M67" s="333"/>
      <c r="N67" s="333"/>
      <c r="O67" s="424"/>
      <c r="P67" s="424"/>
      <c r="Q67" s="424"/>
      <c r="R67" s="424"/>
      <c r="S67" s="424"/>
      <c r="T67" s="405">
        <f t="shared" si="0"/>
        <v>0</v>
      </c>
      <c r="U67" s="333"/>
      <c r="V67" s="405">
        <f t="shared" si="1"/>
        <v>0</v>
      </c>
      <c r="W67" s="406" t="str">
        <f t="shared" si="2"/>
        <v>-</v>
      </c>
    </row>
    <row r="68" spans="2:23" s="394" customFormat="1" ht="50.1" customHeight="1" x14ac:dyDescent="0.2">
      <c r="B68" s="407" t="s">
        <v>452</v>
      </c>
      <c r="C68" s="407" t="s">
        <v>562</v>
      </c>
      <c r="D68" s="292" t="s">
        <v>453</v>
      </c>
      <c r="E68" s="284"/>
      <c r="F68" s="362" t="s">
        <v>330</v>
      </c>
      <c r="G68" s="362" t="s">
        <v>331</v>
      </c>
      <c r="H68" s="362" t="s">
        <v>332</v>
      </c>
      <c r="I68" s="362" t="s">
        <v>357</v>
      </c>
      <c r="J68" s="339" t="s">
        <v>454</v>
      </c>
      <c r="K68" s="339"/>
      <c r="L68" s="339"/>
      <c r="M68" s="339"/>
      <c r="N68" s="339"/>
      <c r="O68" s="363"/>
      <c r="P68" s="363"/>
      <c r="Q68" s="363"/>
      <c r="R68" s="363"/>
      <c r="S68" s="363"/>
      <c r="T68" s="339">
        <f t="shared" si="0"/>
        <v>0</v>
      </c>
      <c r="U68" s="339"/>
      <c r="V68" s="339">
        <f t="shared" si="1"/>
        <v>0</v>
      </c>
      <c r="W68" s="408" t="str">
        <f t="shared" si="2"/>
        <v>-</v>
      </c>
    </row>
    <row r="69" spans="2:23" s="394" customFormat="1" ht="50.1" customHeight="1" x14ac:dyDescent="0.2">
      <c r="B69" s="409"/>
      <c r="C69" s="409"/>
      <c r="D69" s="293"/>
      <c r="E69" s="285"/>
      <c r="F69" s="364" t="s">
        <v>336</v>
      </c>
      <c r="G69" s="364" t="s">
        <v>337</v>
      </c>
      <c r="H69" s="364" t="s">
        <v>338</v>
      </c>
      <c r="I69" s="364" t="s">
        <v>357</v>
      </c>
      <c r="J69" s="342" t="s">
        <v>455</v>
      </c>
      <c r="K69" s="342"/>
      <c r="L69" s="342"/>
      <c r="M69" s="342"/>
      <c r="N69" s="342"/>
      <c r="O69" s="365"/>
      <c r="P69" s="365"/>
      <c r="Q69" s="365"/>
      <c r="R69" s="365"/>
      <c r="S69" s="365"/>
      <c r="T69" s="342">
        <f t="shared" ref="T69:T132" si="5">M69+L69+N69</f>
        <v>0</v>
      </c>
      <c r="U69" s="342"/>
      <c r="V69" s="342">
        <f t="shared" si="1"/>
        <v>0</v>
      </c>
      <c r="W69" s="410" t="str">
        <f t="shared" si="2"/>
        <v>-</v>
      </c>
    </row>
    <row r="70" spans="2:23" s="394" customFormat="1" ht="50.1" customHeight="1" x14ac:dyDescent="0.2">
      <c r="B70" s="419"/>
      <c r="C70" s="419"/>
      <c r="D70" s="303"/>
      <c r="E70" s="417"/>
      <c r="F70" s="344" t="s">
        <v>340</v>
      </c>
      <c r="G70" s="344" t="s">
        <v>341</v>
      </c>
      <c r="H70" s="344" t="s">
        <v>342</v>
      </c>
      <c r="I70" s="344" t="s">
        <v>357</v>
      </c>
      <c r="J70" s="367" t="s">
        <v>456</v>
      </c>
      <c r="K70" s="367"/>
      <c r="L70" s="345"/>
      <c r="M70" s="367"/>
      <c r="N70" s="367"/>
      <c r="O70" s="366"/>
      <c r="P70" s="366"/>
      <c r="Q70" s="366"/>
      <c r="R70" s="366"/>
      <c r="S70" s="366"/>
      <c r="T70" s="345">
        <f t="shared" si="5"/>
        <v>0</v>
      </c>
      <c r="U70" s="345"/>
      <c r="V70" s="345">
        <f t="shared" si="1"/>
        <v>0</v>
      </c>
      <c r="W70" s="415" t="str">
        <f t="shared" si="2"/>
        <v>-</v>
      </c>
    </row>
    <row r="71" spans="2:23" s="394" customFormat="1" ht="50.1" customHeight="1" x14ac:dyDescent="0.2">
      <c r="B71" s="281" t="s">
        <v>457</v>
      </c>
      <c r="C71" s="281" t="s">
        <v>560</v>
      </c>
      <c r="D71" s="289" t="s">
        <v>458</v>
      </c>
      <c r="E71" s="266"/>
      <c r="F71" s="351" t="s">
        <v>330</v>
      </c>
      <c r="G71" s="351" t="s">
        <v>331</v>
      </c>
      <c r="H71" s="351" t="s">
        <v>332</v>
      </c>
      <c r="I71" s="352" t="s">
        <v>357</v>
      </c>
      <c r="J71" s="330" t="s">
        <v>459</v>
      </c>
      <c r="K71" s="330"/>
      <c r="L71" s="395"/>
      <c r="M71" s="330"/>
      <c r="N71" s="330"/>
      <c r="O71" s="421"/>
      <c r="P71" s="421"/>
      <c r="Q71" s="421"/>
      <c r="R71" s="421"/>
      <c r="S71" s="421"/>
      <c r="T71" s="397">
        <f t="shared" si="5"/>
        <v>0</v>
      </c>
      <c r="U71" s="330"/>
      <c r="V71" s="397">
        <f t="shared" si="1"/>
        <v>0</v>
      </c>
      <c r="W71" s="398" t="str">
        <f t="shared" si="2"/>
        <v>-</v>
      </c>
    </row>
    <row r="72" spans="2:23" s="394" customFormat="1" ht="50.1" customHeight="1" x14ac:dyDescent="0.2">
      <c r="B72" s="282"/>
      <c r="C72" s="282"/>
      <c r="D72" s="290"/>
      <c r="E72" s="267"/>
      <c r="F72" s="353" t="s">
        <v>336</v>
      </c>
      <c r="G72" s="353" t="s">
        <v>337</v>
      </c>
      <c r="H72" s="353" t="s">
        <v>338</v>
      </c>
      <c r="I72" s="354" t="s">
        <v>357</v>
      </c>
      <c r="J72" s="368" t="s">
        <v>460</v>
      </c>
      <c r="K72" s="368"/>
      <c r="L72" s="399"/>
      <c r="M72" s="368"/>
      <c r="N72" s="368"/>
      <c r="O72" s="423"/>
      <c r="P72" s="423"/>
      <c r="Q72" s="423"/>
      <c r="R72" s="423"/>
      <c r="S72" s="423"/>
      <c r="T72" s="401">
        <f t="shared" si="5"/>
        <v>0</v>
      </c>
      <c r="U72" s="331"/>
      <c r="V72" s="401">
        <f t="shared" si="1"/>
        <v>0</v>
      </c>
      <c r="W72" s="402" t="str">
        <f t="shared" si="2"/>
        <v>-</v>
      </c>
    </row>
    <row r="73" spans="2:23" s="394" customFormat="1" ht="50.1" customHeight="1" x14ac:dyDescent="0.2">
      <c r="B73" s="283"/>
      <c r="C73" s="283"/>
      <c r="D73" s="291"/>
      <c r="E73" s="268"/>
      <c r="F73" s="355" t="s">
        <v>340</v>
      </c>
      <c r="G73" s="355" t="s">
        <v>341</v>
      </c>
      <c r="H73" s="355" t="s">
        <v>342</v>
      </c>
      <c r="I73" s="356" t="s">
        <v>357</v>
      </c>
      <c r="J73" s="333" t="s">
        <v>362</v>
      </c>
      <c r="K73" s="333"/>
      <c r="L73" s="403"/>
      <c r="M73" s="333"/>
      <c r="N73" s="333"/>
      <c r="O73" s="424"/>
      <c r="P73" s="424"/>
      <c r="Q73" s="424"/>
      <c r="R73" s="424"/>
      <c r="S73" s="424"/>
      <c r="T73" s="405">
        <f t="shared" si="5"/>
        <v>0</v>
      </c>
      <c r="U73" s="333"/>
      <c r="V73" s="405">
        <f t="shared" ref="V73:V120" si="6">T73+U73</f>
        <v>0</v>
      </c>
      <c r="W73" s="406" t="str">
        <f t="shared" ref="W73:W120" si="7">IF(S73&gt;0,V73/S73*7,"-")</f>
        <v>-</v>
      </c>
    </row>
    <row r="74" spans="2:23" s="394" customFormat="1" ht="50.1" customHeight="1" x14ac:dyDescent="0.2">
      <c r="B74" s="281" t="s">
        <v>461</v>
      </c>
      <c r="C74" s="281" t="s">
        <v>371</v>
      </c>
      <c r="D74" s="289" t="s">
        <v>462</v>
      </c>
      <c r="E74" s="266"/>
      <c r="F74" s="351" t="s">
        <v>330</v>
      </c>
      <c r="G74" s="351" t="s">
        <v>331</v>
      </c>
      <c r="H74" s="351" t="s">
        <v>332</v>
      </c>
      <c r="I74" s="369" t="s">
        <v>347</v>
      </c>
      <c r="J74" s="330" t="s">
        <v>463</v>
      </c>
      <c r="K74" s="330"/>
      <c r="L74" s="395"/>
      <c r="M74" s="330"/>
      <c r="N74" s="330"/>
      <c r="O74" s="421"/>
      <c r="P74" s="421"/>
      <c r="Q74" s="421"/>
      <c r="R74" s="421"/>
      <c r="S74" s="421"/>
      <c r="T74" s="397">
        <f t="shared" si="5"/>
        <v>0</v>
      </c>
      <c r="U74" s="330"/>
      <c r="V74" s="397">
        <f t="shared" si="6"/>
        <v>0</v>
      </c>
      <c r="W74" s="398" t="str">
        <f t="shared" si="7"/>
        <v>-</v>
      </c>
    </row>
    <row r="75" spans="2:23" s="394" customFormat="1" ht="50.1" customHeight="1" x14ac:dyDescent="0.2">
      <c r="B75" s="282"/>
      <c r="C75" s="282"/>
      <c r="D75" s="290"/>
      <c r="E75" s="267"/>
      <c r="F75" s="353" t="s">
        <v>336</v>
      </c>
      <c r="G75" s="353" t="s">
        <v>337</v>
      </c>
      <c r="H75" s="353" t="s">
        <v>338</v>
      </c>
      <c r="I75" s="360" t="s">
        <v>347</v>
      </c>
      <c r="J75" s="331" t="s">
        <v>464</v>
      </c>
      <c r="K75" s="331"/>
      <c r="L75" s="399"/>
      <c r="M75" s="331"/>
      <c r="N75" s="331"/>
      <c r="O75" s="423"/>
      <c r="P75" s="423"/>
      <c r="Q75" s="423"/>
      <c r="R75" s="423"/>
      <c r="S75" s="423"/>
      <c r="T75" s="401">
        <f t="shared" si="5"/>
        <v>0</v>
      </c>
      <c r="U75" s="331"/>
      <c r="V75" s="401">
        <f t="shared" si="6"/>
        <v>0</v>
      </c>
      <c r="W75" s="402" t="str">
        <f t="shared" si="7"/>
        <v>-</v>
      </c>
    </row>
    <row r="76" spans="2:23" s="394" customFormat="1" ht="50.1" customHeight="1" x14ac:dyDescent="0.2">
      <c r="B76" s="283"/>
      <c r="C76" s="283"/>
      <c r="D76" s="291"/>
      <c r="E76" s="268"/>
      <c r="F76" s="355" t="s">
        <v>340</v>
      </c>
      <c r="G76" s="355" t="s">
        <v>341</v>
      </c>
      <c r="H76" s="355" t="s">
        <v>342</v>
      </c>
      <c r="I76" s="361" t="s">
        <v>347</v>
      </c>
      <c r="J76" s="333" t="s">
        <v>465</v>
      </c>
      <c r="K76" s="333"/>
      <c r="L76" s="403"/>
      <c r="M76" s="333"/>
      <c r="N76" s="333"/>
      <c r="O76" s="424"/>
      <c r="P76" s="424"/>
      <c r="Q76" s="424"/>
      <c r="R76" s="424"/>
      <c r="S76" s="424"/>
      <c r="T76" s="405">
        <f t="shared" si="5"/>
        <v>0</v>
      </c>
      <c r="U76" s="333"/>
      <c r="V76" s="405">
        <f t="shared" si="6"/>
        <v>0</v>
      </c>
      <c r="W76" s="406" t="str">
        <f t="shared" si="7"/>
        <v>-</v>
      </c>
    </row>
    <row r="77" spans="2:23" s="394" customFormat="1" ht="50.1" customHeight="1" x14ac:dyDescent="0.2">
      <c r="B77" s="281" t="s">
        <v>466</v>
      </c>
      <c r="C77" s="281" t="s">
        <v>371</v>
      </c>
      <c r="D77" s="289" t="s">
        <v>467</v>
      </c>
      <c r="E77" s="266"/>
      <c r="F77" s="351" t="s">
        <v>330</v>
      </c>
      <c r="G77" s="351" t="s">
        <v>331</v>
      </c>
      <c r="H77" s="351" t="s">
        <v>332</v>
      </c>
      <c r="I77" s="370" t="s">
        <v>347</v>
      </c>
      <c r="J77" s="330" t="s">
        <v>468</v>
      </c>
      <c r="K77" s="330"/>
      <c r="L77" s="395"/>
      <c r="M77" s="330"/>
      <c r="N77" s="330"/>
      <c r="O77" s="421"/>
      <c r="P77" s="421"/>
      <c r="Q77" s="421"/>
      <c r="R77" s="421"/>
      <c r="S77" s="421"/>
      <c r="T77" s="397">
        <f t="shared" si="5"/>
        <v>0</v>
      </c>
      <c r="U77" s="330"/>
      <c r="V77" s="397">
        <f t="shared" si="6"/>
        <v>0</v>
      </c>
      <c r="W77" s="398" t="str">
        <f t="shared" si="7"/>
        <v>-</v>
      </c>
    </row>
    <row r="78" spans="2:23" s="394" customFormat="1" ht="50.1" customHeight="1" x14ac:dyDescent="0.2">
      <c r="B78" s="282"/>
      <c r="C78" s="282"/>
      <c r="D78" s="290"/>
      <c r="E78" s="267"/>
      <c r="F78" s="353" t="s">
        <v>336</v>
      </c>
      <c r="G78" s="353" t="s">
        <v>337</v>
      </c>
      <c r="H78" s="353" t="s">
        <v>338</v>
      </c>
      <c r="I78" s="360" t="s">
        <v>347</v>
      </c>
      <c r="J78" s="331" t="s">
        <v>469</v>
      </c>
      <c r="K78" s="331"/>
      <c r="L78" s="399"/>
      <c r="M78" s="331"/>
      <c r="N78" s="331"/>
      <c r="O78" s="423"/>
      <c r="P78" s="423"/>
      <c r="Q78" s="423"/>
      <c r="R78" s="423"/>
      <c r="S78" s="423"/>
      <c r="T78" s="401">
        <f t="shared" si="5"/>
        <v>0</v>
      </c>
      <c r="U78" s="331"/>
      <c r="V78" s="401">
        <f t="shared" si="6"/>
        <v>0</v>
      </c>
      <c r="W78" s="402" t="str">
        <f t="shared" si="7"/>
        <v>-</v>
      </c>
    </row>
    <row r="79" spans="2:23" s="394" customFormat="1" ht="50.1" customHeight="1" x14ac:dyDescent="0.2">
      <c r="B79" s="283"/>
      <c r="C79" s="283"/>
      <c r="D79" s="291"/>
      <c r="E79" s="268"/>
      <c r="F79" s="355" t="s">
        <v>340</v>
      </c>
      <c r="G79" s="355" t="s">
        <v>341</v>
      </c>
      <c r="H79" s="355" t="s">
        <v>342</v>
      </c>
      <c r="I79" s="371" t="s">
        <v>347</v>
      </c>
      <c r="J79" s="333" t="s">
        <v>470</v>
      </c>
      <c r="K79" s="333"/>
      <c r="L79" s="403"/>
      <c r="M79" s="333"/>
      <c r="N79" s="333"/>
      <c r="O79" s="424"/>
      <c r="P79" s="424"/>
      <c r="Q79" s="424"/>
      <c r="R79" s="424"/>
      <c r="S79" s="424"/>
      <c r="T79" s="405">
        <f t="shared" si="5"/>
        <v>0</v>
      </c>
      <c r="U79" s="333"/>
      <c r="V79" s="405">
        <f t="shared" si="6"/>
        <v>0</v>
      </c>
      <c r="W79" s="406" t="str">
        <f t="shared" si="7"/>
        <v>-</v>
      </c>
    </row>
    <row r="80" spans="2:23" s="420" customFormat="1" ht="50.1" customHeight="1" x14ac:dyDescent="0.2">
      <c r="B80" s="281" t="s">
        <v>471</v>
      </c>
      <c r="C80" s="281" t="s">
        <v>371</v>
      </c>
      <c r="D80" s="286" t="s">
        <v>472</v>
      </c>
      <c r="E80" s="425"/>
      <c r="F80" s="351" t="s">
        <v>330</v>
      </c>
      <c r="G80" s="351" t="s">
        <v>331</v>
      </c>
      <c r="H80" s="351" t="s">
        <v>332</v>
      </c>
      <c r="I80" s="369" t="s">
        <v>347</v>
      </c>
      <c r="J80" s="330" t="s">
        <v>405</v>
      </c>
      <c r="K80" s="330"/>
      <c r="L80" s="395"/>
      <c r="M80" s="330"/>
      <c r="N80" s="330"/>
      <c r="O80" s="396"/>
      <c r="P80" s="396"/>
      <c r="Q80" s="396"/>
      <c r="R80" s="396"/>
      <c r="S80" s="396"/>
      <c r="T80" s="397">
        <f t="shared" si="5"/>
        <v>0</v>
      </c>
      <c r="U80" s="422"/>
      <c r="V80" s="397">
        <f t="shared" si="6"/>
        <v>0</v>
      </c>
      <c r="W80" s="398" t="str">
        <f t="shared" si="7"/>
        <v>-</v>
      </c>
    </row>
    <row r="81" spans="2:23" s="394" customFormat="1" ht="50.1" customHeight="1" x14ac:dyDescent="0.2">
      <c r="B81" s="282"/>
      <c r="C81" s="282"/>
      <c r="D81" s="287"/>
      <c r="E81" s="267"/>
      <c r="F81" s="353" t="s">
        <v>336</v>
      </c>
      <c r="G81" s="353" t="s">
        <v>337</v>
      </c>
      <c r="H81" s="353" t="s">
        <v>338</v>
      </c>
      <c r="I81" s="360" t="s">
        <v>347</v>
      </c>
      <c r="J81" s="331" t="s">
        <v>473</v>
      </c>
      <c r="K81" s="331"/>
      <c r="L81" s="399"/>
      <c r="M81" s="331"/>
      <c r="N81" s="331"/>
      <c r="O81" s="400"/>
      <c r="P81" s="400"/>
      <c r="Q81" s="400"/>
      <c r="R81" s="400"/>
      <c r="S81" s="400"/>
      <c r="T81" s="401">
        <f t="shared" si="5"/>
        <v>0</v>
      </c>
      <c r="U81" s="331"/>
      <c r="V81" s="401">
        <f t="shared" si="6"/>
        <v>0</v>
      </c>
      <c r="W81" s="402" t="str">
        <f t="shared" si="7"/>
        <v>-</v>
      </c>
    </row>
    <row r="82" spans="2:23" s="394" customFormat="1" ht="50.1" customHeight="1" x14ac:dyDescent="0.2">
      <c r="B82" s="283"/>
      <c r="C82" s="282"/>
      <c r="D82" s="288"/>
      <c r="E82" s="267"/>
      <c r="F82" s="355" t="s">
        <v>340</v>
      </c>
      <c r="G82" s="355" t="s">
        <v>341</v>
      </c>
      <c r="H82" s="355" t="s">
        <v>342</v>
      </c>
      <c r="I82" s="361" t="s">
        <v>347</v>
      </c>
      <c r="J82" s="333" t="s">
        <v>474</v>
      </c>
      <c r="K82" s="333"/>
      <c r="L82" s="403"/>
      <c r="M82" s="333"/>
      <c r="N82" s="333"/>
      <c r="O82" s="404"/>
      <c r="P82" s="404"/>
      <c r="Q82" s="404"/>
      <c r="R82" s="404"/>
      <c r="S82" s="404"/>
      <c r="T82" s="405">
        <f t="shared" si="5"/>
        <v>0</v>
      </c>
      <c r="U82" s="333"/>
      <c r="V82" s="405">
        <f t="shared" si="6"/>
        <v>0</v>
      </c>
      <c r="W82" s="406" t="str">
        <f t="shared" si="7"/>
        <v>-</v>
      </c>
    </row>
    <row r="83" spans="2:23" s="394" customFormat="1" ht="50.1" customHeight="1" x14ac:dyDescent="0.2">
      <c r="B83" s="281" t="s">
        <v>475</v>
      </c>
      <c r="C83" s="281" t="s">
        <v>577</v>
      </c>
      <c r="D83" s="295" t="s">
        <v>578</v>
      </c>
      <c r="E83" s="266"/>
      <c r="F83" s="351" t="s">
        <v>330</v>
      </c>
      <c r="G83" s="351" t="s">
        <v>331</v>
      </c>
      <c r="H83" s="351" t="s">
        <v>332</v>
      </c>
      <c r="I83" s="370" t="s">
        <v>347</v>
      </c>
      <c r="J83" s="330" t="s">
        <v>476</v>
      </c>
      <c r="K83" s="330"/>
      <c r="L83" s="395"/>
      <c r="M83" s="330"/>
      <c r="N83" s="330"/>
      <c r="O83" s="396"/>
      <c r="P83" s="396"/>
      <c r="Q83" s="396"/>
      <c r="R83" s="396"/>
      <c r="S83" s="396"/>
      <c r="T83" s="397">
        <f t="shared" si="5"/>
        <v>0</v>
      </c>
      <c r="U83" s="330"/>
      <c r="V83" s="397">
        <f t="shared" si="6"/>
        <v>0</v>
      </c>
      <c r="W83" s="398" t="str">
        <f t="shared" si="7"/>
        <v>-</v>
      </c>
    </row>
    <row r="84" spans="2:23" s="394" customFormat="1" ht="50.1" customHeight="1" x14ac:dyDescent="0.2">
      <c r="B84" s="282"/>
      <c r="C84" s="282"/>
      <c r="D84" s="295"/>
      <c r="E84" s="426"/>
      <c r="F84" s="353" t="s">
        <v>336</v>
      </c>
      <c r="G84" s="353" t="s">
        <v>337</v>
      </c>
      <c r="H84" s="353" t="s">
        <v>338</v>
      </c>
      <c r="I84" s="360" t="s">
        <v>347</v>
      </c>
      <c r="J84" s="331" t="s">
        <v>414</v>
      </c>
      <c r="K84" s="331"/>
      <c r="L84" s="399"/>
      <c r="M84" s="331"/>
      <c r="N84" s="331"/>
      <c r="O84" s="400"/>
      <c r="P84" s="400"/>
      <c r="Q84" s="400"/>
      <c r="R84" s="400"/>
      <c r="S84" s="400"/>
      <c r="T84" s="401">
        <f t="shared" si="5"/>
        <v>0</v>
      </c>
      <c r="U84" s="331"/>
      <c r="V84" s="401">
        <f t="shared" si="6"/>
        <v>0</v>
      </c>
      <c r="W84" s="402" t="str">
        <f t="shared" si="7"/>
        <v>-</v>
      </c>
    </row>
    <row r="85" spans="2:23" s="394" customFormat="1" ht="50.1" customHeight="1" x14ac:dyDescent="0.2">
      <c r="B85" s="283"/>
      <c r="C85" s="317"/>
      <c r="D85" s="295"/>
      <c r="E85" s="426"/>
      <c r="F85" s="355" t="s">
        <v>340</v>
      </c>
      <c r="G85" s="355" t="s">
        <v>341</v>
      </c>
      <c r="H85" s="355" t="s">
        <v>342</v>
      </c>
      <c r="I85" s="371" t="s">
        <v>347</v>
      </c>
      <c r="J85" s="333" t="s">
        <v>477</v>
      </c>
      <c r="K85" s="333"/>
      <c r="L85" s="403"/>
      <c r="M85" s="333"/>
      <c r="N85" s="333"/>
      <c r="O85" s="404"/>
      <c r="P85" s="404"/>
      <c r="Q85" s="404"/>
      <c r="R85" s="404"/>
      <c r="S85" s="404"/>
      <c r="T85" s="405">
        <f t="shared" si="5"/>
        <v>0</v>
      </c>
      <c r="U85" s="333"/>
      <c r="V85" s="405">
        <f t="shared" si="6"/>
        <v>0</v>
      </c>
      <c r="W85" s="406" t="str">
        <f t="shared" si="7"/>
        <v>-</v>
      </c>
    </row>
    <row r="86" spans="2:23" s="394" customFormat="1" ht="50.1" customHeight="1" x14ac:dyDescent="0.2">
      <c r="B86" s="281" t="s">
        <v>478</v>
      </c>
      <c r="C86" s="304" t="s">
        <v>558</v>
      </c>
      <c r="D86" s="296" t="s">
        <v>579</v>
      </c>
      <c r="E86" s="266"/>
      <c r="F86" s="351" t="s">
        <v>330</v>
      </c>
      <c r="G86" s="351" t="s">
        <v>331</v>
      </c>
      <c r="H86" s="351" t="s">
        <v>332</v>
      </c>
      <c r="I86" s="369" t="s">
        <v>347</v>
      </c>
      <c r="J86" s="330" t="s">
        <v>479</v>
      </c>
      <c r="K86" s="330"/>
      <c r="L86" s="395"/>
      <c r="M86" s="330"/>
      <c r="N86" s="330"/>
      <c r="O86" s="396"/>
      <c r="P86" s="396"/>
      <c r="Q86" s="396"/>
      <c r="R86" s="396"/>
      <c r="S86" s="396"/>
      <c r="T86" s="397">
        <f t="shared" si="5"/>
        <v>0</v>
      </c>
      <c r="U86" s="330"/>
      <c r="V86" s="397">
        <f t="shared" si="6"/>
        <v>0</v>
      </c>
      <c r="W86" s="398" t="str">
        <f t="shared" si="7"/>
        <v>-</v>
      </c>
    </row>
    <row r="87" spans="2:23" s="394" customFormat="1" ht="50.1" customHeight="1" x14ac:dyDescent="0.2">
      <c r="B87" s="282"/>
      <c r="C87" s="282"/>
      <c r="D87" s="295"/>
      <c r="E87" s="267"/>
      <c r="F87" s="353" t="s">
        <v>336</v>
      </c>
      <c r="G87" s="353" t="s">
        <v>337</v>
      </c>
      <c r="H87" s="353" t="s">
        <v>338</v>
      </c>
      <c r="I87" s="360" t="s">
        <v>347</v>
      </c>
      <c r="J87" s="331" t="s">
        <v>480</v>
      </c>
      <c r="K87" s="331"/>
      <c r="L87" s="399"/>
      <c r="M87" s="331"/>
      <c r="N87" s="331"/>
      <c r="O87" s="400"/>
      <c r="P87" s="400"/>
      <c r="Q87" s="400"/>
      <c r="R87" s="400"/>
      <c r="S87" s="400"/>
      <c r="T87" s="401">
        <f t="shared" si="5"/>
        <v>0</v>
      </c>
      <c r="U87" s="331"/>
      <c r="V87" s="401">
        <f t="shared" si="6"/>
        <v>0</v>
      </c>
      <c r="W87" s="402" t="str">
        <f t="shared" si="7"/>
        <v>-</v>
      </c>
    </row>
    <row r="88" spans="2:23" s="394" customFormat="1" ht="50.1" customHeight="1" x14ac:dyDescent="0.2">
      <c r="B88" s="283"/>
      <c r="C88" s="317"/>
      <c r="D88" s="295"/>
      <c r="E88" s="267"/>
      <c r="F88" s="355" t="s">
        <v>340</v>
      </c>
      <c r="G88" s="355" t="s">
        <v>341</v>
      </c>
      <c r="H88" s="355" t="s">
        <v>342</v>
      </c>
      <c r="I88" s="361" t="s">
        <v>347</v>
      </c>
      <c r="J88" s="372" t="s">
        <v>350</v>
      </c>
      <c r="K88" s="372"/>
      <c r="L88" s="403"/>
      <c r="M88" s="372"/>
      <c r="N88" s="372"/>
      <c r="O88" s="404"/>
      <c r="P88" s="404"/>
      <c r="Q88" s="404"/>
      <c r="R88" s="404"/>
      <c r="S88" s="404"/>
      <c r="T88" s="405">
        <f t="shared" si="5"/>
        <v>0</v>
      </c>
      <c r="U88" s="333"/>
      <c r="V88" s="405">
        <f t="shared" si="6"/>
        <v>0</v>
      </c>
      <c r="W88" s="406" t="str">
        <f t="shared" si="7"/>
        <v>-</v>
      </c>
    </row>
    <row r="89" spans="2:23" s="394" customFormat="1" ht="50.1" customHeight="1" x14ac:dyDescent="0.2">
      <c r="B89" s="281" t="s">
        <v>481</v>
      </c>
      <c r="C89" s="304" t="s">
        <v>371</v>
      </c>
      <c r="D89" s="296" t="s">
        <v>483</v>
      </c>
      <c r="E89" s="266"/>
      <c r="F89" s="351" t="s">
        <v>330</v>
      </c>
      <c r="G89" s="351" t="s">
        <v>482</v>
      </c>
      <c r="H89" s="351" t="s">
        <v>346</v>
      </c>
      <c r="I89" s="373" t="s">
        <v>357</v>
      </c>
      <c r="J89" s="330" t="s">
        <v>412</v>
      </c>
      <c r="K89" s="330"/>
      <c r="L89" s="395"/>
      <c r="M89" s="330"/>
      <c r="N89" s="330"/>
      <c r="O89" s="396"/>
      <c r="P89" s="396"/>
      <c r="Q89" s="396"/>
      <c r="R89" s="396"/>
      <c r="S89" s="396"/>
      <c r="T89" s="397">
        <f t="shared" si="5"/>
        <v>0</v>
      </c>
      <c r="U89" s="330"/>
      <c r="V89" s="397">
        <f t="shared" si="6"/>
        <v>0</v>
      </c>
      <c r="W89" s="398" t="str">
        <f t="shared" si="7"/>
        <v>-</v>
      </c>
    </row>
    <row r="90" spans="2:23" s="394" customFormat="1" ht="50.1" customHeight="1" x14ac:dyDescent="0.2">
      <c r="B90" s="282"/>
      <c r="C90" s="282"/>
      <c r="D90" s="295"/>
      <c r="E90" s="267"/>
      <c r="F90" s="353" t="s">
        <v>336</v>
      </c>
      <c r="G90" s="353" t="s">
        <v>484</v>
      </c>
      <c r="H90" s="353" t="s">
        <v>332</v>
      </c>
      <c r="I90" s="358" t="s">
        <v>357</v>
      </c>
      <c r="J90" s="331" t="s">
        <v>485</v>
      </c>
      <c r="K90" s="331"/>
      <c r="L90" s="399"/>
      <c r="M90" s="331"/>
      <c r="N90" s="331"/>
      <c r="O90" s="400"/>
      <c r="P90" s="400"/>
      <c r="Q90" s="400"/>
      <c r="R90" s="400"/>
      <c r="S90" s="400"/>
      <c r="T90" s="401">
        <f t="shared" si="5"/>
        <v>0</v>
      </c>
      <c r="U90" s="331"/>
      <c r="V90" s="401">
        <f t="shared" si="6"/>
        <v>0</v>
      </c>
      <c r="W90" s="402" t="str">
        <f t="shared" si="7"/>
        <v>-</v>
      </c>
    </row>
    <row r="91" spans="2:23" s="394" customFormat="1" ht="50.1" customHeight="1" x14ac:dyDescent="0.2">
      <c r="B91" s="283"/>
      <c r="C91" s="317"/>
      <c r="D91" s="295"/>
      <c r="E91" s="267"/>
      <c r="F91" s="355" t="s">
        <v>340</v>
      </c>
      <c r="G91" s="355" t="s">
        <v>486</v>
      </c>
      <c r="H91" s="355" t="s">
        <v>338</v>
      </c>
      <c r="I91" s="374" t="s">
        <v>357</v>
      </c>
      <c r="J91" s="372" t="s">
        <v>487</v>
      </c>
      <c r="K91" s="372"/>
      <c r="L91" s="403"/>
      <c r="M91" s="372"/>
      <c r="N91" s="372"/>
      <c r="O91" s="404"/>
      <c r="P91" s="404"/>
      <c r="Q91" s="404"/>
      <c r="R91" s="404"/>
      <c r="S91" s="404"/>
      <c r="T91" s="405">
        <f t="shared" si="5"/>
        <v>0</v>
      </c>
      <c r="U91" s="333"/>
      <c r="V91" s="405">
        <f t="shared" si="6"/>
        <v>0</v>
      </c>
      <c r="W91" s="406" t="str">
        <f t="shared" si="7"/>
        <v>-</v>
      </c>
    </row>
    <row r="92" spans="2:23" s="394" customFormat="1" ht="50.1" customHeight="1" x14ac:dyDescent="0.2">
      <c r="B92" s="281" t="s">
        <v>488</v>
      </c>
      <c r="C92" s="304" t="s">
        <v>371</v>
      </c>
      <c r="D92" s="296" t="s">
        <v>489</v>
      </c>
      <c r="E92" s="266"/>
      <c r="F92" s="351" t="s">
        <v>330</v>
      </c>
      <c r="G92" s="351" t="s">
        <v>438</v>
      </c>
      <c r="H92" s="351" t="s">
        <v>439</v>
      </c>
      <c r="I92" s="357" t="s">
        <v>357</v>
      </c>
      <c r="J92" s="330" t="s">
        <v>396</v>
      </c>
      <c r="K92" s="330"/>
      <c r="L92" s="395"/>
      <c r="M92" s="330"/>
      <c r="N92" s="330"/>
      <c r="O92" s="396"/>
      <c r="P92" s="396"/>
      <c r="Q92" s="396"/>
      <c r="R92" s="396"/>
      <c r="S92" s="396"/>
      <c r="T92" s="397">
        <f t="shared" si="5"/>
        <v>0</v>
      </c>
      <c r="U92" s="330"/>
      <c r="V92" s="397">
        <f t="shared" si="6"/>
        <v>0</v>
      </c>
      <c r="W92" s="398" t="str">
        <f t="shared" si="7"/>
        <v>-</v>
      </c>
    </row>
    <row r="93" spans="2:23" s="394" customFormat="1" ht="50.1" customHeight="1" x14ac:dyDescent="0.2">
      <c r="B93" s="282"/>
      <c r="C93" s="282"/>
      <c r="D93" s="295"/>
      <c r="E93" s="267"/>
      <c r="F93" s="353" t="s">
        <v>336</v>
      </c>
      <c r="G93" s="353" t="s">
        <v>482</v>
      </c>
      <c r="H93" s="353" t="s">
        <v>346</v>
      </c>
      <c r="I93" s="358" t="s">
        <v>357</v>
      </c>
      <c r="J93" s="331" t="s">
        <v>490</v>
      </c>
      <c r="K93" s="331"/>
      <c r="L93" s="399"/>
      <c r="M93" s="331"/>
      <c r="N93" s="331"/>
      <c r="O93" s="400"/>
      <c r="P93" s="400"/>
      <c r="Q93" s="400"/>
      <c r="R93" s="400"/>
      <c r="S93" s="400"/>
      <c r="T93" s="401">
        <f t="shared" si="5"/>
        <v>0</v>
      </c>
      <c r="U93" s="331"/>
      <c r="V93" s="401">
        <f t="shared" si="6"/>
        <v>0</v>
      </c>
      <c r="W93" s="402" t="str">
        <f t="shared" si="7"/>
        <v>-</v>
      </c>
    </row>
    <row r="94" spans="2:23" s="394" customFormat="1" ht="50.1" customHeight="1" x14ac:dyDescent="0.2">
      <c r="B94" s="283"/>
      <c r="C94" s="318"/>
      <c r="D94" s="297"/>
      <c r="E94" s="268"/>
      <c r="F94" s="355" t="s">
        <v>340</v>
      </c>
      <c r="G94" s="355" t="s">
        <v>491</v>
      </c>
      <c r="H94" s="355" t="s">
        <v>332</v>
      </c>
      <c r="I94" s="359" t="s">
        <v>357</v>
      </c>
      <c r="J94" s="375" t="s">
        <v>492</v>
      </c>
      <c r="K94" s="375"/>
      <c r="L94" s="403"/>
      <c r="M94" s="375"/>
      <c r="N94" s="375"/>
      <c r="O94" s="404"/>
      <c r="P94" s="404"/>
      <c r="Q94" s="404"/>
      <c r="R94" s="404"/>
      <c r="S94" s="404"/>
      <c r="T94" s="405">
        <f t="shared" si="5"/>
        <v>0</v>
      </c>
      <c r="U94" s="333"/>
      <c r="V94" s="405">
        <f t="shared" si="6"/>
        <v>0</v>
      </c>
      <c r="W94" s="406" t="str">
        <f t="shared" si="7"/>
        <v>-</v>
      </c>
    </row>
    <row r="95" spans="2:23" s="394" customFormat="1" ht="50.1" customHeight="1" x14ac:dyDescent="0.2">
      <c r="B95" s="281" t="s">
        <v>493</v>
      </c>
      <c r="C95" s="319" t="s">
        <v>371</v>
      </c>
      <c r="D95" s="286" t="s">
        <v>494</v>
      </c>
      <c r="E95" s="427"/>
      <c r="F95" s="351" t="s">
        <v>330</v>
      </c>
      <c r="G95" s="351" t="s">
        <v>331</v>
      </c>
      <c r="H95" s="351" t="s">
        <v>332</v>
      </c>
      <c r="I95" s="370" t="s">
        <v>347</v>
      </c>
      <c r="J95" s="330" t="s">
        <v>495</v>
      </c>
      <c r="K95" s="330"/>
      <c r="L95" s="395"/>
      <c r="M95" s="330"/>
      <c r="N95" s="330"/>
      <c r="O95" s="396"/>
      <c r="P95" s="396"/>
      <c r="Q95" s="396"/>
      <c r="R95" s="396"/>
      <c r="S95" s="396"/>
      <c r="T95" s="397">
        <f t="shared" si="5"/>
        <v>0</v>
      </c>
      <c r="U95" s="330"/>
      <c r="V95" s="397">
        <f t="shared" si="6"/>
        <v>0</v>
      </c>
      <c r="W95" s="398" t="str">
        <f t="shared" si="7"/>
        <v>-</v>
      </c>
    </row>
    <row r="96" spans="2:23" s="394" customFormat="1" ht="50.1" customHeight="1" x14ac:dyDescent="0.2">
      <c r="B96" s="282"/>
      <c r="C96" s="319"/>
      <c r="D96" s="287"/>
      <c r="E96" s="426"/>
      <c r="F96" s="353" t="s">
        <v>336</v>
      </c>
      <c r="G96" s="353" t="s">
        <v>337</v>
      </c>
      <c r="H96" s="353" t="s">
        <v>338</v>
      </c>
      <c r="I96" s="360" t="s">
        <v>347</v>
      </c>
      <c r="J96" s="331" t="s">
        <v>496</v>
      </c>
      <c r="K96" s="331"/>
      <c r="L96" s="399"/>
      <c r="M96" s="331"/>
      <c r="N96" s="331"/>
      <c r="O96" s="400"/>
      <c r="P96" s="400"/>
      <c r="Q96" s="400"/>
      <c r="R96" s="400"/>
      <c r="S96" s="400"/>
      <c r="T96" s="401">
        <f t="shared" si="5"/>
        <v>0</v>
      </c>
      <c r="U96" s="331"/>
      <c r="V96" s="401">
        <f t="shared" si="6"/>
        <v>0</v>
      </c>
      <c r="W96" s="402" t="str">
        <f t="shared" si="7"/>
        <v>-</v>
      </c>
    </row>
    <row r="97" spans="2:23" s="394" customFormat="1" ht="50.1" customHeight="1" x14ac:dyDescent="0.2">
      <c r="B97" s="282"/>
      <c r="C97" s="319"/>
      <c r="D97" s="288"/>
      <c r="E97" s="426"/>
      <c r="F97" s="355" t="s">
        <v>340</v>
      </c>
      <c r="G97" s="355" t="s">
        <v>341</v>
      </c>
      <c r="H97" s="355" t="s">
        <v>342</v>
      </c>
      <c r="I97" s="371" t="s">
        <v>347</v>
      </c>
      <c r="J97" s="333" t="s">
        <v>354</v>
      </c>
      <c r="K97" s="333"/>
      <c r="L97" s="403"/>
      <c r="M97" s="333"/>
      <c r="N97" s="333"/>
      <c r="O97" s="404"/>
      <c r="P97" s="404"/>
      <c r="Q97" s="404"/>
      <c r="R97" s="404"/>
      <c r="S97" s="404"/>
      <c r="T97" s="405">
        <f t="shared" si="5"/>
        <v>0</v>
      </c>
      <c r="U97" s="333"/>
      <c r="V97" s="405">
        <f t="shared" si="6"/>
        <v>0</v>
      </c>
      <c r="W97" s="406" t="str">
        <f t="shared" si="7"/>
        <v>-</v>
      </c>
    </row>
    <row r="98" spans="2:23" s="394" customFormat="1" ht="50.1" customHeight="1" x14ac:dyDescent="0.2">
      <c r="B98" s="716"/>
      <c r="C98" s="281" t="s">
        <v>371</v>
      </c>
      <c r="D98" s="286" t="s">
        <v>497</v>
      </c>
      <c r="E98" s="713"/>
      <c r="F98" s="351" t="s">
        <v>330</v>
      </c>
      <c r="G98" s="351" t="s">
        <v>331</v>
      </c>
      <c r="H98" s="351" t="s">
        <v>332</v>
      </c>
      <c r="I98" s="369" t="s">
        <v>347</v>
      </c>
      <c r="J98" s="330" t="s">
        <v>423</v>
      </c>
      <c r="K98" s="330"/>
      <c r="L98" s="395"/>
      <c r="M98" s="330"/>
      <c r="N98" s="330"/>
      <c r="O98" s="396"/>
      <c r="P98" s="396"/>
      <c r="Q98" s="396"/>
      <c r="R98" s="396"/>
      <c r="S98" s="396"/>
      <c r="T98" s="397">
        <f t="shared" si="5"/>
        <v>0</v>
      </c>
      <c r="U98" s="330"/>
      <c r="V98" s="397">
        <f t="shared" si="6"/>
        <v>0</v>
      </c>
      <c r="W98" s="398" t="str">
        <f t="shared" si="7"/>
        <v>-</v>
      </c>
    </row>
    <row r="99" spans="2:23" s="394" customFormat="1" ht="50.1" customHeight="1" x14ac:dyDescent="0.2">
      <c r="B99" s="716"/>
      <c r="C99" s="282"/>
      <c r="D99" s="287"/>
      <c r="E99" s="714"/>
      <c r="F99" s="353" t="s">
        <v>336</v>
      </c>
      <c r="G99" s="353" t="s">
        <v>337</v>
      </c>
      <c r="H99" s="353" t="s">
        <v>338</v>
      </c>
      <c r="I99" s="360" t="s">
        <v>347</v>
      </c>
      <c r="J99" s="331" t="s">
        <v>498</v>
      </c>
      <c r="K99" s="331"/>
      <c r="L99" s="399"/>
      <c r="M99" s="331"/>
      <c r="N99" s="331"/>
      <c r="O99" s="400"/>
      <c r="P99" s="400"/>
      <c r="Q99" s="400"/>
      <c r="R99" s="400"/>
      <c r="S99" s="400"/>
      <c r="T99" s="401">
        <f t="shared" si="5"/>
        <v>0</v>
      </c>
      <c r="U99" s="331"/>
      <c r="V99" s="401">
        <f t="shared" si="6"/>
        <v>0</v>
      </c>
      <c r="W99" s="402" t="str">
        <f t="shared" si="7"/>
        <v>-</v>
      </c>
    </row>
    <row r="100" spans="2:23" s="394" customFormat="1" ht="50.1" customHeight="1" x14ac:dyDescent="0.2">
      <c r="B100" s="717"/>
      <c r="C100" s="283"/>
      <c r="D100" s="288"/>
      <c r="E100" s="715"/>
      <c r="F100" s="355" t="s">
        <v>340</v>
      </c>
      <c r="G100" s="355" t="s">
        <v>341</v>
      </c>
      <c r="H100" s="355" t="s">
        <v>342</v>
      </c>
      <c r="I100" s="361" t="s">
        <v>347</v>
      </c>
      <c r="J100" s="333" t="s">
        <v>499</v>
      </c>
      <c r="K100" s="333"/>
      <c r="L100" s="403"/>
      <c r="M100" s="333"/>
      <c r="N100" s="333"/>
      <c r="O100" s="404"/>
      <c r="P100" s="404"/>
      <c r="Q100" s="404"/>
      <c r="R100" s="404"/>
      <c r="S100" s="404"/>
      <c r="T100" s="405">
        <f t="shared" si="5"/>
        <v>0</v>
      </c>
      <c r="U100" s="333"/>
      <c r="V100" s="405">
        <f t="shared" si="6"/>
        <v>0</v>
      </c>
      <c r="W100" s="406" t="str">
        <f t="shared" si="7"/>
        <v>-</v>
      </c>
    </row>
    <row r="101" spans="2:23" s="394" customFormat="1" ht="50.1" customHeight="1" x14ac:dyDescent="0.2">
      <c r="B101" s="281" t="s">
        <v>500</v>
      </c>
      <c r="C101" s="319" t="s">
        <v>371</v>
      </c>
      <c r="D101" s="286" t="s">
        <v>501</v>
      </c>
      <c r="E101" s="426"/>
      <c r="F101" s="351" t="s">
        <v>330</v>
      </c>
      <c r="G101" s="330" t="s">
        <v>502</v>
      </c>
      <c r="H101" s="330" t="s">
        <v>503</v>
      </c>
      <c r="I101" s="357" t="s">
        <v>357</v>
      </c>
      <c r="J101" s="330" t="s">
        <v>504</v>
      </c>
      <c r="K101" s="330"/>
      <c r="L101" s="395"/>
      <c r="M101" s="330"/>
      <c r="N101" s="330"/>
      <c r="O101" s="396"/>
      <c r="P101" s="396"/>
      <c r="Q101" s="396"/>
      <c r="R101" s="396"/>
      <c r="S101" s="396"/>
      <c r="T101" s="397">
        <f t="shared" si="5"/>
        <v>0</v>
      </c>
      <c r="U101" s="330"/>
      <c r="V101" s="397">
        <f t="shared" si="6"/>
        <v>0</v>
      </c>
      <c r="W101" s="398" t="str">
        <f t="shared" si="7"/>
        <v>-</v>
      </c>
    </row>
    <row r="102" spans="2:23" s="394" customFormat="1" ht="50.1" customHeight="1" x14ac:dyDescent="0.2">
      <c r="B102" s="282"/>
      <c r="C102" s="319"/>
      <c r="D102" s="287"/>
      <c r="E102" s="426"/>
      <c r="F102" s="353" t="s">
        <v>336</v>
      </c>
      <c r="G102" s="331" t="s">
        <v>505</v>
      </c>
      <c r="H102" s="331" t="s">
        <v>332</v>
      </c>
      <c r="I102" s="358" t="s">
        <v>357</v>
      </c>
      <c r="J102" s="331" t="s">
        <v>506</v>
      </c>
      <c r="K102" s="331"/>
      <c r="L102" s="399"/>
      <c r="M102" s="331"/>
      <c r="N102" s="331"/>
      <c r="O102" s="400"/>
      <c r="P102" s="400"/>
      <c r="Q102" s="400"/>
      <c r="R102" s="400"/>
      <c r="S102" s="400"/>
      <c r="T102" s="401">
        <f t="shared" si="5"/>
        <v>0</v>
      </c>
      <c r="U102" s="331"/>
      <c r="V102" s="401">
        <f t="shared" si="6"/>
        <v>0</v>
      </c>
      <c r="W102" s="402" t="str">
        <f t="shared" si="7"/>
        <v>-</v>
      </c>
    </row>
    <row r="103" spans="2:23" s="394" customFormat="1" ht="50.1" customHeight="1" x14ac:dyDescent="0.2">
      <c r="B103" s="282"/>
      <c r="C103" s="319"/>
      <c r="D103" s="288"/>
      <c r="E103" s="268"/>
      <c r="F103" s="355" t="s">
        <v>340</v>
      </c>
      <c r="G103" s="333" t="s">
        <v>507</v>
      </c>
      <c r="H103" s="333" t="s">
        <v>508</v>
      </c>
      <c r="I103" s="371" t="s">
        <v>347</v>
      </c>
      <c r="J103" s="333" t="s">
        <v>509</v>
      </c>
      <c r="K103" s="333"/>
      <c r="L103" s="403"/>
      <c r="M103" s="333"/>
      <c r="N103" s="333"/>
      <c r="O103" s="404"/>
      <c r="P103" s="404"/>
      <c r="Q103" s="404"/>
      <c r="R103" s="404"/>
      <c r="S103" s="404"/>
      <c r="T103" s="405">
        <f t="shared" si="5"/>
        <v>0</v>
      </c>
      <c r="U103" s="333"/>
      <c r="V103" s="405">
        <f t="shared" si="6"/>
        <v>0</v>
      </c>
      <c r="W103" s="406" t="str">
        <f t="shared" si="7"/>
        <v>-</v>
      </c>
    </row>
    <row r="104" spans="2:23" s="394" customFormat="1" ht="50.1" customHeight="1" x14ac:dyDescent="0.2">
      <c r="B104" s="716"/>
      <c r="C104" s="281" t="s">
        <v>371</v>
      </c>
      <c r="D104" s="286" t="s">
        <v>510</v>
      </c>
      <c r="E104" s="426"/>
      <c r="F104" s="351" t="s">
        <v>330</v>
      </c>
      <c r="G104" s="330" t="s">
        <v>511</v>
      </c>
      <c r="H104" s="330" t="s">
        <v>503</v>
      </c>
      <c r="I104" s="376" t="s">
        <v>357</v>
      </c>
      <c r="J104" s="330" t="s">
        <v>434</v>
      </c>
      <c r="K104" s="330"/>
      <c r="L104" s="395"/>
      <c r="M104" s="330"/>
      <c r="N104" s="330"/>
      <c r="O104" s="396"/>
      <c r="P104" s="396"/>
      <c r="Q104" s="396"/>
      <c r="R104" s="396"/>
      <c r="S104" s="396"/>
      <c r="T104" s="397">
        <f t="shared" si="5"/>
        <v>0</v>
      </c>
      <c r="U104" s="330"/>
      <c r="V104" s="397">
        <f t="shared" si="6"/>
        <v>0</v>
      </c>
      <c r="W104" s="398" t="str">
        <f t="shared" si="7"/>
        <v>-</v>
      </c>
    </row>
    <row r="105" spans="2:23" s="394" customFormat="1" ht="50.1" customHeight="1" x14ac:dyDescent="0.2">
      <c r="B105" s="716"/>
      <c r="C105" s="282"/>
      <c r="D105" s="287"/>
      <c r="E105" s="426"/>
      <c r="F105" s="353" t="s">
        <v>336</v>
      </c>
      <c r="G105" s="331" t="s">
        <v>505</v>
      </c>
      <c r="H105" s="331" t="s">
        <v>332</v>
      </c>
      <c r="I105" s="354" t="s">
        <v>357</v>
      </c>
      <c r="J105" s="331" t="s">
        <v>512</v>
      </c>
      <c r="K105" s="331"/>
      <c r="L105" s="399"/>
      <c r="M105" s="331"/>
      <c r="N105" s="331"/>
      <c r="O105" s="400"/>
      <c r="P105" s="400"/>
      <c r="Q105" s="400"/>
      <c r="R105" s="400"/>
      <c r="S105" s="400"/>
      <c r="T105" s="401">
        <f t="shared" si="5"/>
        <v>0</v>
      </c>
      <c r="U105" s="331"/>
      <c r="V105" s="401">
        <f t="shared" si="6"/>
        <v>0</v>
      </c>
      <c r="W105" s="402" t="str">
        <f t="shared" si="7"/>
        <v>-</v>
      </c>
    </row>
    <row r="106" spans="2:23" s="394" customFormat="1" ht="50.1" customHeight="1" x14ac:dyDescent="0.2">
      <c r="B106" s="717"/>
      <c r="C106" s="283"/>
      <c r="D106" s="288"/>
      <c r="E106" s="268"/>
      <c r="F106" s="355" t="s">
        <v>340</v>
      </c>
      <c r="G106" s="333" t="s">
        <v>507</v>
      </c>
      <c r="H106" s="333" t="s">
        <v>338</v>
      </c>
      <c r="I106" s="361" t="s">
        <v>347</v>
      </c>
      <c r="J106" s="333" t="s">
        <v>513</v>
      </c>
      <c r="K106" s="333"/>
      <c r="L106" s="403"/>
      <c r="M106" s="333"/>
      <c r="N106" s="333"/>
      <c r="O106" s="404"/>
      <c r="P106" s="404"/>
      <c r="Q106" s="404"/>
      <c r="R106" s="404"/>
      <c r="S106" s="404"/>
      <c r="T106" s="405">
        <f t="shared" si="5"/>
        <v>0</v>
      </c>
      <c r="U106" s="333"/>
      <c r="V106" s="405">
        <f t="shared" si="6"/>
        <v>0</v>
      </c>
      <c r="W106" s="406" t="str">
        <f t="shared" si="7"/>
        <v>-</v>
      </c>
    </row>
    <row r="107" spans="2:23" s="394" customFormat="1" ht="50.1" customHeight="1" x14ac:dyDescent="0.2">
      <c r="B107" s="281" t="s">
        <v>516</v>
      </c>
      <c r="C107" s="281" t="s">
        <v>371</v>
      </c>
      <c r="D107" s="289" t="s">
        <v>580</v>
      </c>
      <c r="E107" s="305"/>
      <c r="F107" s="351" t="s">
        <v>330</v>
      </c>
      <c r="G107" s="330" t="s">
        <v>514</v>
      </c>
      <c r="H107" s="330" t="s">
        <v>346</v>
      </c>
      <c r="I107" s="352" t="s">
        <v>357</v>
      </c>
      <c r="J107" s="330" t="s">
        <v>515</v>
      </c>
      <c r="K107" s="330"/>
      <c r="L107" s="395"/>
      <c r="M107" s="330"/>
      <c r="N107" s="330"/>
      <c r="O107" s="396"/>
      <c r="P107" s="396"/>
      <c r="Q107" s="396"/>
      <c r="R107" s="396"/>
      <c r="S107" s="396"/>
      <c r="T107" s="397">
        <f t="shared" si="5"/>
        <v>0</v>
      </c>
      <c r="U107" s="330"/>
      <c r="V107" s="397">
        <f t="shared" si="6"/>
        <v>0</v>
      </c>
      <c r="W107" s="398" t="str">
        <f t="shared" si="7"/>
        <v>-</v>
      </c>
    </row>
    <row r="108" spans="2:23" s="394" customFormat="1" ht="50.1" customHeight="1" x14ac:dyDescent="0.2">
      <c r="B108" s="282"/>
      <c r="C108" s="282"/>
      <c r="D108" s="290"/>
      <c r="E108" s="305"/>
      <c r="F108" s="353" t="s">
        <v>336</v>
      </c>
      <c r="G108" s="331" t="s">
        <v>517</v>
      </c>
      <c r="H108" s="331" t="s">
        <v>332</v>
      </c>
      <c r="I108" s="360" t="s">
        <v>347</v>
      </c>
      <c r="J108" s="331" t="s">
        <v>518</v>
      </c>
      <c r="K108" s="331"/>
      <c r="L108" s="399"/>
      <c r="M108" s="331"/>
      <c r="N108" s="331"/>
      <c r="O108" s="400"/>
      <c r="P108" s="400"/>
      <c r="Q108" s="400"/>
      <c r="R108" s="400"/>
      <c r="S108" s="400"/>
      <c r="T108" s="401">
        <f t="shared" si="5"/>
        <v>0</v>
      </c>
      <c r="U108" s="331"/>
      <c r="V108" s="401">
        <f t="shared" si="6"/>
        <v>0</v>
      </c>
      <c r="W108" s="402" t="str">
        <f t="shared" si="7"/>
        <v>-</v>
      </c>
    </row>
    <row r="109" spans="2:23" s="394" customFormat="1" ht="50.1" customHeight="1" x14ac:dyDescent="0.2">
      <c r="B109" s="282"/>
      <c r="C109" s="282"/>
      <c r="D109" s="290"/>
      <c r="E109" s="305"/>
      <c r="F109" s="353" t="s">
        <v>340</v>
      </c>
      <c r="G109" s="331" t="s">
        <v>519</v>
      </c>
      <c r="H109" s="331" t="s">
        <v>338</v>
      </c>
      <c r="I109" s="360" t="s">
        <v>347</v>
      </c>
      <c r="J109" s="331" t="s">
        <v>520</v>
      </c>
      <c r="K109" s="331"/>
      <c r="L109" s="399"/>
      <c r="M109" s="331"/>
      <c r="N109" s="331"/>
      <c r="O109" s="400"/>
      <c r="P109" s="400"/>
      <c r="Q109" s="400"/>
      <c r="R109" s="400"/>
      <c r="S109" s="400"/>
      <c r="T109" s="401">
        <f t="shared" si="5"/>
        <v>0</v>
      </c>
      <c r="U109" s="331"/>
      <c r="V109" s="401">
        <f t="shared" si="6"/>
        <v>0</v>
      </c>
      <c r="W109" s="402" t="str">
        <f t="shared" si="7"/>
        <v>-</v>
      </c>
    </row>
    <row r="110" spans="2:23" s="394" customFormat="1" ht="50.1" customHeight="1" x14ac:dyDescent="0.2">
      <c r="B110" s="282"/>
      <c r="C110" s="283"/>
      <c r="D110" s="291"/>
      <c r="E110" s="305"/>
      <c r="F110" s="355" t="s">
        <v>352</v>
      </c>
      <c r="G110" s="333" t="s">
        <v>521</v>
      </c>
      <c r="H110" s="333" t="s">
        <v>342</v>
      </c>
      <c r="I110" s="371" t="s">
        <v>347</v>
      </c>
      <c r="J110" s="333" t="s">
        <v>522</v>
      </c>
      <c r="K110" s="333"/>
      <c r="L110" s="403"/>
      <c r="M110" s="333"/>
      <c r="N110" s="333"/>
      <c r="O110" s="404"/>
      <c r="P110" s="404"/>
      <c r="Q110" s="404"/>
      <c r="R110" s="404"/>
      <c r="S110" s="404"/>
      <c r="T110" s="405">
        <f t="shared" si="5"/>
        <v>0</v>
      </c>
      <c r="U110" s="333"/>
      <c r="V110" s="405">
        <f t="shared" si="6"/>
        <v>0</v>
      </c>
      <c r="W110" s="406" t="str">
        <f t="shared" si="7"/>
        <v>-</v>
      </c>
    </row>
    <row r="111" spans="2:23" s="394" customFormat="1" ht="50.1" customHeight="1" x14ac:dyDescent="0.2">
      <c r="B111" s="282"/>
      <c r="C111" s="281" t="s">
        <v>371</v>
      </c>
      <c r="D111" s="289" t="s">
        <v>581</v>
      </c>
      <c r="E111" s="266"/>
      <c r="F111" s="351" t="s">
        <v>330</v>
      </c>
      <c r="G111" s="330" t="s">
        <v>514</v>
      </c>
      <c r="H111" s="330" t="s">
        <v>346</v>
      </c>
      <c r="I111" s="376" t="s">
        <v>357</v>
      </c>
      <c r="J111" s="330" t="s">
        <v>523</v>
      </c>
      <c r="K111" s="330"/>
      <c r="L111" s="395"/>
      <c r="M111" s="330"/>
      <c r="N111" s="330"/>
      <c r="O111" s="396"/>
      <c r="P111" s="396"/>
      <c r="Q111" s="396"/>
      <c r="R111" s="396"/>
      <c r="S111" s="396"/>
      <c r="T111" s="397">
        <f t="shared" si="5"/>
        <v>0</v>
      </c>
      <c r="U111" s="330"/>
      <c r="V111" s="397">
        <f t="shared" si="6"/>
        <v>0</v>
      </c>
      <c r="W111" s="398" t="str">
        <f t="shared" si="7"/>
        <v>-</v>
      </c>
    </row>
    <row r="112" spans="2:23" s="394" customFormat="1" ht="50.1" customHeight="1" x14ac:dyDescent="0.2">
      <c r="B112" s="282"/>
      <c r="C112" s="282"/>
      <c r="D112" s="290"/>
      <c r="E112" s="267"/>
      <c r="F112" s="353" t="s">
        <v>336</v>
      </c>
      <c r="G112" s="331" t="s">
        <v>517</v>
      </c>
      <c r="H112" s="331" t="s">
        <v>332</v>
      </c>
      <c r="I112" s="360" t="s">
        <v>347</v>
      </c>
      <c r="J112" s="331" t="s">
        <v>524</v>
      </c>
      <c r="K112" s="331"/>
      <c r="L112" s="399"/>
      <c r="M112" s="331"/>
      <c r="N112" s="331"/>
      <c r="O112" s="400"/>
      <c r="P112" s="400"/>
      <c r="Q112" s="400"/>
      <c r="R112" s="400"/>
      <c r="S112" s="400"/>
      <c r="T112" s="401">
        <f t="shared" si="5"/>
        <v>0</v>
      </c>
      <c r="U112" s="331"/>
      <c r="V112" s="401">
        <f t="shared" si="6"/>
        <v>0</v>
      </c>
      <c r="W112" s="402" t="str">
        <f t="shared" si="7"/>
        <v>-</v>
      </c>
    </row>
    <row r="113" spans="2:23" s="394" customFormat="1" ht="50.1" customHeight="1" x14ac:dyDescent="0.2">
      <c r="B113" s="282"/>
      <c r="C113" s="282"/>
      <c r="D113" s="290"/>
      <c r="E113" s="267"/>
      <c r="F113" s="353" t="s">
        <v>340</v>
      </c>
      <c r="G113" s="331" t="s">
        <v>519</v>
      </c>
      <c r="H113" s="331" t="s">
        <v>338</v>
      </c>
      <c r="I113" s="360" t="s">
        <v>347</v>
      </c>
      <c r="J113" s="331" t="s">
        <v>525</v>
      </c>
      <c r="K113" s="331"/>
      <c r="L113" s="399"/>
      <c r="M113" s="331"/>
      <c r="N113" s="331"/>
      <c r="O113" s="400"/>
      <c r="P113" s="400"/>
      <c r="Q113" s="400"/>
      <c r="R113" s="400"/>
      <c r="S113" s="400"/>
      <c r="T113" s="401">
        <f t="shared" si="5"/>
        <v>0</v>
      </c>
      <c r="U113" s="331"/>
      <c r="V113" s="401">
        <f t="shared" si="6"/>
        <v>0</v>
      </c>
      <c r="W113" s="402" t="str">
        <f t="shared" si="7"/>
        <v>-</v>
      </c>
    </row>
    <row r="114" spans="2:23" s="394" customFormat="1" ht="50.1" customHeight="1" x14ac:dyDescent="0.2">
      <c r="B114" s="282"/>
      <c r="C114" s="282"/>
      <c r="D114" s="290"/>
      <c r="E114" s="267"/>
      <c r="F114" s="355" t="s">
        <v>352</v>
      </c>
      <c r="G114" s="333" t="s">
        <v>521</v>
      </c>
      <c r="H114" s="333" t="s">
        <v>342</v>
      </c>
      <c r="I114" s="361" t="s">
        <v>347</v>
      </c>
      <c r="J114" s="333" t="s">
        <v>526</v>
      </c>
      <c r="K114" s="333"/>
      <c r="L114" s="403"/>
      <c r="M114" s="333"/>
      <c r="N114" s="333"/>
      <c r="O114" s="404"/>
      <c r="P114" s="404"/>
      <c r="Q114" s="404"/>
      <c r="R114" s="404"/>
      <c r="S114" s="404"/>
      <c r="T114" s="405">
        <f t="shared" si="5"/>
        <v>0</v>
      </c>
      <c r="U114" s="333"/>
      <c r="V114" s="405">
        <f t="shared" si="6"/>
        <v>0</v>
      </c>
      <c r="W114" s="406" t="str">
        <f t="shared" si="7"/>
        <v>-</v>
      </c>
    </row>
    <row r="115" spans="2:23" s="394" customFormat="1" ht="50.1" customHeight="1" x14ac:dyDescent="0.2">
      <c r="B115" s="281" t="s">
        <v>530</v>
      </c>
      <c r="C115" s="281" t="s">
        <v>371</v>
      </c>
      <c r="D115" s="289" t="s">
        <v>583</v>
      </c>
      <c r="E115" s="266"/>
      <c r="F115" s="351" t="s">
        <v>330</v>
      </c>
      <c r="G115" s="330" t="s">
        <v>517</v>
      </c>
      <c r="H115" s="330" t="s">
        <v>332</v>
      </c>
      <c r="I115" s="369" t="s">
        <v>347</v>
      </c>
      <c r="J115" s="330" t="s">
        <v>527</v>
      </c>
      <c r="K115" s="330"/>
      <c r="L115" s="395"/>
      <c r="M115" s="330"/>
      <c r="N115" s="330"/>
      <c r="O115" s="396"/>
      <c r="P115" s="396"/>
      <c r="Q115" s="396"/>
      <c r="R115" s="396"/>
      <c r="S115" s="396"/>
      <c r="T115" s="397">
        <f t="shared" si="5"/>
        <v>0</v>
      </c>
      <c r="U115" s="330"/>
      <c r="V115" s="397">
        <f t="shared" si="6"/>
        <v>0</v>
      </c>
      <c r="W115" s="398" t="str">
        <f t="shared" si="7"/>
        <v>-</v>
      </c>
    </row>
    <row r="116" spans="2:23" s="394" customFormat="1" ht="50.1" customHeight="1" x14ac:dyDescent="0.2">
      <c r="B116" s="282"/>
      <c r="C116" s="282"/>
      <c r="D116" s="299"/>
      <c r="E116" s="267"/>
      <c r="F116" s="353" t="s">
        <v>336</v>
      </c>
      <c r="G116" s="331" t="s">
        <v>528</v>
      </c>
      <c r="H116" s="331" t="s">
        <v>444</v>
      </c>
      <c r="I116" s="360" t="s">
        <v>347</v>
      </c>
      <c r="J116" s="331" t="s">
        <v>529</v>
      </c>
      <c r="K116" s="331"/>
      <c r="L116" s="399"/>
      <c r="M116" s="331"/>
      <c r="N116" s="331"/>
      <c r="O116" s="400"/>
      <c r="P116" s="400"/>
      <c r="Q116" s="400"/>
      <c r="R116" s="400"/>
      <c r="S116" s="400"/>
      <c r="T116" s="401">
        <f t="shared" si="5"/>
        <v>0</v>
      </c>
      <c r="U116" s="331"/>
      <c r="V116" s="401">
        <f t="shared" si="6"/>
        <v>0</v>
      </c>
      <c r="W116" s="402" t="str">
        <f t="shared" si="7"/>
        <v>-</v>
      </c>
    </row>
    <row r="117" spans="2:23" s="394" customFormat="1" ht="50.1" customHeight="1" x14ac:dyDescent="0.2">
      <c r="B117" s="282"/>
      <c r="C117" s="282"/>
      <c r="D117" s="299"/>
      <c r="E117" s="267"/>
      <c r="F117" s="355" t="s">
        <v>340</v>
      </c>
      <c r="G117" s="333" t="s">
        <v>531</v>
      </c>
      <c r="H117" s="333" t="s">
        <v>446</v>
      </c>
      <c r="I117" s="371" t="s">
        <v>347</v>
      </c>
      <c r="J117" s="333" t="s">
        <v>532</v>
      </c>
      <c r="K117" s="333"/>
      <c r="L117" s="403"/>
      <c r="M117" s="333"/>
      <c r="N117" s="333"/>
      <c r="O117" s="404"/>
      <c r="P117" s="404"/>
      <c r="Q117" s="404"/>
      <c r="R117" s="404"/>
      <c r="S117" s="404"/>
      <c r="T117" s="405">
        <f t="shared" si="5"/>
        <v>0</v>
      </c>
      <c r="U117" s="333"/>
      <c r="V117" s="405">
        <f t="shared" si="6"/>
        <v>0</v>
      </c>
      <c r="W117" s="406" t="str">
        <f t="shared" si="7"/>
        <v>-</v>
      </c>
    </row>
    <row r="118" spans="2:23" s="394" customFormat="1" ht="50.1" customHeight="1" x14ac:dyDescent="0.2">
      <c r="B118" s="282"/>
      <c r="C118" s="281" t="s">
        <v>371</v>
      </c>
      <c r="D118" s="298" t="s">
        <v>582</v>
      </c>
      <c r="E118" s="266"/>
      <c r="F118" s="351" t="s">
        <v>330</v>
      </c>
      <c r="G118" s="330" t="s">
        <v>517</v>
      </c>
      <c r="H118" s="330" t="s">
        <v>332</v>
      </c>
      <c r="I118" s="369" t="s">
        <v>347</v>
      </c>
      <c r="J118" s="330" t="s">
        <v>533</v>
      </c>
      <c r="K118" s="330"/>
      <c r="L118" s="395"/>
      <c r="M118" s="330"/>
      <c r="N118" s="330"/>
      <c r="O118" s="396"/>
      <c r="P118" s="396"/>
      <c r="Q118" s="396"/>
      <c r="R118" s="396"/>
      <c r="S118" s="396"/>
      <c r="T118" s="397">
        <f t="shared" si="5"/>
        <v>0</v>
      </c>
      <c r="U118" s="330"/>
      <c r="V118" s="397">
        <f t="shared" si="6"/>
        <v>0</v>
      </c>
      <c r="W118" s="398" t="str">
        <f t="shared" si="7"/>
        <v>-</v>
      </c>
    </row>
    <row r="119" spans="2:23" s="394" customFormat="1" ht="50.1" customHeight="1" x14ac:dyDescent="0.2">
      <c r="B119" s="282"/>
      <c r="C119" s="282"/>
      <c r="D119" s="299"/>
      <c r="E119" s="267"/>
      <c r="F119" s="353" t="s">
        <v>336</v>
      </c>
      <c r="G119" s="331" t="s">
        <v>528</v>
      </c>
      <c r="H119" s="331" t="s">
        <v>444</v>
      </c>
      <c r="I119" s="360" t="s">
        <v>347</v>
      </c>
      <c r="J119" s="331" t="s">
        <v>534</v>
      </c>
      <c r="K119" s="331"/>
      <c r="L119" s="399"/>
      <c r="M119" s="331"/>
      <c r="N119" s="331"/>
      <c r="O119" s="400"/>
      <c r="P119" s="400"/>
      <c r="Q119" s="400"/>
      <c r="R119" s="400"/>
      <c r="S119" s="400"/>
      <c r="T119" s="401">
        <f t="shared" si="5"/>
        <v>0</v>
      </c>
      <c r="U119" s="331"/>
      <c r="V119" s="401">
        <f t="shared" si="6"/>
        <v>0</v>
      </c>
      <c r="W119" s="402" t="str">
        <f t="shared" si="7"/>
        <v>-</v>
      </c>
    </row>
    <row r="120" spans="2:23" s="394" customFormat="1" ht="50.1" customHeight="1" x14ac:dyDescent="0.2">
      <c r="B120" s="283"/>
      <c r="C120" s="283"/>
      <c r="D120" s="300"/>
      <c r="E120" s="268"/>
      <c r="F120" s="355" t="s">
        <v>340</v>
      </c>
      <c r="G120" s="333" t="s">
        <v>531</v>
      </c>
      <c r="H120" s="333" t="s">
        <v>446</v>
      </c>
      <c r="I120" s="361" t="s">
        <v>347</v>
      </c>
      <c r="J120" s="333" t="s">
        <v>535</v>
      </c>
      <c r="K120" s="333"/>
      <c r="L120" s="403"/>
      <c r="M120" s="333"/>
      <c r="N120" s="333"/>
      <c r="O120" s="404"/>
      <c r="P120" s="404"/>
      <c r="Q120" s="404"/>
      <c r="R120" s="404"/>
      <c r="S120" s="404"/>
      <c r="T120" s="405">
        <f t="shared" si="5"/>
        <v>0</v>
      </c>
      <c r="U120" s="333"/>
      <c r="V120" s="405">
        <f t="shared" si="6"/>
        <v>0</v>
      </c>
      <c r="W120" s="406" t="str">
        <f t="shared" si="7"/>
        <v>-</v>
      </c>
    </row>
    <row r="121" spans="2:23" s="135" customFormat="1" ht="50.1" customHeight="1" x14ac:dyDescent="0.2">
      <c r="B121" s="281" t="s">
        <v>584</v>
      </c>
      <c r="C121" s="281" t="s">
        <v>335</v>
      </c>
      <c r="D121" s="289" t="s">
        <v>585</v>
      </c>
      <c r="E121" s="428"/>
      <c r="F121" s="330" t="s">
        <v>330</v>
      </c>
      <c r="G121" s="330" t="s">
        <v>517</v>
      </c>
      <c r="H121" s="377" t="s">
        <v>332</v>
      </c>
      <c r="I121" s="378" t="s">
        <v>357</v>
      </c>
      <c r="J121" s="330" t="s">
        <v>618</v>
      </c>
      <c r="K121" s="330"/>
      <c r="L121" s="395"/>
      <c r="M121" s="330"/>
      <c r="N121" s="330"/>
      <c r="O121" s="396"/>
      <c r="P121" s="396"/>
      <c r="Q121" s="396"/>
      <c r="R121" s="396"/>
      <c r="S121" s="396"/>
      <c r="T121" s="397">
        <f t="shared" si="5"/>
        <v>0</v>
      </c>
      <c r="U121" s="330"/>
      <c r="V121" s="397">
        <f t="shared" ref="V121:V140" si="8">T121+U121</f>
        <v>0</v>
      </c>
      <c r="W121" s="398" t="str">
        <f t="shared" ref="W121:W140" si="9">IF(S121&gt;0,V121/S121*7,"-")</f>
        <v>-</v>
      </c>
    </row>
    <row r="122" spans="2:23" s="135" customFormat="1" ht="50.1" customHeight="1" x14ac:dyDescent="0.2">
      <c r="B122" s="282"/>
      <c r="C122" s="282"/>
      <c r="D122" s="290"/>
      <c r="E122" s="429"/>
      <c r="F122" s="331" t="s">
        <v>336</v>
      </c>
      <c r="G122" s="331" t="s">
        <v>586</v>
      </c>
      <c r="H122" s="379" t="s">
        <v>338</v>
      </c>
      <c r="I122" s="380" t="s">
        <v>357</v>
      </c>
      <c r="J122" s="331" t="s">
        <v>619</v>
      </c>
      <c r="K122" s="331"/>
      <c r="L122" s="399"/>
      <c r="M122" s="331"/>
      <c r="N122" s="331"/>
      <c r="O122" s="400"/>
      <c r="P122" s="400"/>
      <c r="Q122" s="400"/>
      <c r="R122" s="400"/>
      <c r="S122" s="400"/>
      <c r="T122" s="401">
        <f t="shared" si="5"/>
        <v>0</v>
      </c>
      <c r="U122" s="331"/>
      <c r="V122" s="401">
        <f t="shared" si="8"/>
        <v>0</v>
      </c>
      <c r="W122" s="402" t="str">
        <f t="shared" si="9"/>
        <v>-</v>
      </c>
    </row>
    <row r="123" spans="2:23" s="135" customFormat="1" ht="50.1" customHeight="1" x14ac:dyDescent="0.2">
      <c r="B123" s="282"/>
      <c r="C123" s="282"/>
      <c r="D123" s="291"/>
      <c r="E123" s="430"/>
      <c r="F123" s="333" t="s">
        <v>340</v>
      </c>
      <c r="G123" s="333" t="s">
        <v>521</v>
      </c>
      <c r="H123" s="381" t="s">
        <v>342</v>
      </c>
      <c r="I123" s="382" t="s">
        <v>357</v>
      </c>
      <c r="J123" s="333" t="s">
        <v>620</v>
      </c>
      <c r="K123" s="333"/>
      <c r="L123" s="403"/>
      <c r="M123" s="333"/>
      <c r="N123" s="333"/>
      <c r="O123" s="404"/>
      <c r="P123" s="404"/>
      <c r="Q123" s="404"/>
      <c r="R123" s="404"/>
      <c r="S123" s="404"/>
      <c r="T123" s="405">
        <f t="shared" si="5"/>
        <v>0</v>
      </c>
      <c r="U123" s="333"/>
      <c r="V123" s="405">
        <f t="shared" si="8"/>
        <v>0</v>
      </c>
      <c r="W123" s="406" t="str">
        <f t="shared" si="9"/>
        <v>-</v>
      </c>
    </row>
    <row r="124" spans="2:23" s="135" customFormat="1" ht="50.1" customHeight="1" x14ac:dyDescent="0.2">
      <c r="B124" s="282"/>
      <c r="C124" s="282"/>
      <c r="D124" s="289" t="s">
        <v>587</v>
      </c>
      <c r="E124" s="431"/>
      <c r="F124" s="383" t="s">
        <v>330</v>
      </c>
      <c r="G124" s="383" t="s">
        <v>517</v>
      </c>
      <c r="H124" s="384" t="s">
        <v>332</v>
      </c>
      <c r="I124" s="385" t="s">
        <v>357</v>
      </c>
      <c r="J124" s="330" t="s">
        <v>621</v>
      </c>
      <c r="K124" s="330"/>
      <c r="L124" s="395"/>
      <c r="M124" s="330"/>
      <c r="N124" s="330"/>
      <c r="O124" s="396"/>
      <c r="P124" s="396"/>
      <c r="Q124" s="396"/>
      <c r="R124" s="396"/>
      <c r="S124" s="396"/>
      <c r="T124" s="397">
        <f t="shared" si="5"/>
        <v>0</v>
      </c>
      <c r="U124" s="330"/>
      <c r="V124" s="397">
        <f t="shared" si="8"/>
        <v>0</v>
      </c>
      <c r="W124" s="398" t="str">
        <f t="shared" si="9"/>
        <v>-</v>
      </c>
    </row>
    <row r="125" spans="2:23" s="135" customFormat="1" ht="50.1" customHeight="1" x14ac:dyDescent="0.2">
      <c r="B125" s="282"/>
      <c r="C125" s="282"/>
      <c r="D125" s="290"/>
      <c r="E125" s="429"/>
      <c r="F125" s="331" t="s">
        <v>336</v>
      </c>
      <c r="G125" s="331" t="s">
        <v>586</v>
      </c>
      <c r="H125" s="379" t="s">
        <v>338</v>
      </c>
      <c r="I125" s="386" t="s">
        <v>357</v>
      </c>
      <c r="J125" s="331" t="s">
        <v>622</v>
      </c>
      <c r="K125" s="331"/>
      <c r="L125" s="399"/>
      <c r="M125" s="331"/>
      <c r="N125" s="331"/>
      <c r="O125" s="400"/>
      <c r="P125" s="400"/>
      <c r="Q125" s="400"/>
      <c r="R125" s="400"/>
      <c r="S125" s="400"/>
      <c r="T125" s="401">
        <f t="shared" si="5"/>
        <v>0</v>
      </c>
      <c r="U125" s="331"/>
      <c r="V125" s="401">
        <f t="shared" si="8"/>
        <v>0</v>
      </c>
      <c r="W125" s="402" t="str">
        <f t="shared" si="9"/>
        <v>-</v>
      </c>
    </row>
    <row r="126" spans="2:23" s="135" customFormat="1" ht="50.1" customHeight="1" x14ac:dyDescent="0.2">
      <c r="B126" s="282"/>
      <c r="C126" s="282"/>
      <c r="D126" s="291"/>
      <c r="E126" s="432"/>
      <c r="F126" s="387" t="s">
        <v>340</v>
      </c>
      <c r="G126" s="387" t="s">
        <v>521</v>
      </c>
      <c r="H126" s="388" t="s">
        <v>342</v>
      </c>
      <c r="I126" s="389" t="s">
        <v>357</v>
      </c>
      <c r="J126" s="333" t="s">
        <v>623</v>
      </c>
      <c r="K126" s="333"/>
      <c r="L126" s="403"/>
      <c r="M126" s="333"/>
      <c r="N126" s="333"/>
      <c r="O126" s="404"/>
      <c r="P126" s="404"/>
      <c r="Q126" s="404"/>
      <c r="R126" s="404"/>
      <c r="S126" s="404"/>
      <c r="T126" s="405">
        <f t="shared" si="5"/>
        <v>0</v>
      </c>
      <c r="U126" s="333"/>
      <c r="V126" s="405">
        <f t="shared" si="8"/>
        <v>0</v>
      </c>
      <c r="W126" s="406" t="str">
        <f t="shared" si="9"/>
        <v>-</v>
      </c>
    </row>
    <row r="127" spans="2:23" s="135" customFormat="1" ht="50.1" customHeight="1" x14ac:dyDescent="0.2">
      <c r="B127" s="282"/>
      <c r="C127" s="282"/>
      <c r="D127" s="289" t="s">
        <v>588</v>
      </c>
      <c r="E127" s="428"/>
      <c r="F127" s="330" t="s">
        <v>330</v>
      </c>
      <c r="G127" s="330" t="s">
        <v>517</v>
      </c>
      <c r="H127" s="377" t="s">
        <v>332</v>
      </c>
      <c r="I127" s="378" t="s">
        <v>357</v>
      </c>
      <c r="J127" s="330" t="s">
        <v>624</v>
      </c>
      <c r="K127" s="330"/>
      <c r="L127" s="395"/>
      <c r="M127" s="330"/>
      <c r="N127" s="330"/>
      <c r="O127" s="396"/>
      <c r="P127" s="396"/>
      <c r="Q127" s="396"/>
      <c r="R127" s="396"/>
      <c r="S127" s="396"/>
      <c r="T127" s="397">
        <f t="shared" si="5"/>
        <v>0</v>
      </c>
      <c r="U127" s="330"/>
      <c r="V127" s="397">
        <f t="shared" si="8"/>
        <v>0</v>
      </c>
      <c r="W127" s="398" t="str">
        <f t="shared" si="9"/>
        <v>-</v>
      </c>
    </row>
    <row r="128" spans="2:23" s="135" customFormat="1" ht="50.1" customHeight="1" x14ac:dyDescent="0.2">
      <c r="B128" s="282"/>
      <c r="C128" s="282"/>
      <c r="D128" s="290"/>
      <c r="E128" s="429"/>
      <c r="F128" s="331" t="s">
        <v>336</v>
      </c>
      <c r="G128" s="331" t="s">
        <v>586</v>
      </c>
      <c r="H128" s="379" t="s">
        <v>338</v>
      </c>
      <c r="I128" s="380" t="s">
        <v>357</v>
      </c>
      <c r="J128" s="331" t="s">
        <v>625</v>
      </c>
      <c r="K128" s="331"/>
      <c r="L128" s="399"/>
      <c r="M128" s="331"/>
      <c r="N128" s="331"/>
      <c r="O128" s="400"/>
      <c r="P128" s="400"/>
      <c r="Q128" s="400"/>
      <c r="R128" s="400"/>
      <c r="S128" s="400"/>
      <c r="T128" s="401">
        <f t="shared" si="5"/>
        <v>0</v>
      </c>
      <c r="U128" s="331"/>
      <c r="V128" s="401">
        <f t="shared" si="8"/>
        <v>0</v>
      </c>
      <c r="W128" s="402" t="str">
        <f t="shared" si="9"/>
        <v>-</v>
      </c>
    </row>
    <row r="129" spans="2:23" s="135" customFormat="1" ht="50.1" customHeight="1" x14ac:dyDescent="0.2">
      <c r="B129" s="282"/>
      <c r="C129" s="282"/>
      <c r="D129" s="291"/>
      <c r="E129" s="430"/>
      <c r="F129" s="333" t="s">
        <v>340</v>
      </c>
      <c r="G129" s="333" t="s">
        <v>521</v>
      </c>
      <c r="H129" s="381" t="s">
        <v>342</v>
      </c>
      <c r="I129" s="382" t="s">
        <v>357</v>
      </c>
      <c r="J129" s="333" t="s">
        <v>626</v>
      </c>
      <c r="K129" s="333"/>
      <c r="L129" s="403"/>
      <c r="M129" s="333"/>
      <c r="N129" s="333"/>
      <c r="O129" s="404"/>
      <c r="P129" s="404"/>
      <c r="Q129" s="404"/>
      <c r="R129" s="404"/>
      <c r="S129" s="404"/>
      <c r="T129" s="405">
        <f t="shared" si="5"/>
        <v>0</v>
      </c>
      <c r="U129" s="333"/>
      <c r="V129" s="405">
        <f t="shared" si="8"/>
        <v>0</v>
      </c>
      <c r="W129" s="406" t="str">
        <f t="shared" si="9"/>
        <v>-</v>
      </c>
    </row>
    <row r="130" spans="2:23" s="135" customFormat="1" ht="50.1" customHeight="1" x14ac:dyDescent="0.2">
      <c r="B130" s="282"/>
      <c r="C130" s="282"/>
      <c r="D130" s="289" t="s">
        <v>589</v>
      </c>
      <c r="E130" s="428"/>
      <c r="F130" s="330" t="s">
        <v>330</v>
      </c>
      <c r="G130" s="330" t="s">
        <v>517</v>
      </c>
      <c r="H130" s="377" t="s">
        <v>332</v>
      </c>
      <c r="I130" s="390" t="s">
        <v>357</v>
      </c>
      <c r="J130" s="330" t="s">
        <v>627</v>
      </c>
      <c r="K130" s="330"/>
      <c r="L130" s="395"/>
      <c r="M130" s="330"/>
      <c r="N130" s="330"/>
      <c r="O130" s="396"/>
      <c r="P130" s="396"/>
      <c r="Q130" s="396"/>
      <c r="R130" s="396"/>
      <c r="S130" s="396"/>
      <c r="T130" s="397">
        <f t="shared" si="5"/>
        <v>0</v>
      </c>
      <c r="U130" s="330"/>
      <c r="V130" s="397">
        <f t="shared" si="8"/>
        <v>0</v>
      </c>
      <c r="W130" s="398" t="str">
        <f t="shared" si="9"/>
        <v>-</v>
      </c>
    </row>
    <row r="131" spans="2:23" s="135" customFormat="1" ht="50.1" customHeight="1" x14ac:dyDescent="0.2">
      <c r="B131" s="282"/>
      <c r="C131" s="282"/>
      <c r="D131" s="290"/>
      <c r="E131" s="429"/>
      <c r="F131" s="331" t="s">
        <v>336</v>
      </c>
      <c r="G131" s="331" t="s">
        <v>586</v>
      </c>
      <c r="H131" s="379" t="s">
        <v>338</v>
      </c>
      <c r="I131" s="386" t="s">
        <v>357</v>
      </c>
      <c r="J131" s="331" t="s">
        <v>628</v>
      </c>
      <c r="K131" s="331"/>
      <c r="L131" s="399"/>
      <c r="M131" s="331"/>
      <c r="N131" s="331"/>
      <c r="O131" s="400"/>
      <c r="P131" s="400"/>
      <c r="Q131" s="400"/>
      <c r="R131" s="400"/>
      <c r="S131" s="400"/>
      <c r="T131" s="401">
        <f t="shared" si="5"/>
        <v>0</v>
      </c>
      <c r="U131" s="331"/>
      <c r="V131" s="401">
        <f t="shared" si="8"/>
        <v>0</v>
      </c>
      <c r="W131" s="402" t="str">
        <f t="shared" si="9"/>
        <v>-</v>
      </c>
    </row>
    <row r="132" spans="2:23" s="135" customFormat="1" ht="50.1" customHeight="1" x14ac:dyDescent="0.2">
      <c r="B132" s="282"/>
      <c r="C132" s="282"/>
      <c r="D132" s="291"/>
      <c r="E132" s="432"/>
      <c r="F132" s="387" t="s">
        <v>340</v>
      </c>
      <c r="G132" s="387" t="s">
        <v>521</v>
      </c>
      <c r="H132" s="388" t="s">
        <v>342</v>
      </c>
      <c r="I132" s="389" t="s">
        <v>357</v>
      </c>
      <c r="J132" s="333" t="s">
        <v>629</v>
      </c>
      <c r="K132" s="333"/>
      <c r="L132" s="403"/>
      <c r="M132" s="333"/>
      <c r="N132" s="333"/>
      <c r="O132" s="404"/>
      <c r="P132" s="404"/>
      <c r="Q132" s="404"/>
      <c r="R132" s="404"/>
      <c r="S132" s="404"/>
      <c r="T132" s="405">
        <f t="shared" si="5"/>
        <v>0</v>
      </c>
      <c r="U132" s="333"/>
      <c r="V132" s="405">
        <f t="shared" si="8"/>
        <v>0</v>
      </c>
      <c r="W132" s="406" t="str">
        <f t="shared" si="9"/>
        <v>-</v>
      </c>
    </row>
    <row r="133" spans="2:23" s="135" customFormat="1" ht="50.1" customHeight="1" x14ac:dyDescent="0.2">
      <c r="B133" s="281" t="s">
        <v>590</v>
      </c>
      <c r="C133" s="281" t="s">
        <v>335</v>
      </c>
      <c r="D133" s="286" t="s">
        <v>591</v>
      </c>
      <c r="E133" s="707"/>
      <c r="F133" s="330" t="s">
        <v>330</v>
      </c>
      <c r="G133" s="330" t="s">
        <v>514</v>
      </c>
      <c r="H133" s="377" t="s">
        <v>346</v>
      </c>
      <c r="I133" s="390" t="s">
        <v>357</v>
      </c>
      <c r="J133" s="330" t="s">
        <v>630</v>
      </c>
      <c r="K133" s="330"/>
      <c r="L133" s="395"/>
      <c r="M133" s="330"/>
      <c r="N133" s="330"/>
      <c r="O133" s="396"/>
      <c r="P133" s="396"/>
      <c r="Q133" s="396"/>
      <c r="R133" s="396"/>
      <c r="S133" s="396"/>
      <c r="T133" s="397">
        <f t="shared" ref="T133:T186" si="10">M133+L133+N133</f>
        <v>0</v>
      </c>
      <c r="U133" s="330"/>
      <c r="V133" s="397">
        <f t="shared" si="8"/>
        <v>0</v>
      </c>
      <c r="W133" s="398" t="str">
        <f t="shared" si="9"/>
        <v>-</v>
      </c>
    </row>
    <row r="134" spans="2:23" s="135" customFormat="1" ht="50.1" customHeight="1" x14ac:dyDescent="0.2">
      <c r="B134" s="282"/>
      <c r="C134" s="282"/>
      <c r="D134" s="287"/>
      <c r="E134" s="708"/>
      <c r="F134" s="331" t="s">
        <v>336</v>
      </c>
      <c r="G134" s="331" t="s">
        <v>517</v>
      </c>
      <c r="H134" s="379" t="s">
        <v>332</v>
      </c>
      <c r="I134" s="386" t="s">
        <v>357</v>
      </c>
      <c r="J134" s="331" t="s">
        <v>631</v>
      </c>
      <c r="K134" s="331"/>
      <c r="L134" s="399"/>
      <c r="M134" s="331"/>
      <c r="N134" s="331"/>
      <c r="O134" s="400"/>
      <c r="P134" s="400"/>
      <c r="Q134" s="400"/>
      <c r="R134" s="400"/>
      <c r="S134" s="400"/>
      <c r="T134" s="401">
        <f t="shared" si="10"/>
        <v>0</v>
      </c>
      <c r="U134" s="331"/>
      <c r="V134" s="401">
        <f t="shared" si="8"/>
        <v>0</v>
      </c>
      <c r="W134" s="402" t="str">
        <f t="shared" si="9"/>
        <v>-</v>
      </c>
    </row>
    <row r="135" spans="2:23" s="135" customFormat="1" ht="50.1" customHeight="1" x14ac:dyDescent="0.2">
      <c r="B135" s="282"/>
      <c r="C135" s="433"/>
      <c r="D135" s="287"/>
      <c r="E135" s="708"/>
      <c r="F135" s="331" t="s">
        <v>340</v>
      </c>
      <c r="G135" s="331" t="s">
        <v>586</v>
      </c>
      <c r="H135" s="379" t="s">
        <v>338</v>
      </c>
      <c r="I135" s="386" t="s">
        <v>357</v>
      </c>
      <c r="J135" s="331" t="s">
        <v>632</v>
      </c>
      <c r="K135" s="331"/>
      <c r="L135" s="399"/>
      <c r="M135" s="331"/>
      <c r="N135" s="331"/>
      <c r="O135" s="400"/>
      <c r="P135" s="400"/>
      <c r="Q135" s="400"/>
      <c r="R135" s="400"/>
      <c r="S135" s="400"/>
      <c r="T135" s="401">
        <f t="shared" si="10"/>
        <v>0</v>
      </c>
      <c r="U135" s="331"/>
      <c r="V135" s="401">
        <f t="shared" si="8"/>
        <v>0</v>
      </c>
      <c r="W135" s="402" t="str">
        <f t="shared" si="9"/>
        <v>-</v>
      </c>
    </row>
    <row r="136" spans="2:23" s="135" customFormat="1" ht="50.1" customHeight="1" x14ac:dyDescent="0.2">
      <c r="B136" s="282"/>
      <c r="C136" s="282"/>
      <c r="D136" s="288"/>
      <c r="E136" s="709"/>
      <c r="F136" s="333" t="s">
        <v>352</v>
      </c>
      <c r="G136" s="333" t="s">
        <v>521</v>
      </c>
      <c r="H136" s="381" t="s">
        <v>342</v>
      </c>
      <c r="I136" s="391" t="s">
        <v>357</v>
      </c>
      <c r="J136" s="333" t="s">
        <v>633</v>
      </c>
      <c r="K136" s="333"/>
      <c r="L136" s="403"/>
      <c r="M136" s="333"/>
      <c r="N136" s="333"/>
      <c r="O136" s="404"/>
      <c r="P136" s="404"/>
      <c r="Q136" s="404"/>
      <c r="R136" s="404"/>
      <c r="S136" s="404"/>
      <c r="T136" s="405">
        <f t="shared" si="10"/>
        <v>0</v>
      </c>
      <c r="U136" s="333"/>
      <c r="V136" s="405">
        <f t="shared" si="8"/>
        <v>0</v>
      </c>
      <c r="W136" s="406" t="str">
        <f t="shared" si="9"/>
        <v>-</v>
      </c>
    </row>
    <row r="137" spans="2:23" s="135" customFormat="1" ht="50.1" customHeight="1" x14ac:dyDescent="0.2">
      <c r="B137" s="433"/>
      <c r="C137" s="433"/>
      <c r="D137" s="289" t="s">
        <v>592</v>
      </c>
      <c r="E137" s="431"/>
      <c r="F137" s="383" t="s">
        <v>330</v>
      </c>
      <c r="G137" s="383" t="s">
        <v>514</v>
      </c>
      <c r="H137" s="384" t="s">
        <v>346</v>
      </c>
      <c r="I137" s="385" t="s">
        <v>357</v>
      </c>
      <c r="J137" s="330" t="s">
        <v>634</v>
      </c>
      <c r="K137" s="330"/>
      <c r="L137" s="395"/>
      <c r="M137" s="330"/>
      <c r="N137" s="330"/>
      <c r="O137" s="396"/>
      <c r="P137" s="396"/>
      <c r="Q137" s="396"/>
      <c r="R137" s="396"/>
      <c r="S137" s="396"/>
      <c r="T137" s="397">
        <f t="shared" si="10"/>
        <v>0</v>
      </c>
      <c r="U137" s="330"/>
      <c r="V137" s="397">
        <f t="shared" si="8"/>
        <v>0</v>
      </c>
      <c r="W137" s="398" t="str">
        <f t="shared" si="9"/>
        <v>-</v>
      </c>
    </row>
    <row r="138" spans="2:23" s="135" customFormat="1" ht="50.1" customHeight="1" x14ac:dyDescent="0.2">
      <c r="B138" s="433"/>
      <c r="C138" s="433"/>
      <c r="D138" s="290"/>
      <c r="E138" s="429"/>
      <c r="F138" s="331" t="s">
        <v>336</v>
      </c>
      <c r="G138" s="331" t="s">
        <v>517</v>
      </c>
      <c r="H138" s="379" t="s">
        <v>332</v>
      </c>
      <c r="I138" s="386" t="s">
        <v>357</v>
      </c>
      <c r="J138" s="331" t="s">
        <v>635</v>
      </c>
      <c r="K138" s="331"/>
      <c r="L138" s="399"/>
      <c r="M138" s="331"/>
      <c r="N138" s="331"/>
      <c r="O138" s="400"/>
      <c r="P138" s="400"/>
      <c r="Q138" s="400"/>
      <c r="R138" s="400"/>
      <c r="S138" s="400"/>
      <c r="T138" s="401">
        <f t="shared" si="10"/>
        <v>0</v>
      </c>
      <c r="U138" s="331"/>
      <c r="V138" s="401">
        <f t="shared" si="8"/>
        <v>0</v>
      </c>
      <c r="W138" s="402" t="str">
        <f t="shared" si="9"/>
        <v>-</v>
      </c>
    </row>
    <row r="139" spans="2:23" s="135" customFormat="1" ht="50.1" customHeight="1" x14ac:dyDescent="0.2">
      <c r="B139" s="433"/>
      <c r="C139" s="433"/>
      <c r="D139" s="290"/>
      <c r="E139" s="429"/>
      <c r="F139" s="331" t="s">
        <v>340</v>
      </c>
      <c r="G139" s="331" t="s">
        <v>586</v>
      </c>
      <c r="H139" s="379" t="s">
        <v>338</v>
      </c>
      <c r="I139" s="386" t="s">
        <v>357</v>
      </c>
      <c r="J139" s="331" t="s">
        <v>636</v>
      </c>
      <c r="K139" s="331"/>
      <c r="L139" s="399"/>
      <c r="M139" s="331"/>
      <c r="N139" s="331"/>
      <c r="O139" s="400"/>
      <c r="P139" s="400"/>
      <c r="Q139" s="400"/>
      <c r="R139" s="400"/>
      <c r="S139" s="400"/>
      <c r="T139" s="401">
        <f t="shared" si="10"/>
        <v>0</v>
      </c>
      <c r="U139" s="331"/>
      <c r="V139" s="401">
        <f t="shared" si="8"/>
        <v>0</v>
      </c>
      <c r="W139" s="402" t="str">
        <f t="shared" si="9"/>
        <v>-</v>
      </c>
    </row>
    <row r="140" spans="2:23" s="135" customFormat="1" ht="50.1" customHeight="1" x14ac:dyDescent="0.2">
      <c r="B140" s="434"/>
      <c r="C140" s="434"/>
      <c r="D140" s="291"/>
      <c r="E140" s="430"/>
      <c r="F140" s="333" t="s">
        <v>352</v>
      </c>
      <c r="G140" s="333" t="s">
        <v>521</v>
      </c>
      <c r="H140" s="381" t="s">
        <v>342</v>
      </c>
      <c r="I140" s="391" t="s">
        <v>357</v>
      </c>
      <c r="J140" s="333" t="s">
        <v>637</v>
      </c>
      <c r="K140" s="333"/>
      <c r="L140" s="403"/>
      <c r="M140" s="333"/>
      <c r="N140" s="333"/>
      <c r="O140" s="404"/>
      <c r="P140" s="404"/>
      <c r="Q140" s="404"/>
      <c r="R140" s="404"/>
      <c r="S140" s="404"/>
      <c r="T140" s="405">
        <f t="shared" si="10"/>
        <v>0</v>
      </c>
      <c r="U140" s="333"/>
      <c r="V140" s="405">
        <f t="shared" si="8"/>
        <v>0</v>
      </c>
      <c r="W140" s="406" t="str">
        <f t="shared" si="9"/>
        <v>-</v>
      </c>
    </row>
    <row r="141" spans="2:23" s="135" customFormat="1" ht="50.1" customHeight="1" x14ac:dyDescent="0.2">
      <c r="B141" s="281" t="s">
        <v>593</v>
      </c>
      <c r="C141" s="281" t="s">
        <v>335</v>
      </c>
      <c r="D141" s="289" t="s">
        <v>594</v>
      </c>
      <c r="E141" s="141"/>
      <c r="F141" s="330" t="s">
        <v>330</v>
      </c>
      <c r="G141" s="330" t="s">
        <v>595</v>
      </c>
      <c r="H141" s="377" t="s">
        <v>346</v>
      </c>
      <c r="I141" s="390" t="s">
        <v>357</v>
      </c>
      <c r="J141" s="330" t="s">
        <v>638</v>
      </c>
      <c r="K141" s="330"/>
      <c r="L141" s="395"/>
      <c r="M141" s="330"/>
      <c r="N141" s="330"/>
      <c r="O141" s="396"/>
      <c r="P141" s="396"/>
      <c r="Q141" s="396"/>
      <c r="R141" s="396"/>
      <c r="S141" s="396"/>
      <c r="T141" s="397">
        <f t="shared" si="10"/>
        <v>0</v>
      </c>
      <c r="U141" s="330"/>
      <c r="V141" s="397">
        <f t="shared" ref="V141:V186" si="11">T141+U141</f>
        <v>0</v>
      </c>
      <c r="W141" s="398" t="str">
        <f t="shared" ref="W141:W186" si="12">IF(S141&gt;0,V141/S141*7,"-")</f>
        <v>-</v>
      </c>
    </row>
    <row r="142" spans="2:23" s="135" customFormat="1" ht="50.1" customHeight="1" x14ac:dyDescent="0.2">
      <c r="B142" s="282"/>
      <c r="C142" s="282"/>
      <c r="D142" s="290" t="s">
        <v>596</v>
      </c>
      <c r="E142" s="142"/>
      <c r="F142" s="331" t="s">
        <v>336</v>
      </c>
      <c r="G142" s="331" t="s">
        <v>517</v>
      </c>
      <c r="H142" s="379" t="s">
        <v>332</v>
      </c>
      <c r="I142" s="386" t="s">
        <v>357</v>
      </c>
      <c r="J142" s="331" t="s">
        <v>639</v>
      </c>
      <c r="K142" s="331"/>
      <c r="L142" s="399"/>
      <c r="M142" s="331"/>
      <c r="N142" s="331"/>
      <c r="O142" s="400"/>
      <c r="P142" s="400"/>
      <c r="Q142" s="400"/>
      <c r="R142" s="400"/>
      <c r="S142" s="400"/>
      <c r="T142" s="401">
        <f t="shared" si="10"/>
        <v>0</v>
      </c>
      <c r="U142" s="331"/>
      <c r="V142" s="401">
        <f t="shared" si="11"/>
        <v>0</v>
      </c>
      <c r="W142" s="402" t="str">
        <f t="shared" si="12"/>
        <v>-</v>
      </c>
    </row>
    <row r="143" spans="2:23" s="135" customFormat="1" ht="50.1" customHeight="1" x14ac:dyDescent="0.2">
      <c r="B143" s="282"/>
      <c r="C143" s="282"/>
      <c r="D143" s="290"/>
      <c r="E143" s="142"/>
      <c r="F143" s="331" t="s">
        <v>340</v>
      </c>
      <c r="G143" s="331" t="s">
        <v>586</v>
      </c>
      <c r="H143" s="379" t="s">
        <v>338</v>
      </c>
      <c r="I143" s="386" t="s">
        <v>357</v>
      </c>
      <c r="J143" s="331" t="s">
        <v>640</v>
      </c>
      <c r="K143" s="331"/>
      <c r="L143" s="399"/>
      <c r="M143" s="331"/>
      <c r="N143" s="331"/>
      <c r="O143" s="400"/>
      <c r="P143" s="400"/>
      <c r="Q143" s="400"/>
      <c r="R143" s="400"/>
      <c r="S143" s="400"/>
      <c r="T143" s="401">
        <f t="shared" si="10"/>
        <v>0</v>
      </c>
      <c r="U143" s="331"/>
      <c r="V143" s="401">
        <f t="shared" si="11"/>
        <v>0</v>
      </c>
      <c r="W143" s="402" t="str">
        <f t="shared" si="12"/>
        <v>-</v>
      </c>
    </row>
    <row r="144" spans="2:23" s="135" customFormat="1" ht="50.1" customHeight="1" x14ac:dyDescent="0.2">
      <c r="B144" s="282"/>
      <c r="C144" s="282"/>
      <c r="D144" s="291"/>
      <c r="E144" s="143"/>
      <c r="F144" s="387" t="s">
        <v>352</v>
      </c>
      <c r="G144" s="387" t="s">
        <v>521</v>
      </c>
      <c r="H144" s="388" t="s">
        <v>342</v>
      </c>
      <c r="I144" s="389" t="s">
        <v>357</v>
      </c>
      <c r="J144" s="333" t="s">
        <v>641</v>
      </c>
      <c r="K144" s="333"/>
      <c r="L144" s="403"/>
      <c r="M144" s="333"/>
      <c r="N144" s="333"/>
      <c r="O144" s="404"/>
      <c r="P144" s="404"/>
      <c r="Q144" s="404"/>
      <c r="R144" s="404"/>
      <c r="S144" s="404"/>
      <c r="T144" s="405">
        <f t="shared" si="10"/>
        <v>0</v>
      </c>
      <c r="U144" s="333"/>
      <c r="V144" s="405">
        <f t="shared" si="11"/>
        <v>0</v>
      </c>
      <c r="W144" s="406" t="str">
        <f t="shared" si="12"/>
        <v>-</v>
      </c>
    </row>
    <row r="145" spans="2:23" s="135" customFormat="1" ht="50.1" customHeight="1" x14ac:dyDescent="0.2">
      <c r="B145" s="282"/>
      <c r="C145" s="282"/>
      <c r="D145" s="289" t="s">
        <v>597</v>
      </c>
      <c r="E145" s="710"/>
      <c r="F145" s="330" t="s">
        <v>330</v>
      </c>
      <c r="G145" s="330" t="s">
        <v>514</v>
      </c>
      <c r="H145" s="377" t="s">
        <v>346</v>
      </c>
      <c r="I145" s="390" t="s">
        <v>357</v>
      </c>
      <c r="J145" s="330" t="s">
        <v>642</v>
      </c>
      <c r="K145" s="330"/>
      <c r="L145" s="395"/>
      <c r="M145" s="330"/>
      <c r="N145" s="330"/>
      <c r="O145" s="396"/>
      <c r="P145" s="396"/>
      <c r="Q145" s="396"/>
      <c r="R145" s="396"/>
      <c r="S145" s="396"/>
      <c r="T145" s="397">
        <f t="shared" si="10"/>
        <v>0</v>
      </c>
      <c r="U145" s="330"/>
      <c r="V145" s="397">
        <f t="shared" si="11"/>
        <v>0</v>
      </c>
      <c r="W145" s="398" t="str">
        <f t="shared" si="12"/>
        <v>-</v>
      </c>
    </row>
    <row r="146" spans="2:23" s="135" customFormat="1" ht="50.1" customHeight="1" x14ac:dyDescent="0.2">
      <c r="B146" s="282"/>
      <c r="C146" s="282"/>
      <c r="D146" s="290"/>
      <c r="E146" s="711"/>
      <c r="F146" s="331" t="s">
        <v>336</v>
      </c>
      <c r="G146" s="331" t="s">
        <v>517</v>
      </c>
      <c r="H146" s="379" t="s">
        <v>332</v>
      </c>
      <c r="I146" s="386" t="s">
        <v>357</v>
      </c>
      <c r="J146" s="331" t="s">
        <v>643</v>
      </c>
      <c r="K146" s="331"/>
      <c r="L146" s="399"/>
      <c r="M146" s="331"/>
      <c r="N146" s="331"/>
      <c r="O146" s="400"/>
      <c r="P146" s="400"/>
      <c r="Q146" s="400"/>
      <c r="R146" s="400"/>
      <c r="S146" s="400"/>
      <c r="T146" s="401">
        <f t="shared" si="10"/>
        <v>0</v>
      </c>
      <c r="U146" s="331"/>
      <c r="V146" s="401">
        <f t="shared" si="11"/>
        <v>0</v>
      </c>
      <c r="W146" s="402" t="str">
        <f t="shared" si="12"/>
        <v>-</v>
      </c>
    </row>
    <row r="147" spans="2:23" s="135" customFormat="1" ht="50.1" customHeight="1" x14ac:dyDescent="0.2">
      <c r="B147" s="282"/>
      <c r="C147" s="282"/>
      <c r="D147" s="290"/>
      <c r="E147" s="711"/>
      <c r="F147" s="331" t="s">
        <v>340</v>
      </c>
      <c r="G147" s="331" t="s">
        <v>586</v>
      </c>
      <c r="H147" s="379" t="s">
        <v>338</v>
      </c>
      <c r="I147" s="386" t="s">
        <v>357</v>
      </c>
      <c r="J147" s="331" t="s">
        <v>644</v>
      </c>
      <c r="K147" s="331"/>
      <c r="L147" s="399"/>
      <c r="M147" s="331"/>
      <c r="N147" s="331"/>
      <c r="O147" s="400"/>
      <c r="P147" s="400"/>
      <c r="Q147" s="400"/>
      <c r="R147" s="400"/>
      <c r="S147" s="400"/>
      <c r="T147" s="401">
        <f t="shared" si="10"/>
        <v>0</v>
      </c>
      <c r="U147" s="331"/>
      <c r="V147" s="401">
        <f t="shared" si="11"/>
        <v>0</v>
      </c>
      <c r="W147" s="402" t="str">
        <f t="shared" si="12"/>
        <v>-</v>
      </c>
    </row>
    <row r="148" spans="2:23" s="135" customFormat="1" ht="50.1" customHeight="1" x14ac:dyDescent="0.2">
      <c r="B148" s="435"/>
      <c r="C148" s="435"/>
      <c r="D148" s="311"/>
      <c r="E148" s="712"/>
      <c r="F148" s="355" t="s">
        <v>352</v>
      </c>
      <c r="G148" s="333" t="s">
        <v>521</v>
      </c>
      <c r="H148" s="381" t="s">
        <v>342</v>
      </c>
      <c r="I148" s="391" t="s">
        <v>357</v>
      </c>
      <c r="J148" s="333" t="s">
        <v>645</v>
      </c>
      <c r="K148" s="333"/>
      <c r="L148" s="403"/>
      <c r="M148" s="333"/>
      <c r="N148" s="333"/>
      <c r="O148" s="404"/>
      <c r="P148" s="404"/>
      <c r="Q148" s="404"/>
      <c r="R148" s="404"/>
      <c r="S148" s="404"/>
      <c r="T148" s="405">
        <f t="shared" si="10"/>
        <v>0</v>
      </c>
      <c r="U148" s="333"/>
      <c r="V148" s="405">
        <f t="shared" si="11"/>
        <v>0</v>
      </c>
      <c r="W148" s="406" t="str">
        <f t="shared" si="12"/>
        <v>-</v>
      </c>
    </row>
    <row r="149" spans="2:23" s="135" customFormat="1" ht="50.1" customHeight="1" x14ac:dyDescent="0.2">
      <c r="B149" s="436"/>
      <c r="C149" s="436"/>
      <c r="D149" s="289">
        <v>20003</v>
      </c>
      <c r="E149" s="141"/>
      <c r="F149" s="383" t="s">
        <v>330</v>
      </c>
      <c r="G149" s="383" t="s">
        <v>514</v>
      </c>
      <c r="H149" s="384" t="s">
        <v>346</v>
      </c>
      <c r="I149" s="385" t="s">
        <v>357</v>
      </c>
      <c r="J149" s="330" t="s">
        <v>646</v>
      </c>
      <c r="K149" s="330"/>
      <c r="L149" s="395"/>
      <c r="M149" s="330"/>
      <c r="N149" s="330"/>
      <c r="O149" s="396"/>
      <c r="P149" s="396"/>
      <c r="Q149" s="396"/>
      <c r="R149" s="396"/>
      <c r="S149" s="396"/>
      <c r="T149" s="397">
        <f t="shared" si="10"/>
        <v>0</v>
      </c>
      <c r="U149" s="330"/>
      <c r="V149" s="397">
        <f t="shared" si="11"/>
        <v>0</v>
      </c>
      <c r="W149" s="398" t="str">
        <f t="shared" si="12"/>
        <v>-</v>
      </c>
    </row>
    <row r="150" spans="2:23" s="135" customFormat="1" ht="50.1" customHeight="1" x14ac:dyDescent="0.2">
      <c r="B150" s="436"/>
      <c r="C150" s="436"/>
      <c r="D150" s="290"/>
      <c r="E150" s="142"/>
      <c r="F150" s="331" t="s">
        <v>336</v>
      </c>
      <c r="G150" s="331" t="s">
        <v>517</v>
      </c>
      <c r="H150" s="379" t="s">
        <v>332</v>
      </c>
      <c r="I150" s="386" t="s">
        <v>357</v>
      </c>
      <c r="J150" s="331" t="s">
        <v>647</v>
      </c>
      <c r="K150" s="331"/>
      <c r="L150" s="399"/>
      <c r="M150" s="331"/>
      <c r="N150" s="331"/>
      <c r="O150" s="400"/>
      <c r="P150" s="400"/>
      <c r="Q150" s="400"/>
      <c r="R150" s="400"/>
      <c r="S150" s="400"/>
      <c r="T150" s="401">
        <f t="shared" si="10"/>
        <v>0</v>
      </c>
      <c r="U150" s="331"/>
      <c r="V150" s="401">
        <f t="shared" si="11"/>
        <v>0</v>
      </c>
      <c r="W150" s="402" t="str">
        <f t="shared" si="12"/>
        <v>-</v>
      </c>
    </row>
    <row r="151" spans="2:23" s="135" customFormat="1" ht="50.1" customHeight="1" x14ac:dyDescent="0.2">
      <c r="B151" s="436"/>
      <c r="C151" s="436"/>
      <c r="D151" s="290"/>
      <c r="E151" s="142"/>
      <c r="F151" s="331" t="s">
        <v>340</v>
      </c>
      <c r="G151" s="331" t="s">
        <v>586</v>
      </c>
      <c r="H151" s="379" t="s">
        <v>338</v>
      </c>
      <c r="I151" s="386" t="s">
        <v>357</v>
      </c>
      <c r="J151" s="331" t="s">
        <v>648</v>
      </c>
      <c r="K151" s="331"/>
      <c r="L151" s="399"/>
      <c r="M151" s="331"/>
      <c r="N151" s="331"/>
      <c r="O151" s="400"/>
      <c r="P151" s="400"/>
      <c r="Q151" s="400"/>
      <c r="R151" s="400"/>
      <c r="S151" s="400"/>
      <c r="T151" s="401">
        <f t="shared" si="10"/>
        <v>0</v>
      </c>
      <c r="U151" s="331"/>
      <c r="V151" s="401">
        <f t="shared" si="11"/>
        <v>0</v>
      </c>
      <c r="W151" s="402" t="str">
        <f t="shared" si="12"/>
        <v>-</v>
      </c>
    </row>
    <row r="152" spans="2:23" s="135" customFormat="1" ht="50.1" customHeight="1" x14ac:dyDescent="0.2">
      <c r="B152" s="436"/>
      <c r="C152" s="436"/>
      <c r="D152" s="291"/>
      <c r="E152" s="143"/>
      <c r="F152" s="387" t="s">
        <v>352</v>
      </c>
      <c r="G152" s="387" t="s">
        <v>521</v>
      </c>
      <c r="H152" s="388" t="s">
        <v>342</v>
      </c>
      <c r="I152" s="389" t="s">
        <v>357</v>
      </c>
      <c r="J152" s="333" t="s">
        <v>649</v>
      </c>
      <c r="K152" s="333"/>
      <c r="L152" s="403"/>
      <c r="M152" s="333"/>
      <c r="N152" s="333"/>
      <c r="O152" s="404"/>
      <c r="P152" s="404"/>
      <c r="Q152" s="404"/>
      <c r="R152" s="404"/>
      <c r="S152" s="404"/>
      <c r="T152" s="405">
        <f t="shared" si="10"/>
        <v>0</v>
      </c>
      <c r="U152" s="333"/>
      <c r="V152" s="405">
        <f t="shared" si="11"/>
        <v>0</v>
      </c>
      <c r="W152" s="406" t="str">
        <f t="shared" si="12"/>
        <v>-</v>
      </c>
    </row>
    <row r="153" spans="2:23" s="135" customFormat="1" ht="50.1" customHeight="1" x14ac:dyDescent="0.2">
      <c r="B153" s="436"/>
      <c r="C153" s="436"/>
      <c r="D153" s="289" t="s">
        <v>598</v>
      </c>
      <c r="E153" s="141"/>
      <c r="F153" s="330" t="s">
        <v>330</v>
      </c>
      <c r="G153" s="330" t="s">
        <v>514</v>
      </c>
      <c r="H153" s="377" t="s">
        <v>346</v>
      </c>
      <c r="I153" s="378" t="s">
        <v>357</v>
      </c>
      <c r="J153" s="330" t="s">
        <v>650</v>
      </c>
      <c r="K153" s="330"/>
      <c r="L153" s="395"/>
      <c r="M153" s="330"/>
      <c r="N153" s="330"/>
      <c r="O153" s="396"/>
      <c r="P153" s="396"/>
      <c r="Q153" s="396"/>
      <c r="R153" s="396"/>
      <c r="S153" s="396"/>
      <c r="T153" s="397">
        <f t="shared" si="10"/>
        <v>0</v>
      </c>
      <c r="U153" s="330"/>
      <c r="V153" s="397">
        <f t="shared" si="11"/>
        <v>0</v>
      </c>
      <c r="W153" s="398" t="str">
        <f t="shared" si="12"/>
        <v>-</v>
      </c>
    </row>
    <row r="154" spans="2:23" s="135" customFormat="1" ht="50.1" customHeight="1" x14ac:dyDescent="0.2">
      <c r="B154" s="436"/>
      <c r="C154" s="436"/>
      <c r="D154" s="290"/>
      <c r="E154" s="142"/>
      <c r="F154" s="331" t="s">
        <v>336</v>
      </c>
      <c r="G154" s="331" t="s">
        <v>517</v>
      </c>
      <c r="H154" s="379" t="s">
        <v>332</v>
      </c>
      <c r="I154" s="380" t="s">
        <v>357</v>
      </c>
      <c r="J154" s="331" t="s">
        <v>639</v>
      </c>
      <c r="K154" s="331"/>
      <c r="L154" s="399"/>
      <c r="M154" s="331"/>
      <c r="N154" s="331"/>
      <c r="O154" s="400"/>
      <c r="P154" s="400"/>
      <c r="Q154" s="400"/>
      <c r="R154" s="400"/>
      <c r="S154" s="400"/>
      <c r="T154" s="401">
        <f t="shared" si="10"/>
        <v>0</v>
      </c>
      <c r="U154" s="331"/>
      <c r="V154" s="401">
        <f t="shared" si="11"/>
        <v>0</v>
      </c>
      <c r="W154" s="402" t="str">
        <f t="shared" si="12"/>
        <v>-</v>
      </c>
    </row>
    <row r="155" spans="2:23" s="135" customFormat="1" ht="50.1" customHeight="1" x14ac:dyDescent="0.2">
      <c r="B155" s="436"/>
      <c r="C155" s="436"/>
      <c r="D155" s="290"/>
      <c r="E155" s="142"/>
      <c r="F155" s="331" t="s">
        <v>340</v>
      </c>
      <c r="G155" s="331" t="s">
        <v>586</v>
      </c>
      <c r="H155" s="379" t="s">
        <v>338</v>
      </c>
      <c r="I155" s="380" t="s">
        <v>357</v>
      </c>
      <c r="J155" s="331" t="s">
        <v>651</v>
      </c>
      <c r="K155" s="331"/>
      <c r="L155" s="399"/>
      <c r="M155" s="331"/>
      <c r="N155" s="331"/>
      <c r="O155" s="400"/>
      <c r="P155" s="400"/>
      <c r="Q155" s="400"/>
      <c r="R155" s="400"/>
      <c r="S155" s="400"/>
      <c r="T155" s="401">
        <f t="shared" si="10"/>
        <v>0</v>
      </c>
      <c r="U155" s="331"/>
      <c r="V155" s="401">
        <f t="shared" si="11"/>
        <v>0</v>
      </c>
      <c r="W155" s="402" t="str">
        <f t="shared" si="12"/>
        <v>-</v>
      </c>
    </row>
    <row r="156" spans="2:23" s="135" customFormat="1" ht="50.1" customHeight="1" x14ac:dyDescent="0.2">
      <c r="B156" s="436"/>
      <c r="C156" s="436"/>
      <c r="D156" s="291"/>
      <c r="E156" s="143"/>
      <c r="F156" s="333" t="s">
        <v>352</v>
      </c>
      <c r="G156" s="333" t="s">
        <v>521</v>
      </c>
      <c r="H156" s="381" t="s">
        <v>342</v>
      </c>
      <c r="I156" s="382" t="s">
        <v>357</v>
      </c>
      <c r="J156" s="333" t="s">
        <v>652</v>
      </c>
      <c r="K156" s="333"/>
      <c r="L156" s="403"/>
      <c r="M156" s="333"/>
      <c r="N156" s="333"/>
      <c r="O156" s="404"/>
      <c r="P156" s="404"/>
      <c r="Q156" s="404"/>
      <c r="R156" s="404"/>
      <c r="S156" s="404"/>
      <c r="T156" s="405">
        <f t="shared" si="10"/>
        <v>0</v>
      </c>
      <c r="U156" s="333"/>
      <c r="V156" s="405">
        <f t="shared" si="11"/>
        <v>0</v>
      </c>
      <c r="W156" s="406" t="str">
        <f t="shared" si="12"/>
        <v>-</v>
      </c>
    </row>
    <row r="157" spans="2:23" s="135" customFormat="1" ht="50.1" customHeight="1" x14ac:dyDescent="0.2">
      <c r="B157" s="436"/>
      <c r="C157" s="436"/>
      <c r="D157" s="290" t="s">
        <v>599</v>
      </c>
      <c r="E157" s="142"/>
      <c r="F157" s="330" t="s">
        <v>330</v>
      </c>
      <c r="G157" s="330" t="s">
        <v>514</v>
      </c>
      <c r="H157" s="377" t="s">
        <v>346</v>
      </c>
      <c r="I157" s="385" t="s">
        <v>357</v>
      </c>
      <c r="J157" s="330" t="s">
        <v>653</v>
      </c>
      <c r="K157" s="330"/>
      <c r="L157" s="395"/>
      <c r="M157" s="330"/>
      <c r="N157" s="330"/>
      <c r="O157" s="396"/>
      <c r="P157" s="396"/>
      <c r="Q157" s="396"/>
      <c r="R157" s="396"/>
      <c r="S157" s="396"/>
      <c r="T157" s="397">
        <f t="shared" si="10"/>
        <v>0</v>
      </c>
      <c r="U157" s="330"/>
      <c r="V157" s="397">
        <f t="shared" si="11"/>
        <v>0</v>
      </c>
      <c r="W157" s="398" t="str">
        <f t="shared" si="12"/>
        <v>-</v>
      </c>
    </row>
    <row r="158" spans="2:23" s="135" customFormat="1" ht="50.1" customHeight="1" x14ac:dyDescent="0.2">
      <c r="B158" s="436"/>
      <c r="C158" s="436"/>
      <c r="D158" s="290"/>
      <c r="E158" s="142"/>
      <c r="F158" s="331" t="s">
        <v>336</v>
      </c>
      <c r="G158" s="331" t="s">
        <v>517</v>
      </c>
      <c r="H158" s="379" t="s">
        <v>332</v>
      </c>
      <c r="I158" s="386" t="s">
        <v>357</v>
      </c>
      <c r="J158" s="331" t="s">
        <v>654</v>
      </c>
      <c r="K158" s="331"/>
      <c r="L158" s="399"/>
      <c r="M158" s="331"/>
      <c r="N158" s="331"/>
      <c r="O158" s="400"/>
      <c r="P158" s="400"/>
      <c r="Q158" s="400"/>
      <c r="R158" s="400"/>
      <c r="S158" s="400"/>
      <c r="T158" s="401">
        <f t="shared" si="10"/>
        <v>0</v>
      </c>
      <c r="U158" s="331"/>
      <c r="V158" s="401">
        <f t="shared" si="11"/>
        <v>0</v>
      </c>
      <c r="W158" s="402" t="str">
        <f t="shared" si="12"/>
        <v>-</v>
      </c>
    </row>
    <row r="159" spans="2:23" s="135" customFormat="1" ht="50.1" customHeight="1" x14ac:dyDescent="0.2">
      <c r="B159" s="436"/>
      <c r="C159" s="436"/>
      <c r="D159" s="290"/>
      <c r="E159" s="142"/>
      <c r="F159" s="331" t="s">
        <v>340</v>
      </c>
      <c r="G159" s="331" t="s">
        <v>586</v>
      </c>
      <c r="H159" s="379" t="s">
        <v>338</v>
      </c>
      <c r="I159" s="386" t="s">
        <v>357</v>
      </c>
      <c r="J159" s="331" t="s">
        <v>655</v>
      </c>
      <c r="K159" s="331"/>
      <c r="L159" s="399"/>
      <c r="M159" s="331"/>
      <c r="N159" s="331"/>
      <c r="O159" s="400"/>
      <c r="P159" s="400"/>
      <c r="Q159" s="400"/>
      <c r="R159" s="400"/>
      <c r="S159" s="400"/>
      <c r="T159" s="401">
        <f t="shared" si="10"/>
        <v>0</v>
      </c>
      <c r="U159" s="331"/>
      <c r="V159" s="401">
        <f t="shared" si="11"/>
        <v>0</v>
      </c>
      <c r="W159" s="402" t="str">
        <f t="shared" si="12"/>
        <v>-</v>
      </c>
    </row>
    <row r="160" spans="2:23" s="135" customFormat="1" ht="50.1" customHeight="1" x14ac:dyDescent="0.2">
      <c r="B160" s="436"/>
      <c r="C160" s="436"/>
      <c r="D160" s="290"/>
      <c r="E160" s="142"/>
      <c r="F160" s="387" t="s">
        <v>352</v>
      </c>
      <c r="G160" s="387" t="s">
        <v>521</v>
      </c>
      <c r="H160" s="388" t="s">
        <v>342</v>
      </c>
      <c r="I160" s="389" t="s">
        <v>357</v>
      </c>
      <c r="J160" s="333" t="s">
        <v>656</v>
      </c>
      <c r="K160" s="333"/>
      <c r="L160" s="403"/>
      <c r="M160" s="333"/>
      <c r="N160" s="333"/>
      <c r="O160" s="404"/>
      <c r="P160" s="404"/>
      <c r="Q160" s="404"/>
      <c r="R160" s="404"/>
      <c r="S160" s="404"/>
      <c r="T160" s="405">
        <f t="shared" si="10"/>
        <v>0</v>
      </c>
      <c r="U160" s="333"/>
      <c r="V160" s="405">
        <f t="shared" si="11"/>
        <v>0</v>
      </c>
      <c r="W160" s="406" t="str">
        <f t="shared" si="12"/>
        <v>-</v>
      </c>
    </row>
    <row r="161" spans="2:23" s="135" customFormat="1" ht="50.1" customHeight="1" x14ac:dyDescent="0.2">
      <c r="B161" s="436"/>
      <c r="C161" s="436"/>
      <c r="D161" s="289" t="s">
        <v>600</v>
      </c>
      <c r="E161" s="141"/>
      <c r="F161" s="330" t="s">
        <v>330</v>
      </c>
      <c r="G161" s="330" t="s">
        <v>514</v>
      </c>
      <c r="H161" s="377" t="s">
        <v>346</v>
      </c>
      <c r="I161" s="378" t="s">
        <v>357</v>
      </c>
      <c r="J161" s="330" t="s">
        <v>657</v>
      </c>
      <c r="K161" s="330"/>
      <c r="L161" s="395"/>
      <c r="M161" s="330"/>
      <c r="N161" s="330"/>
      <c r="O161" s="396"/>
      <c r="P161" s="396"/>
      <c r="Q161" s="396"/>
      <c r="R161" s="396"/>
      <c r="S161" s="396"/>
      <c r="T161" s="397">
        <f t="shared" si="10"/>
        <v>0</v>
      </c>
      <c r="U161" s="330"/>
      <c r="V161" s="397">
        <f t="shared" si="11"/>
        <v>0</v>
      </c>
      <c r="W161" s="398" t="str">
        <f t="shared" si="12"/>
        <v>-</v>
      </c>
    </row>
    <row r="162" spans="2:23" s="135" customFormat="1" ht="50.1" customHeight="1" x14ac:dyDescent="0.2">
      <c r="B162" s="436"/>
      <c r="C162" s="436"/>
      <c r="D162" s="290"/>
      <c r="E162" s="142"/>
      <c r="F162" s="331" t="s">
        <v>336</v>
      </c>
      <c r="G162" s="331" t="s">
        <v>517</v>
      </c>
      <c r="H162" s="379" t="s">
        <v>332</v>
      </c>
      <c r="I162" s="380" t="s">
        <v>357</v>
      </c>
      <c r="J162" s="331" t="s">
        <v>658</v>
      </c>
      <c r="K162" s="331"/>
      <c r="L162" s="399"/>
      <c r="M162" s="331"/>
      <c r="N162" s="331"/>
      <c r="O162" s="400"/>
      <c r="P162" s="400"/>
      <c r="Q162" s="400"/>
      <c r="R162" s="400"/>
      <c r="S162" s="400"/>
      <c r="T162" s="401">
        <f t="shared" si="10"/>
        <v>0</v>
      </c>
      <c r="U162" s="331"/>
      <c r="V162" s="401">
        <f t="shared" si="11"/>
        <v>0</v>
      </c>
      <c r="W162" s="402" t="str">
        <f t="shared" si="12"/>
        <v>-</v>
      </c>
    </row>
    <row r="163" spans="2:23" s="135" customFormat="1" ht="50.1" customHeight="1" x14ac:dyDescent="0.2">
      <c r="B163" s="436"/>
      <c r="C163" s="436"/>
      <c r="D163" s="290"/>
      <c r="E163" s="142"/>
      <c r="F163" s="331" t="s">
        <v>340</v>
      </c>
      <c r="G163" s="331" t="s">
        <v>586</v>
      </c>
      <c r="H163" s="379" t="s">
        <v>338</v>
      </c>
      <c r="I163" s="380" t="s">
        <v>357</v>
      </c>
      <c r="J163" s="331" t="s">
        <v>659</v>
      </c>
      <c r="K163" s="331"/>
      <c r="L163" s="399"/>
      <c r="M163" s="331"/>
      <c r="N163" s="331"/>
      <c r="O163" s="400"/>
      <c r="P163" s="400"/>
      <c r="Q163" s="400"/>
      <c r="R163" s="400"/>
      <c r="S163" s="400"/>
      <c r="T163" s="401">
        <f t="shared" si="10"/>
        <v>0</v>
      </c>
      <c r="U163" s="331"/>
      <c r="V163" s="401">
        <f t="shared" si="11"/>
        <v>0</v>
      </c>
      <c r="W163" s="402" t="str">
        <f t="shared" si="12"/>
        <v>-</v>
      </c>
    </row>
    <row r="164" spans="2:23" s="135" customFormat="1" ht="50.1" customHeight="1" x14ac:dyDescent="0.2">
      <c r="B164" s="436"/>
      <c r="C164" s="436"/>
      <c r="D164" s="291"/>
      <c r="E164" s="143"/>
      <c r="F164" s="333" t="s">
        <v>352</v>
      </c>
      <c r="G164" s="333" t="s">
        <v>521</v>
      </c>
      <c r="H164" s="381" t="s">
        <v>342</v>
      </c>
      <c r="I164" s="382" t="s">
        <v>357</v>
      </c>
      <c r="J164" s="333" t="s">
        <v>660</v>
      </c>
      <c r="K164" s="333"/>
      <c r="L164" s="403"/>
      <c r="M164" s="333"/>
      <c r="N164" s="333"/>
      <c r="O164" s="404"/>
      <c r="P164" s="404"/>
      <c r="Q164" s="404"/>
      <c r="R164" s="404"/>
      <c r="S164" s="404"/>
      <c r="T164" s="405">
        <f t="shared" si="10"/>
        <v>0</v>
      </c>
      <c r="U164" s="333"/>
      <c r="V164" s="405">
        <f t="shared" si="11"/>
        <v>0</v>
      </c>
      <c r="W164" s="406" t="str">
        <f t="shared" si="12"/>
        <v>-</v>
      </c>
    </row>
    <row r="165" spans="2:23" s="135" customFormat="1" ht="50.1" customHeight="1" x14ac:dyDescent="0.2">
      <c r="B165" s="436"/>
      <c r="C165" s="436"/>
      <c r="D165" s="290" t="s">
        <v>601</v>
      </c>
      <c r="E165" s="142"/>
      <c r="F165" s="383" t="s">
        <v>330</v>
      </c>
      <c r="G165" s="383" t="s">
        <v>514</v>
      </c>
      <c r="H165" s="384" t="s">
        <v>346</v>
      </c>
      <c r="I165" s="385" t="s">
        <v>357</v>
      </c>
      <c r="J165" s="330" t="s">
        <v>661</v>
      </c>
      <c r="K165" s="330"/>
      <c r="L165" s="395"/>
      <c r="M165" s="330"/>
      <c r="N165" s="330"/>
      <c r="O165" s="396"/>
      <c r="P165" s="396"/>
      <c r="Q165" s="396"/>
      <c r="R165" s="396"/>
      <c r="S165" s="396"/>
      <c r="T165" s="397">
        <f t="shared" si="10"/>
        <v>0</v>
      </c>
      <c r="U165" s="330"/>
      <c r="V165" s="397">
        <f t="shared" si="11"/>
        <v>0</v>
      </c>
      <c r="W165" s="398" t="str">
        <f t="shared" si="12"/>
        <v>-</v>
      </c>
    </row>
    <row r="166" spans="2:23" s="135" customFormat="1" ht="50.1" customHeight="1" x14ac:dyDescent="0.2">
      <c r="B166" s="436"/>
      <c r="C166" s="436"/>
      <c r="D166" s="290"/>
      <c r="E166" s="142"/>
      <c r="F166" s="331" t="s">
        <v>336</v>
      </c>
      <c r="G166" s="331" t="s">
        <v>517</v>
      </c>
      <c r="H166" s="379" t="s">
        <v>332</v>
      </c>
      <c r="I166" s="386" t="s">
        <v>357</v>
      </c>
      <c r="J166" s="331" t="s">
        <v>662</v>
      </c>
      <c r="K166" s="331"/>
      <c r="L166" s="399"/>
      <c r="M166" s="331"/>
      <c r="N166" s="331"/>
      <c r="O166" s="400"/>
      <c r="P166" s="400"/>
      <c r="Q166" s="400"/>
      <c r="R166" s="400"/>
      <c r="S166" s="400"/>
      <c r="T166" s="401">
        <f t="shared" si="10"/>
        <v>0</v>
      </c>
      <c r="U166" s="331"/>
      <c r="V166" s="401">
        <f t="shared" si="11"/>
        <v>0</v>
      </c>
      <c r="W166" s="402" t="str">
        <f t="shared" si="12"/>
        <v>-</v>
      </c>
    </row>
    <row r="167" spans="2:23" s="135" customFormat="1" ht="50.1" customHeight="1" x14ac:dyDescent="0.2">
      <c r="B167" s="436"/>
      <c r="C167" s="436"/>
      <c r="D167" s="290"/>
      <c r="E167" s="142"/>
      <c r="F167" s="331" t="s">
        <v>340</v>
      </c>
      <c r="G167" s="331" t="s">
        <v>586</v>
      </c>
      <c r="H167" s="379" t="s">
        <v>338</v>
      </c>
      <c r="I167" s="386" t="s">
        <v>357</v>
      </c>
      <c r="J167" s="331" t="s">
        <v>663</v>
      </c>
      <c r="K167" s="331"/>
      <c r="L167" s="399"/>
      <c r="M167" s="331"/>
      <c r="N167" s="331"/>
      <c r="O167" s="400"/>
      <c r="P167" s="400"/>
      <c r="Q167" s="400"/>
      <c r="R167" s="400"/>
      <c r="S167" s="400"/>
      <c r="T167" s="401">
        <f t="shared" si="10"/>
        <v>0</v>
      </c>
      <c r="U167" s="331"/>
      <c r="V167" s="401">
        <f t="shared" si="11"/>
        <v>0</v>
      </c>
      <c r="W167" s="402" t="str">
        <f t="shared" si="12"/>
        <v>-</v>
      </c>
    </row>
    <row r="168" spans="2:23" s="135" customFormat="1" ht="50.1" customHeight="1" x14ac:dyDescent="0.2">
      <c r="B168" s="436"/>
      <c r="C168" s="436"/>
      <c r="D168" s="290"/>
      <c r="E168" s="142"/>
      <c r="F168" s="333" t="s">
        <v>352</v>
      </c>
      <c r="G168" s="333" t="s">
        <v>521</v>
      </c>
      <c r="H168" s="381" t="s">
        <v>342</v>
      </c>
      <c r="I168" s="389" t="s">
        <v>357</v>
      </c>
      <c r="J168" s="333" t="s">
        <v>664</v>
      </c>
      <c r="K168" s="333"/>
      <c r="L168" s="403"/>
      <c r="M168" s="333"/>
      <c r="N168" s="333"/>
      <c r="O168" s="404"/>
      <c r="P168" s="404"/>
      <c r="Q168" s="404"/>
      <c r="R168" s="404"/>
      <c r="S168" s="404"/>
      <c r="T168" s="405">
        <f t="shared" si="10"/>
        <v>0</v>
      </c>
      <c r="U168" s="333"/>
      <c r="V168" s="405">
        <f t="shared" si="11"/>
        <v>0</v>
      </c>
      <c r="W168" s="406" t="str">
        <f t="shared" si="12"/>
        <v>-</v>
      </c>
    </row>
    <row r="169" spans="2:23" s="135" customFormat="1" ht="50.1" customHeight="1" x14ac:dyDescent="0.2">
      <c r="B169" s="281" t="s">
        <v>602</v>
      </c>
      <c r="C169" s="325" t="s">
        <v>335</v>
      </c>
      <c r="D169" s="289" t="s">
        <v>603</v>
      </c>
      <c r="E169" s="141"/>
      <c r="F169" s="330" t="s">
        <v>330</v>
      </c>
      <c r="G169" s="330" t="s">
        <v>514</v>
      </c>
      <c r="H169" s="377" t="s">
        <v>346</v>
      </c>
      <c r="I169" s="390" t="s">
        <v>357</v>
      </c>
      <c r="J169" s="330" t="s">
        <v>671</v>
      </c>
      <c r="K169" s="330"/>
      <c r="L169" s="395"/>
      <c r="M169" s="330"/>
      <c r="N169" s="330"/>
      <c r="O169" s="396"/>
      <c r="P169" s="396"/>
      <c r="Q169" s="396"/>
      <c r="R169" s="396"/>
      <c r="S169" s="396"/>
      <c r="T169" s="397">
        <f t="shared" si="10"/>
        <v>0</v>
      </c>
      <c r="U169" s="330"/>
      <c r="V169" s="397">
        <f t="shared" si="11"/>
        <v>0</v>
      </c>
      <c r="W169" s="398" t="str">
        <f t="shared" si="12"/>
        <v>-</v>
      </c>
    </row>
    <row r="170" spans="2:23" s="135" customFormat="1" ht="50.1" customHeight="1" x14ac:dyDescent="0.2">
      <c r="B170" s="433"/>
      <c r="C170" s="433"/>
      <c r="D170" s="290" t="s">
        <v>604</v>
      </c>
      <c r="E170" s="142"/>
      <c r="F170" s="331" t="s">
        <v>336</v>
      </c>
      <c r="G170" s="331" t="s">
        <v>605</v>
      </c>
      <c r="H170" s="379" t="s">
        <v>332</v>
      </c>
      <c r="I170" s="386" t="s">
        <v>357</v>
      </c>
      <c r="J170" s="331" t="s">
        <v>672</v>
      </c>
      <c r="K170" s="331"/>
      <c r="L170" s="399"/>
      <c r="M170" s="331"/>
      <c r="N170" s="331"/>
      <c r="O170" s="400"/>
      <c r="P170" s="400"/>
      <c r="Q170" s="400"/>
      <c r="R170" s="400"/>
      <c r="S170" s="400"/>
      <c r="T170" s="401">
        <f t="shared" si="10"/>
        <v>0</v>
      </c>
      <c r="U170" s="331"/>
      <c r="V170" s="401">
        <f t="shared" si="11"/>
        <v>0</v>
      </c>
      <c r="W170" s="402" t="str">
        <f t="shared" si="12"/>
        <v>-</v>
      </c>
    </row>
    <row r="171" spans="2:23" s="135" customFormat="1" ht="50.1" customHeight="1" x14ac:dyDescent="0.2">
      <c r="B171" s="433"/>
      <c r="C171" s="433"/>
      <c r="D171" s="291"/>
      <c r="E171" s="143"/>
      <c r="F171" s="387" t="s">
        <v>340</v>
      </c>
      <c r="G171" s="387" t="s">
        <v>531</v>
      </c>
      <c r="H171" s="387" t="s">
        <v>606</v>
      </c>
      <c r="I171" s="389" t="s">
        <v>357</v>
      </c>
      <c r="J171" s="333" t="s">
        <v>673</v>
      </c>
      <c r="K171" s="333"/>
      <c r="L171" s="403"/>
      <c r="M171" s="333"/>
      <c r="N171" s="333"/>
      <c r="O171" s="404"/>
      <c r="P171" s="404"/>
      <c r="Q171" s="404"/>
      <c r="R171" s="404"/>
      <c r="S171" s="404"/>
      <c r="T171" s="405">
        <f t="shared" si="10"/>
        <v>0</v>
      </c>
      <c r="U171" s="333"/>
      <c r="V171" s="405">
        <f t="shared" si="11"/>
        <v>0</v>
      </c>
      <c r="W171" s="406" t="str">
        <f t="shared" si="12"/>
        <v>-</v>
      </c>
    </row>
    <row r="172" spans="2:23" s="135" customFormat="1" ht="50.1" customHeight="1" x14ac:dyDescent="0.2">
      <c r="B172" s="433"/>
      <c r="C172" s="433"/>
      <c r="D172" s="289" t="s">
        <v>603</v>
      </c>
      <c r="E172" s="141"/>
      <c r="F172" s="330" t="s">
        <v>330</v>
      </c>
      <c r="G172" s="330" t="s">
        <v>514</v>
      </c>
      <c r="H172" s="377" t="s">
        <v>346</v>
      </c>
      <c r="I172" s="390" t="s">
        <v>357</v>
      </c>
      <c r="J172" s="330" t="s">
        <v>674</v>
      </c>
      <c r="K172" s="330"/>
      <c r="L172" s="395"/>
      <c r="M172" s="330"/>
      <c r="N172" s="330"/>
      <c r="O172" s="396"/>
      <c r="P172" s="396"/>
      <c r="Q172" s="396"/>
      <c r="R172" s="396"/>
      <c r="S172" s="396"/>
      <c r="T172" s="397">
        <f t="shared" si="10"/>
        <v>0</v>
      </c>
      <c r="U172" s="330"/>
      <c r="V172" s="397">
        <f t="shared" si="11"/>
        <v>0</v>
      </c>
      <c r="W172" s="398" t="str">
        <f t="shared" si="12"/>
        <v>-</v>
      </c>
    </row>
    <row r="173" spans="2:23" s="135" customFormat="1" ht="50.1" customHeight="1" x14ac:dyDescent="0.2">
      <c r="B173" s="433"/>
      <c r="C173" s="433"/>
      <c r="D173" s="290" t="s">
        <v>607</v>
      </c>
      <c r="E173" s="142"/>
      <c r="F173" s="331" t="s">
        <v>336</v>
      </c>
      <c r="G173" s="331" t="s">
        <v>605</v>
      </c>
      <c r="H173" s="379" t="s">
        <v>332</v>
      </c>
      <c r="I173" s="386" t="s">
        <v>357</v>
      </c>
      <c r="J173" s="331" t="s">
        <v>675</v>
      </c>
      <c r="K173" s="331"/>
      <c r="L173" s="399"/>
      <c r="M173" s="331"/>
      <c r="N173" s="331"/>
      <c r="O173" s="400"/>
      <c r="P173" s="400"/>
      <c r="Q173" s="400"/>
      <c r="R173" s="400"/>
      <c r="S173" s="400"/>
      <c r="T173" s="401">
        <f t="shared" si="10"/>
        <v>0</v>
      </c>
      <c r="U173" s="331"/>
      <c r="V173" s="401">
        <f t="shared" si="11"/>
        <v>0</v>
      </c>
      <c r="W173" s="402" t="str">
        <f t="shared" si="12"/>
        <v>-</v>
      </c>
    </row>
    <row r="174" spans="2:23" s="135" customFormat="1" ht="50.1" customHeight="1" x14ac:dyDescent="0.2">
      <c r="B174" s="433"/>
      <c r="C174" s="433"/>
      <c r="D174" s="291"/>
      <c r="E174" s="143"/>
      <c r="F174" s="333" t="s">
        <v>340</v>
      </c>
      <c r="G174" s="333" t="s">
        <v>531</v>
      </c>
      <c r="H174" s="333" t="s">
        <v>606</v>
      </c>
      <c r="I174" s="391" t="s">
        <v>357</v>
      </c>
      <c r="J174" s="333" t="s">
        <v>676</v>
      </c>
      <c r="K174" s="333"/>
      <c r="L174" s="403"/>
      <c r="M174" s="333"/>
      <c r="N174" s="333"/>
      <c r="O174" s="404"/>
      <c r="P174" s="404"/>
      <c r="Q174" s="404"/>
      <c r="R174" s="404"/>
      <c r="S174" s="404"/>
      <c r="T174" s="405">
        <f t="shared" si="10"/>
        <v>0</v>
      </c>
      <c r="U174" s="333"/>
      <c r="V174" s="405">
        <f t="shared" si="11"/>
        <v>0</v>
      </c>
      <c r="W174" s="406" t="str">
        <f t="shared" si="12"/>
        <v>-</v>
      </c>
    </row>
    <row r="175" spans="2:23" s="135" customFormat="1" ht="50.1" customHeight="1" x14ac:dyDescent="0.2">
      <c r="B175" s="433"/>
      <c r="C175" s="433"/>
      <c r="D175" s="289" t="s">
        <v>603</v>
      </c>
      <c r="E175" s="141"/>
      <c r="F175" s="383" t="s">
        <v>330</v>
      </c>
      <c r="G175" s="383" t="s">
        <v>514</v>
      </c>
      <c r="H175" s="384" t="s">
        <v>346</v>
      </c>
      <c r="I175" s="385" t="s">
        <v>357</v>
      </c>
      <c r="J175" s="330" t="s">
        <v>677</v>
      </c>
      <c r="K175" s="330"/>
      <c r="L175" s="395"/>
      <c r="M175" s="330"/>
      <c r="N175" s="330"/>
      <c r="O175" s="396"/>
      <c r="P175" s="396"/>
      <c r="Q175" s="396"/>
      <c r="R175" s="396"/>
      <c r="S175" s="396"/>
      <c r="T175" s="397">
        <f t="shared" si="10"/>
        <v>0</v>
      </c>
      <c r="U175" s="330"/>
      <c r="V175" s="397">
        <f t="shared" si="11"/>
        <v>0</v>
      </c>
      <c r="W175" s="398" t="str">
        <f t="shared" si="12"/>
        <v>-</v>
      </c>
    </row>
    <row r="176" spans="2:23" s="135" customFormat="1" ht="50.1" customHeight="1" x14ac:dyDescent="0.2">
      <c r="B176" s="433"/>
      <c r="C176" s="433"/>
      <c r="D176" s="290" t="s">
        <v>608</v>
      </c>
      <c r="E176" s="142"/>
      <c r="F176" s="331" t="s">
        <v>336</v>
      </c>
      <c r="G176" s="331" t="s">
        <v>605</v>
      </c>
      <c r="H176" s="379" t="s">
        <v>332</v>
      </c>
      <c r="I176" s="386" t="s">
        <v>357</v>
      </c>
      <c r="J176" s="331" t="s">
        <v>678</v>
      </c>
      <c r="K176" s="331"/>
      <c r="L176" s="399"/>
      <c r="M176" s="331"/>
      <c r="N176" s="331"/>
      <c r="O176" s="400"/>
      <c r="P176" s="400"/>
      <c r="Q176" s="400"/>
      <c r="R176" s="400"/>
      <c r="S176" s="400"/>
      <c r="T176" s="401">
        <f t="shared" si="10"/>
        <v>0</v>
      </c>
      <c r="U176" s="331"/>
      <c r="V176" s="401">
        <f t="shared" si="11"/>
        <v>0</v>
      </c>
      <c r="W176" s="402" t="str">
        <f t="shared" si="12"/>
        <v>-</v>
      </c>
    </row>
    <row r="177" spans="2:23" s="135" customFormat="1" ht="50.1" customHeight="1" x14ac:dyDescent="0.2">
      <c r="B177" s="433"/>
      <c r="C177" s="433"/>
      <c r="D177" s="291"/>
      <c r="E177" s="143"/>
      <c r="F177" s="387" t="s">
        <v>340</v>
      </c>
      <c r="G177" s="387" t="s">
        <v>531</v>
      </c>
      <c r="H177" s="387" t="s">
        <v>606</v>
      </c>
      <c r="I177" s="389" t="s">
        <v>357</v>
      </c>
      <c r="J177" s="333" t="s">
        <v>679</v>
      </c>
      <c r="K177" s="333"/>
      <c r="L177" s="403"/>
      <c r="M177" s="333"/>
      <c r="N177" s="333"/>
      <c r="O177" s="404"/>
      <c r="P177" s="404"/>
      <c r="Q177" s="404"/>
      <c r="R177" s="404"/>
      <c r="S177" s="404"/>
      <c r="T177" s="405">
        <f t="shared" si="10"/>
        <v>0</v>
      </c>
      <c r="U177" s="333"/>
      <c r="V177" s="405">
        <f t="shared" si="11"/>
        <v>0</v>
      </c>
      <c r="W177" s="406" t="str">
        <f t="shared" si="12"/>
        <v>-</v>
      </c>
    </row>
    <row r="178" spans="2:23" s="135" customFormat="1" ht="50.1" customHeight="1" x14ac:dyDescent="0.2">
      <c r="B178" s="433"/>
      <c r="C178" s="433"/>
      <c r="D178" s="289" t="s">
        <v>603</v>
      </c>
      <c r="E178" s="141"/>
      <c r="F178" s="330" t="s">
        <v>330</v>
      </c>
      <c r="G178" s="330" t="s">
        <v>514</v>
      </c>
      <c r="H178" s="377" t="s">
        <v>346</v>
      </c>
      <c r="I178" s="390" t="s">
        <v>357</v>
      </c>
      <c r="J178" s="330" t="s">
        <v>680</v>
      </c>
      <c r="K178" s="330"/>
      <c r="L178" s="395"/>
      <c r="M178" s="330"/>
      <c r="N178" s="330"/>
      <c r="O178" s="396"/>
      <c r="P178" s="396"/>
      <c r="Q178" s="396"/>
      <c r="R178" s="396"/>
      <c r="S178" s="396"/>
      <c r="T178" s="397">
        <f t="shared" si="10"/>
        <v>0</v>
      </c>
      <c r="U178" s="330"/>
      <c r="V178" s="397">
        <f t="shared" si="11"/>
        <v>0</v>
      </c>
      <c r="W178" s="398" t="str">
        <f t="shared" si="12"/>
        <v>-</v>
      </c>
    </row>
    <row r="179" spans="2:23" s="135" customFormat="1" ht="50.1" customHeight="1" x14ac:dyDescent="0.2">
      <c r="B179" s="433"/>
      <c r="C179" s="433"/>
      <c r="D179" s="290" t="s">
        <v>609</v>
      </c>
      <c r="E179" s="142"/>
      <c r="F179" s="331" t="s">
        <v>336</v>
      </c>
      <c r="G179" s="331" t="s">
        <v>605</v>
      </c>
      <c r="H179" s="379" t="s">
        <v>332</v>
      </c>
      <c r="I179" s="386" t="s">
        <v>357</v>
      </c>
      <c r="J179" s="331" t="s">
        <v>681</v>
      </c>
      <c r="K179" s="331"/>
      <c r="L179" s="399"/>
      <c r="M179" s="331"/>
      <c r="N179" s="331"/>
      <c r="O179" s="400"/>
      <c r="P179" s="400"/>
      <c r="Q179" s="400"/>
      <c r="R179" s="400"/>
      <c r="S179" s="400"/>
      <c r="T179" s="401">
        <f t="shared" si="10"/>
        <v>0</v>
      </c>
      <c r="U179" s="331"/>
      <c r="V179" s="401">
        <f t="shared" si="11"/>
        <v>0</v>
      </c>
      <c r="W179" s="402" t="str">
        <f t="shared" si="12"/>
        <v>-</v>
      </c>
    </row>
    <row r="180" spans="2:23" s="135" customFormat="1" ht="50.1" customHeight="1" x14ac:dyDescent="0.2">
      <c r="B180" s="433"/>
      <c r="C180" s="433"/>
      <c r="D180" s="291"/>
      <c r="E180" s="143"/>
      <c r="F180" s="387" t="s">
        <v>340</v>
      </c>
      <c r="G180" s="387" t="s">
        <v>531</v>
      </c>
      <c r="H180" s="387" t="s">
        <v>606</v>
      </c>
      <c r="I180" s="389" t="s">
        <v>357</v>
      </c>
      <c r="J180" s="333" t="s">
        <v>682</v>
      </c>
      <c r="K180" s="333"/>
      <c r="L180" s="403"/>
      <c r="M180" s="333"/>
      <c r="N180" s="333"/>
      <c r="O180" s="404"/>
      <c r="P180" s="404"/>
      <c r="Q180" s="404"/>
      <c r="R180" s="404"/>
      <c r="S180" s="404"/>
      <c r="T180" s="405">
        <f t="shared" si="10"/>
        <v>0</v>
      </c>
      <c r="U180" s="333"/>
      <c r="V180" s="405">
        <f t="shared" si="11"/>
        <v>0</v>
      </c>
      <c r="W180" s="406" t="str">
        <f t="shared" si="12"/>
        <v>-</v>
      </c>
    </row>
    <row r="181" spans="2:23" s="135" customFormat="1" ht="50.1" customHeight="1" x14ac:dyDescent="0.2">
      <c r="B181" s="433"/>
      <c r="C181" s="433"/>
      <c r="D181" s="289" t="s">
        <v>603</v>
      </c>
      <c r="E181" s="141"/>
      <c r="F181" s="330" t="s">
        <v>330</v>
      </c>
      <c r="G181" s="330" t="s">
        <v>514</v>
      </c>
      <c r="H181" s="377" t="s">
        <v>346</v>
      </c>
      <c r="I181" s="390" t="s">
        <v>357</v>
      </c>
      <c r="J181" s="330" t="s">
        <v>683</v>
      </c>
      <c r="K181" s="330"/>
      <c r="L181" s="395"/>
      <c r="M181" s="330"/>
      <c r="N181" s="330"/>
      <c r="O181" s="396"/>
      <c r="P181" s="396"/>
      <c r="Q181" s="396"/>
      <c r="R181" s="396"/>
      <c r="S181" s="396"/>
      <c r="T181" s="397">
        <f t="shared" si="10"/>
        <v>0</v>
      </c>
      <c r="U181" s="330"/>
      <c r="V181" s="397">
        <f t="shared" si="11"/>
        <v>0</v>
      </c>
      <c r="W181" s="398" t="str">
        <f t="shared" si="12"/>
        <v>-</v>
      </c>
    </row>
    <row r="182" spans="2:23" s="135" customFormat="1" ht="50.1" customHeight="1" x14ac:dyDescent="0.2">
      <c r="B182" s="433"/>
      <c r="C182" s="433"/>
      <c r="D182" s="290" t="s">
        <v>610</v>
      </c>
      <c r="E182" s="142"/>
      <c r="F182" s="331" t="s">
        <v>336</v>
      </c>
      <c r="G182" s="331" t="s">
        <v>605</v>
      </c>
      <c r="H182" s="379" t="s">
        <v>332</v>
      </c>
      <c r="I182" s="386" t="s">
        <v>357</v>
      </c>
      <c r="J182" s="331" t="s">
        <v>684</v>
      </c>
      <c r="K182" s="331"/>
      <c r="L182" s="399"/>
      <c r="M182" s="331"/>
      <c r="N182" s="331"/>
      <c r="O182" s="400"/>
      <c r="P182" s="400"/>
      <c r="Q182" s="400"/>
      <c r="R182" s="400"/>
      <c r="S182" s="400"/>
      <c r="T182" s="401">
        <f t="shared" si="10"/>
        <v>0</v>
      </c>
      <c r="U182" s="331"/>
      <c r="V182" s="401">
        <f t="shared" si="11"/>
        <v>0</v>
      </c>
      <c r="W182" s="402" t="str">
        <f t="shared" si="12"/>
        <v>-</v>
      </c>
    </row>
    <row r="183" spans="2:23" s="135" customFormat="1" ht="50.1" customHeight="1" x14ac:dyDescent="0.2">
      <c r="B183" s="434"/>
      <c r="C183" s="434"/>
      <c r="D183" s="291"/>
      <c r="E183" s="143"/>
      <c r="F183" s="333" t="s">
        <v>340</v>
      </c>
      <c r="G183" s="333" t="s">
        <v>531</v>
      </c>
      <c r="H183" s="333" t="s">
        <v>606</v>
      </c>
      <c r="I183" s="391" t="s">
        <v>357</v>
      </c>
      <c r="J183" s="333" t="s">
        <v>685</v>
      </c>
      <c r="K183" s="333"/>
      <c r="L183" s="403"/>
      <c r="M183" s="333"/>
      <c r="N183" s="333"/>
      <c r="O183" s="404"/>
      <c r="P183" s="404"/>
      <c r="Q183" s="404"/>
      <c r="R183" s="404"/>
      <c r="S183" s="404"/>
      <c r="T183" s="405">
        <f t="shared" si="10"/>
        <v>0</v>
      </c>
      <c r="U183" s="333"/>
      <c r="V183" s="405">
        <f t="shared" si="11"/>
        <v>0</v>
      </c>
      <c r="W183" s="406" t="str">
        <f t="shared" si="12"/>
        <v>-</v>
      </c>
    </row>
    <row r="184" spans="2:23" s="135" customFormat="1" ht="150" customHeight="1" x14ac:dyDescent="0.2">
      <c r="B184" s="325" t="s">
        <v>611</v>
      </c>
      <c r="C184" s="325" t="s">
        <v>335</v>
      </c>
      <c r="D184" s="326" t="s">
        <v>612</v>
      </c>
      <c r="E184" s="437"/>
      <c r="F184" s="328" t="s">
        <v>613</v>
      </c>
      <c r="G184" s="392" t="s">
        <v>614</v>
      </c>
      <c r="H184" s="392"/>
      <c r="I184" s="393" t="s">
        <v>669</v>
      </c>
      <c r="J184" s="392" t="s">
        <v>665</v>
      </c>
      <c r="K184" s="392"/>
      <c r="L184" s="393"/>
      <c r="M184" s="392"/>
      <c r="N184" s="392"/>
      <c r="O184" s="438"/>
      <c r="P184" s="438"/>
      <c r="Q184" s="438"/>
      <c r="R184" s="438"/>
      <c r="S184" s="438"/>
      <c r="T184" s="439">
        <f t="shared" si="10"/>
        <v>0</v>
      </c>
      <c r="U184" s="392"/>
      <c r="V184" s="439">
        <f t="shared" si="11"/>
        <v>0</v>
      </c>
      <c r="W184" s="440" t="str">
        <f t="shared" si="12"/>
        <v>-</v>
      </c>
    </row>
    <row r="185" spans="2:23" s="135" customFormat="1" ht="150" customHeight="1" x14ac:dyDescent="0.2">
      <c r="B185" s="282"/>
      <c r="C185" s="433"/>
      <c r="D185" s="326" t="s">
        <v>615</v>
      </c>
      <c r="E185" s="437"/>
      <c r="F185" s="328" t="s">
        <v>613</v>
      </c>
      <c r="G185" s="392" t="s">
        <v>614</v>
      </c>
      <c r="H185" s="392"/>
      <c r="I185" s="393" t="s">
        <v>670</v>
      </c>
      <c r="J185" s="392" t="s">
        <v>666</v>
      </c>
      <c r="K185" s="392"/>
      <c r="L185" s="393"/>
      <c r="M185" s="392"/>
      <c r="N185" s="392"/>
      <c r="O185" s="438"/>
      <c r="P185" s="438"/>
      <c r="Q185" s="438"/>
      <c r="R185" s="438"/>
      <c r="S185" s="438"/>
      <c r="T185" s="439">
        <f t="shared" si="10"/>
        <v>0</v>
      </c>
      <c r="U185" s="392"/>
      <c r="V185" s="439">
        <f t="shared" si="11"/>
        <v>0</v>
      </c>
      <c r="W185" s="440" t="str">
        <f t="shared" si="12"/>
        <v>-</v>
      </c>
    </row>
    <row r="186" spans="2:23" s="135" customFormat="1" ht="150" customHeight="1" x14ac:dyDescent="0.2">
      <c r="B186" s="434"/>
      <c r="C186" s="434"/>
      <c r="D186" s="326" t="s">
        <v>616</v>
      </c>
      <c r="E186" s="437"/>
      <c r="F186" s="328" t="s">
        <v>613</v>
      </c>
      <c r="G186" s="392" t="s">
        <v>617</v>
      </c>
      <c r="H186" s="392"/>
      <c r="I186" s="393" t="s">
        <v>670</v>
      </c>
      <c r="J186" s="392" t="s">
        <v>667</v>
      </c>
      <c r="K186" s="392"/>
      <c r="L186" s="393"/>
      <c r="M186" s="392"/>
      <c r="N186" s="392"/>
      <c r="O186" s="438"/>
      <c r="P186" s="438"/>
      <c r="Q186" s="438"/>
      <c r="R186" s="438"/>
      <c r="S186" s="438"/>
      <c r="T186" s="439">
        <f t="shared" si="10"/>
        <v>0</v>
      </c>
      <c r="U186" s="392"/>
      <c r="V186" s="439">
        <f t="shared" si="11"/>
        <v>0</v>
      </c>
      <c r="W186" s="440" t="str">
        <f t="shared" si="12"/>
        <v>-</v>
      </c>
    </row>
  </sheetData>
  <autoFilter ref="A3:W120"/>
  <mergeCells count="6">
    <mergeCell ref="E18:E20"/>
    <mergeCell ref="E133:E136"/>
    <mergeCell ref="E145:E148"/>
    <mergeCell ref="E98:E100"/>
    <mergeCell ref="B104:B106"/>
    <mergeCell ref="B98:B100"/>
  </mergeCells>
  <phoneticPr fontId="1" type="noConversion"/>
  <conditionalFormatting sqref="L4:L120">
    <cfRule type="expression" dxfId="59" priority="72">
      <formula>AND(L4&lt;5,M4&gt;0)</formula>
    </cfRule>
  </conditionalFormatting>
  <conditionalFormatting sqref="S4:S120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20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20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20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20">
    <cfRule type="expression" dxfId="48" priority="61">
      <formula>OR(M4=0,M4="0")</formula>
    </cfRule>
  </conditionalFormatting>
  <conditionalFormatting sqref="L121:L132">
    <cfRule type="expression" dxfId="47" priority="60">
      <formula>AND(L121&lt;5,M121&gt;0)</formula>
    </cfRule>
  </conditionalFormatting>
  <conditionalFormatting sqref="S121:S132">
    <cfRule type="expression" dxfId="46" priority="57">
      <formula>S121&gt;1</formula>
    </cfRule>
    <cfRule type="expression" dxfId="45" priority="58">
      <formula>S121&gt;0.5</formula>
    </cfRule>
    <cfRule type="expression" dxfId="44" priority="59">
      <formula>S121&gt;0</formula>
    </cfRule>
  </conditionalFormatting>
  <conditionalFormatting sqref="T121:T132">
    <cfRule type="expression" dxfId="43" priority="55">
      <formula>T121=0</formula>
    </cfRule>
    <cfRule type="expression" dxfId="42" priority="56">
      <formula>AND(T121&lt;&gt;"",T121/S121&lt;4)</formula>
    </cfRule>
  </conditionalFormatting>
  <conditionalFormatting sqref="V121:V132">
    <cfRule type="expression" dxfId="41" priority="53">
      <formula>V121=0</formula>
    </cfRule>
    <cfRule type="expression" dxfId="40" priority="54">
      <formula>AND(V121&lt;&gt;"",V121/S121&lt;4)</formula>
    </cfRule>
  </conditionalFormatting>
  <conditionalFormatting sqref="W121:W132">
    <cfRule type="expression" dxfId="39" priority="50">
      <formula>W121&lt;10</formula>
    </cfRule>
    <cfRule type="expression" dxfId="38" priority="51">
      <formula>W121&lt;20</formula>
    </cfRule>
    <cfRule type="expression" dxfId="37" priority="52">
      <formula>W121&lt;50</formula>
    </cfRule>
  </conditionalFormatting>
  <conditionalFormatting sqref="M121:N132">
    <cfRule type="expression" dxfId="36" priority="49">
      <formula>OR(M121=0,M121="0")</formula>
    </cfRule>
  </conditionalFormatting>
  <conditionalFormatting sqref="L133:L140">
    <cfRule type="expression" dxfId="35" priority="36">
      <formula>AND(L133&lt;5,M133&gt;0)</formula>
    </cfRule>
  </conditionalFormatting>
  <conditionalFormatting sqref="S133:S140">
    <cfRule type="expression" dxfId="34" priority="33">
      <formula>S133&gt;1</formula>
    </cfRule>
    <cfRule type="expression" dxfId="33" priority="34">
      <formula>S133&gt;0.5</formula>
    </cfRule>
    <cfRule type="expression" dxfId="32" priority="35">
      <formula>S133&gt;0</formula>
    </cfRule>
  </conditionalFormatting>
  <conditionalFormatting sqref="T133:T140">
    <cfRule type="expression" dxfId="31" priority="31">
      <formula>T133=0</formula>
    </cfRule>
    <cfRule type="expression" dxfId="30" priority="32">
      <formula>AND(T133&lt;&gt;"",T133/S133&lt;4)</formula>
    </cfRule>
  </conditionalFormatting>
  <conditionalFormatting sqref="V133:V140">
    <cfRule type="expression" dxfId="29" priority="29">
      <formula>V133=0</formula>
    </cfRule>
    <cfRule type="expression" dxfId="28" priority="30">
      <formula>AND(V133&lt;&gt;"",V133/S133&lt;4)</formula>
    </cfRule>
  </conditionalFormatting>
  <conditionalFormatting sqref="W133:W140">
    <cfRule type="expression" dxfId="27" priority="26">
      <formula>W133&lt;10</formula>
    </cfRule>
    <cfRule type="expression" dxfId="26" priority="27">
      <formula>W133&lt;20</formula>
    </cfRule>
    <cfRule type="expression" dxfId="25" priority="28">
      <formula>W133&lt;50</formula>
    </cfRule>
  </conditionalFormatting>
  <conditionalFormatting sqref="M133:N140">
    <cfRule type="expression" dxfId="24" priority="25">
      <formula>OR(M133=0,M133="0")</formula>
    </cfRule>
  </conditionalFormatting>
  <conditionalFormatting sqref="L141:L168 L184:L186">
    <cfRule type="expression" dxfId="23" priority="24">
      <formula>AND(L141&lt;5,M141&gt;0)</formula>
    </cfRule>
  </conditionalFormatting>
  <conditionalFormatting sqref="S141:S168 S184:S186">
    <cfRule type="expression" dxfId="22" priority="21">
      <formula>S141&gt;1</formula>
    </cfRule>
    <cfRule type="expression" dxfId="21" priority="22">
      <formula>S141&gt;0.5</formula>
    </cfRule>
    <cfRule type="expression" dxfId="20" priority="23">
      <formula>S141&gt;0</formula>
    </cfRule>
  </conditionalFormatting>
  <conditionalFormatting sqref="T141:T168 T184:T186">
    <cfRule type="expression" dxfId="19" priority="19">
      <formula>T141=0</formula>
    </cfRule>
    <cfRule type="expression" dxfId="18" priority="20">
      <formula>AND(T141&lt;&gt;"",T141/S141&lt;4)</formula>
    </cfRule>
  </conditionalFormatting>
  <conditionalFormatting sqref="V141:V168 V184:V186">
    <cfRule type="expression" dxfId="17" priority="17">
      <formula>V141=0</formula>
    </cfRule>
    <cfRule type="expression" dxfId="16" priority="18">
      <formula>AND(V141&lt;&gt;"",V141/S141&lt;4)</formula>
    </cfRule>
  </conditionalFormatting>
  <conditionalFormatting sqref="W141:W168 W184:W186">
    <cfRule type="expression" dxfId="15" priority="14">
      <formula>W141&lt;10</formula>
    </cfRule>
    <cfRule type="expression" dxfId="14" priority="15">
      <formula>W141&lt;20</formula>
    </cfRule>
    <cfRule type="expression" dxfId="13" priority="16">
      <formula>W141&lt;50</formula>
    </cfRule>
  </conditionalFormatting>
  <conditionalFormatting sqref="M141:N168 M184:N186">
    <cfRule type="expression" dxfId="12" priority="13">
      <formula>OR(M141=0,M141="0")</formula>
    </cfRule>
  </conditionalFormatting>
  <conditionalFormatting sqref="L169:L183">
    <cfRule type="expression" dxfId="11" priority="12">
      <formula>AND(L169&lt;5,M169&gt;0)</formula>
    </cfRule>
  </conditionalFormatting>
  <conditionalFormatting sqref="S169:S183">
    <cfRule type="expression" dxfId="10" priority="9">
      <formula>S169&gt;1</formula>
    </cfRule>
    <cfRule type="expression" dxfId="9" priority="10">
      <formula>S169&gt;0.5</formula>
    </cfRule>
    <cfRule type="expression" dxfId="8" priority="11">
      <formula>S169&gt;0</formula>
    </cfRule>
  </conditionalFormatting>
  <conditionalFormatting sqref="T169:T183">
    <cfRule type="expression" dxfId="7" priority="7">
      <formula>T169=0</formula>
    </cfRule>
    <cfRule type="expression" dxfId="6" priority="8">
      <formula>AND(T169&lt;&gt;"",T169/S169&lt;4)</formula>
    </cfRule>
  </conditionalFormatting>
  <conditionalFormatting sqref="V169:V183">
    <cfRule type="expression" dxfId="5" priority="5">
      <formula>V169=0</formula>
    </cfRule>
    <cfRule type="expression" dxfId="4" priority="6">
      <formula>AND(V169&lt;&gt;"",V169/S169&lt;4)</formula>
    </cfRule>
  </conditionalFormatting>
  <conditionalFormatting sqref="W169:W183">
    <cfRule type="expression" dxfId="3" priority="2">
      <formula>W169&lt;10</formula>
    </cfRule>
    <cfRule type="expression" dxfId="2" priority="3">
      <formula>W169&lt;20</formula>
    </cfRule>
    <cfRule type="expression" dxfId="1" priority="4">
      <formula>W169&lt;50</formula>
    </cfRule>
  </conditionalFormatting>
  <conditionalFormatting sqref="M169:N183">
    <cfRule type="expression" dxfId="0" priority="1">
      <formula>OR(M169=0,M169="0")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7"/>
  <sheetViews>
    <sheetView showGridLines="0" zoomScale="55" zoomScaleNormal="55" workbookViewId="0"/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4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39" customFormat="1" ht="40.5" customHeight="1" x14ac:dyDescent="0.35">
      <c r="B3" s="306" t="s">
        <v>314</v>
      </c>
      <c r="C3" s="306" t="s">
        <v>315</v>
      </c>
      <c r="D3" s="306" t="s">
        <v>316</v>
      </c>
      <c r="E3" s="306" t="s">
        <v>317</v>
      </c>
      <c r="F3" s="306" t="s">
        <v>318</v>
      </c>
      <c r="G3" s="306" t="s">
        <v>319</v>
      </c>
      <c r="H3" s="306" t="s">
        <v>320</v>
      </c>
      <c r="I3" s="306" t="s">
        <v>321</v>
      </c>
      <c r="J3" s="307" t="s">
        <v>322</v>
      </c>
      <c r="K3" s="307" t="s">
        <v>323</v>
      </c>
      <c r="L3" s="306" t="s">
        <v>327</v>
      </c>
      <c r="M3" s="306" t="s">
        <v>537</v>
      </c>
    </row>
    <row r="4" spans="2:13" ht="50.1" customHeight="1" x14ac:dyDescent="0.35">
      <c r="B4" s="441" t="s">
        <v>328</v>
      </c>
      <c r="C4" s="441" t="s">
        <v>555</v>
      </c>
      <c r="D4" s="442" t="s">
        <v>329</v>
      </c>
      <c r="E4" s="441"/>
      <c r="F4" s="443" t="s">
        <v>330</v>
      </c>
      <c r="G4" s="443" t="s">
        <v>331</v>
      </c>
      <c r="H4" s="443" t="s">
        <v>332</v>
      </c>
      <c r="I4" s="444" t="s">
        <v>357</v>
      </c>
      <c r="J4" s="445">
        <v>10</v>
      </c>
      <c r="K4" s="445">
        <f>J4+0.2</f>
        <v>10.199999999999999</v>
      </c>
      <c r="L4" s="520">
        <f>'在庫情報（袜子）'!U4</f>
        <v>0</v>
      </c>
      <c r="M4" s="548">
        <f>K4*L4</f>
        <v>0</v>
      </c>
    </row>
    <row r="5" spans="2:13" ht="50.1" customHeight="1" x14ac:dyDescent="0.35">
      <c r="B5" s="279"/>
      <c r="C5" s="279"/>
      <c r="D5" s="447"/>
      <c r="E5" s="279"/>
      <c r="F5" s="448" t="s">
        <v>336</v>
      </c>
      <c r="G5" s="448" t="s">
        <v>337</v>
      </c>
      <c r="H5" s="448" t="s">
        <v>338</v>
      </c>
      <c r="I5" s="449" t="s">
        <v>357</v>
      </c>
      <c r="J5" s="450">
        <v>10</v>
      </c>
      <c r="K5" s="450">
        <f t="shared" ref="K5:K73" si="0">J5+0.2</f>
        <v>10.199999999999999</v>
      </c>
      <c r="L5" s="308">
        <f>'在庫情報（袜子）'!U5</f>
        <v>0</v>
      </c>
      <c r="M5" s="549">
        <f t="shared" ref="M5:M6" si="1">K5*L5</f>
        <v>0</v>
      </c>
    </row>
    <row r="6" spans="2:13" ht="50.1" customHeight="1" x14ac:dyDescent="0.35">
      <c r="B6" s="279"/>
      <c r="C6" s="279"/>
      <c r="D6" s="447"/>
      <c r="E6" s="279"/>
      <c r="F6" s="448" t="s">
        <v>340</v>
      </c>
      <c r="G6" s="448" t="s">
        <v>341</v>
      </c>
      <c r="H6" s="448" t="s">
        <v>342</v>
      </c>
      <c r="I6" s="449" t="s">
        <v>357</v>
      </c>
      <c r="J6" s="450">
        <v>10</v>
      </c>
      <c r="K6" s="450">
        <f t="shared" si="0"/>
        <v>10.199999999999999</v>
      </c>
      <c r="L6" s="308">
        <f>'在庫情報（袜子）'!U6</f>
        <v>0</v>
      </c>
      <c r="M6" s="549">
        <f t="shared" si="1"/>
        <v>0</v>
      </c>
    </row>
    <row r="7" spans="2:13" ht="50.1" customHeight="1" x14ac:dyDescent="0.35">
      <c r="B7" s="279"/>
      <c r="C7" s="279"/>
      <c r="D7" s="447"/>
      <c r="E7" s="279"/>
      <c r="F7" s="448" t="s">
        <v>330</v>
      </c>
      <c r="G7" s="448" t="s">
        <v>565</v>
      </c>
      <c r="H7" s="448" t="s">
        <v>564</v>
      </c>
      <c r="I7" s="449" t="s">
        <v>357</v>
      </c>
      <c r="J7" s="450">
        <v>10</v>
      </c>
      <c r="K7" s="450">
        <v>10.199999999999999</v>
      </c>
      <c r="L7" s="308">
        <f>'在庫情報（袜子）'!U7</f>
        <v>0</v>
      </c>
      <c r="M7" s="549">
        <f t="shared" ref="M7:M70" si="2">K7*L7</f>
        <v>0</v>
      </c>
    </row>
    <row r="8" spans="2:13" ht="50.1" customHeight="1" x14ac:dyDescent="0.35">
      <c r="B8" s="279"/>
      <c r="C8" s="279"/>
      <c r="D8" s="447"/>
      <c r="E8" s="279"/>
      <c r="F8" s="448" t="s">
        <v>336</v>
      </c>
      <c r="G8" s="448" t="s">
        <v>566</v>
      </c>
      <c r="H8" s="448" t="s">
        <v>332</v>
      </c>
      <c r="I8" s="449" t="s">
        <v>357</v>
      </c>
      <c r="J8" s="450">
        <v>10</v>
      </c>
      <c r="K8" s="450">
        <v>10.199999999999999</v>
      </c>
      <c r="L8" s="308">
        <f>'在庫情報（袜子）'!U8</f>
        <v>0</v>
      </c>
      <c r="M8" s="549">
        <f t="shared" si="2"/>
        <v>0</v>
      </c>
    </row>
    <row r="9" spans="2:13" ht="50.1" customHeight="1" x14ac:dyDescent="0.35">
      <c r="B9" s="279"/>
      <c r="C9" s="279"/>
      <c r="D9" s="447"/>
      <c r="E9" s="279"/>
      <c r="F9" s="448" t="s">
        <v>340</v>
      </c>
      <c r="G9" s="448" t="s">
        <v>567</v>
      </c>
      <c r="H9" s="448" t="s">
        <v>338</v>
      </c>
      <c r="I9" s="449" t="s">
        <v>357</v>
      </c>
      <c r="J9" s="450">
        <v>10</v>
      </c>
      <c r="K9" s="450">
        <v>10.199999999999999</v>
      </c>
      <c r="L9" s="308">
        <f>'在庫情報（袜子）'!U9</f>
        <v>0</v>
      </c>
      <c r="M9" s="549">
        <f t="shared" si="2"/>
        <v>0</v>
      </c>
    </row>
    <row r="10" spans="2:13" ht="50.1" customHeight="1" x14ac:dyDescent="0.35">
      <c r="B10" s="279"/>
      <c r="C10" s="279"/>
      <c r="D10" s="447"/>
      <c r="E10" s="279"/>
      <c r="F10" s="451" t="s">
        <v>563</v>
      </c>
      <c r="G10" s="451" t="s">
        <v>568</v>
      </c>
      <c r="H10" s="451" t="s">
        <v>342</v>
      </c>
      <c r="I10" s="452" t="s">
        <v>357</v>
      </c>
      <c r="J10" s="453">
        <v>10</v>
      </c>
      <c r="K10" s="453">
        <v>10.199999999999999</v>
      </c>
      <c r="L10" s="310">
        <f>'在庫情報（袜子）'!U10</f>
        <v>0</v>
      </c>
      <c r="M10" s="550">
        <f t="shared" si="2"/>
        <v>0</v>
      </c>
    </row>
    <row r="11" spans="2:13" ht="50.1" customHeight="1" x14ac:dyDescent="0.35">
      <c r="B11" s="441" t="s">
        <v>344</v>
      </c>
      <c r="C11" s="441" t="s">
        <v>556</v>
      </c>
      <c r="D11" s="442" t="s">
        <v>574</v>
      </c>
      <c r="E11" s="441"/>
      <c r="F11" s="443" t="s">
        <v>330</v>
      </c>
      <c r="G11" s="443" t="s">
        <v>345</v>
      </c>
      <c r="H11" s="443" t="s">
        <v>346</v>
      </c>
      <c r="I11" s="454" t="s">
        <v>347</v>
      </c>
      <c r="J11" s="445">
        <v>10.5</v>
      </c>
      <c r="K11" s="445">
        <f t="shared" si="0"/>
        <v>10.7</v>
      </c>
      <c r="L11" s="520">
        <f>'在庫情報（袜子）'!U11</f>
        <v>0</v>
      </c>
      <c r="M11" s="548">
        <f t="shared" si="2"/>
        <v>0</v>
      </c>
    </row>
    <row r="12" spans="2:13" ht="50.1" customHeight="1" x14ac:dyDescent="0.35">
      <c r="B12" s="279"/>
      <c r="C12" s="279"/>
      <c r="D12" s="447"/>
      <c r="E12" s="279"/>
      <c r="F12" s="448" t="s">
        <v>336</v>
      </c>
      <c r="G12" s="448" t="s">
        <v>331</v>
      </c>
      <c r="H12" s="448" t="s">
        <v>332</v>
      </c>
      <c r="I12" s="455" t="s">
        <v>347</v>
      </c>
      <c r="J12" s="450">
        <v>10.5</v>
      </c>
      <c r="K12" s="450">
        <f t="shared" si="0"/>
        <v>10.7</v>
      </c>
      <c r="L12" s="308">
        <f>'在庫情報（袜子）'!U12</f>
        <v>0</v>
      </c>
      <c r="M12" s="549">
        <f t="shared" si="2"/>
        <v>0</v>
      </c>
    </row>
    <row r="13" spans="2:13" ht="50.1" customHeight="1" x14ac:dyDescent="0.35">
      <c r="B13" s="279"/>
      <c r="C13" s="279"/>
      <c r="D13" s="447"/>
      <c r="E13" s="279"/>
      <c r="F13" s="448" t="s">
        <v>340</v>
      </c>
      <c r="G13" s="448" t="s">
        <v>337</v>
      </c>
      <c r="H13" s="448" t="s">
        <v>338</v>
      </c>
      <c r="I13" s="455" t="s">
        <v>347</v>
      </c>
      <c r="J13" s="450">
        <v>10.5</v>
      </c>
      <c r="K13" s="450">
        <f t="shared" si="0"/>
        <v>10.7</v>
      </c>
      <c r="L13" s="308">
        <f>'在庫情報（袜子）'!U13</f>
        <v>0</v>
      </c>
      <c r="M13" s="549">
        <f t="shared" si="2"/>
        <v>0</v>
      </c>
    </row>
    <row r="14" spans="2:13" ht="50.1" customHeight="1" x14ac:dyDescent="0.35">
      <c r="B14" s="280"/>
      <c r="C14" s="280"/>
      <c r="D14" s="456"/>
      <c r="E14" s="280"/>
      <c r="F14" s="451" t="s">
        <v>352</v>
      </c>
      <c r="G14" s="451" t="s">
        <v>341</v>
      </c>
      <c r="H14" s="451" t="s">
        <v>342</v>
      </c>
      <c r="I14" s="457" t="s">
        <v>347</v>
      </c>
      <c r="J14" s="453">
        <v>10.5</v>
      </c>
      <c r="K14" s="453">
        <f t="shared" si="0"/>
        <v>10.7</v>
      </c>
      <c r="L14" s="310">
        <f>'在庫情報（袜子）'!U14</f>
        <v>0</v>
      </c>
      <c r="M14" s="550">
        <f t="shared" si="2"/>
        <v>0</v>
      </c>
    </row>
    <row r="15" spans="2:13" ht="50.1" customHeight="1" x14ac:dyDescent="0.35">
      <c r="B15" s="441" t="s">
        <v>355</v>
      </c>
      <c r="C15" s="441" t="s">
        <v>555</v>
      </c>
      <c r="D15" s="442" t="s">
        <v>356</v>
      </c>
      <c r="E15" s="441"/>
      <c r="F15" s="443" t="s">
        <v>330</v>
      </c>
      <c r="G15" s="443" t="s">
        <v>331</v>
      </c>
      <c r="H15" s="443" t="s">
        <v>332</v>
      </c>
      <c r="I15" s="444" t="s">
        <v>569</v>
      </c>
      <c r="J15" s="445">
        <v>10</v>
      </c>
      <c r="K15" s="445">
        <f t="shared" si="0"/>
        <v>10.199999999999999</v>
      </c>
      <c r="L15" s="520">
        <f>'在庫情報（袜子）'!U15</f>
        <v>0</v>
      </c>
      <c r="M15" s="548">
        <f t="shared" si="2"/>
        <v>0</v>
      </c>
    </row>
    <row r="16" spans="2:13" ht="50.1" customHeight="1" x14ac:dyDescent="0.35">
      <c r="B16" s="279"/>
      <c r="C16" s="279"/>
      <c r="D16" s="447"/>
      <c r="E16" s="279"/>
      <c r="F16" s="448" t="s">
        <v>336</v>
      </c>
      <c r="G16" s="448" t="s">
        <v>337</v>
      </c>
      <c r="H16" s="448" t="s">
        <v>338</v>
      </c>
      <c r="I16" s="449" t="s">
        <v>357</v>
      </c>
      <c r="J16" s="450">
        <v>10</v>
      </c>
      <c r="K16" s="450">
        <f t="shared" si="0"/>
        <v>10.199999999999999</v>
      </c>
      <c r="L16" s="308">
        <f>'在庫情報（袜子）'!U16</f>
        <v>0</v>
      </c>
      <c r="M16" s="549">
        <f t="shared" si="2"/>
        <v>0</v>
      </c>
    </row>
    <row r="17" spans="2:13" ht="50.1" customHeight="1" x14ac:dyDescent="0.35">
      <c r="B17" s="280"/>
      <c r="C17" s="280"/>
      <c r="D17" s="456"/>
      <c r="E17" s="280"/>
      <c r="F17" s="451" t="s">
        <v>340</v>
      </c>
      <c r="G17" s="451" t="s">
        <v>341</v>
      </c>
      <c r="H17" s="451" t="s">
        <v>342</v>
      </c>
      <c r="I17" s="452" t="s">
        <v>357</v>
      </c>
      <c r="J17" s="453">
        <v>10</v>
      </c>
      <c r="K17" s="453">
        <f t="shared" si="0"/>
        <v>10.199999999999999</v>
      </c>
      <c r="L17" s="310">
        <f>'在庫情報（袜子）'!U17</f>
        <v>0</v>
      </c>
      <c r="M17" s="550">
        <f t="shared" si="2"/>
        <v>0</v>
      </c>
    </row>
    <row r="18" spans="2:13" ht="50.1" customHeight="1" x14ac:dyDescent="0.35">
      <c r="B18" s="458" t="s">
        <v>363</v>
      </c>
      <c r="C18" s="458" t="s">
        <v>557</v>
      </c>
      <c r="D18" s="459" t="s">
        <v>364</v>
      </c>
      <c r="E18" s="718"/>
      <c r="F18" s="460" t="s">
        <v>330</v>
      </c>
      <c r="G18" s="460" t="s">
        <v>331</v>
      </c>
      <c r="H18" s="460" t="s">
        <v>332</v>
      </c>
      <c r="I18" s="461" t="s">
        <v>357</v>
      </c>
      <c r="J18" s="462">
        <v>10</v>
      </c>
      <c r="K18" s="462">
        <f t="shared" si="0"/>
        <v>10.199999999999999</v>
      </c>
      <c r="L18" s="551">
        <f>'在庫情報（袜子）'!U18</f>
        <v>0</v>
      </c>
      <c r="M18" s="552">
        <f t="shared" si="2"/>
        <v>0</v>
      </c>
    </row>
    <row r="19" spans="2:13" ht="50.1" customHeight="1" x14ac:dyDescent="0.35">
      <c r="B19" s="463"/>
      <c r="C19" s="463"/>
      <c r="D19" s="464"/>
      <c r="E19" s="718"/>
      <c r="F19" s="465" t="s">
        <v>336</v>
      </c>
      <c r="G19" s="465" t="s">
        <v>337</v>
      </c>
      <c r="H19" s="465" t="s">
        <v>338</v>
      </c>
      <c r="I19" s="449" t="s">
        <v>357</v>
      </c>
      <c r="J19" s="466">
        <v>10</v>
      </c>
      <c r="K19" s="466">
        <f t="shared" si="0"/>
        <v>10.199999999999999</v>
      </c>
      <c r="L19" s="553">
        <f>'在庫情報（袜子）'!U19</f>
        <v>0</v>
      </c>
      <c r="M19" s="554">
        <f t="shared" si="2"/>
        <v>0</v>
      </c>
    </row>
    <row r="20" spans="2:13" s="140" customFormat="1" ht="50.1" customHeight="1" x14ac:dyDescent="0.35">
      <c r="B20" s="467"/>
      <c r="C20" s="468"/>
      <c r="D20" s="469"/>
      <c r="E20" s="719"/>
      <c r="F20" s="470" t="s">
        <v>340</v>
      </c>
      <c r="G20" s="471" t="s">
        <v>341</v>
      </c>
      <c r="H20" s="471" t="s">
        <v>342</v>
      </c>
      <c r="I20" s="472" t="s">
        <v>357</v>
      </c>
      <c r="J20" s="473">
        <v>10</v>
      </c>
      <c r="K20" s="473">
        <f t="shared" si="0"/>
        <v>10.199999999999999</v>
      </c>
      <c r="L20" s="555">
        <f>'在庫情報（袜子）'!U20</f>
        <v>0</v>
      </c>
      <c r="M20" s="556">
        <f t="shared" si="2"/>
        <v>0</v>
      </c>
    </row>
    <row r="21" spans="2:13" ht="50.1" customHeight="1" x14ac:dyDescent="0.35">
      <c r="B21" s="441" t="s">
        <v>368</v>
      </c>
      <c r="C21" s="441" t="s">
        <v>558</v>
      </c>
      <c r="D21" s="442" t="s">
        <v>369</v>
      </c>
      <c r="E21" s="441"/>
      <c r="F21" s="443" t="s">
        <v>330</v>
      </c>
      <c r="G21" s="443" t="s">
        <v>331</v>
      </c>
      <c r="H21" s="443" t="s">
        <v>332</v>
      </c>
      <c r="I21" s="444" t="s">
        <v>357</v>
      </c>
      <c r="J21" s="445">
        <v>12.5</v>
      </c>
      <c r="K21" s="445">
        <f t="shared" si="0"/>
        <v>12.7</v>
      </c>
      <c r="L21" s="520">
        <f>'在庫情報（袜子）'!U21</f>
        <v>0</v>
      </c>
      <c r="M21" s="548">
        <f t="shared" si="2"/>
        <v>0</v>
      </c>
    </row>
    <row r="22" spans="2:13" ht="50.1" customHeight="1" x14ac:dyDescent="0.35">
      <c r="B22" s="279"/>
      <c r="C22" s="279"/>
      <c r="D22" s="447"/>
      <c r="E22" s="279"/>
      <c r="F22" s="448" t="s">
        <v>336</v>
      </c>
      <c r="G22" s="448" t="s">
        <v>337</v>
      </c>
      <c r="H22" s="448" t="s">
        <v>338</v>
      </c>
      <c r="I22" s="449" t="s">
        <v>357</v>
      </c>
      <c r="J22" s="450">
        <v>12.5</v>
      </c>
      <c r="K22" s="450">
        <f t="shared" si="0"/>
        <v>12.7</v>
      </c>
      <c r="L22" s="308">
        <f>'在庫情報（袜子）'!U22</f>
        <v>0</v>
      </c>
      <c r="M22" s="549">
        <f t="shared" si="2"/>
        <v>0</v>
      </c>
    </row>
    <row r="23" spans="2:13" ht="50.1" customHeight="1" x14ac:dyDescent="0.35">
      <c r="B23" s="280"/>
      <c r="C23" s="280"/>
      <c r="D23" s="456"/>
      <c r="E23" s="280"/>
      <c r="F23" s="451" t="s">
        <v>340</v>
      </c>
      <c r="G23" s="451" t="s">
        <v>341</v>
      </c>
      <c r="H23" s="451" t="s">
        <v>342</v>
      </c>
      <c r="I23" s="457" t="s">
        <v>347</v>
      </c>
      <c r="J23" s="453">
        <v>12.5</v>
      </c>
      <c r="K23" s="453">
        <f t="shared" si="0"/>
        <v>12.7</v>
      </c>
      <c r="L23" s="310">
        <f>'在庫情報（袜子）'!U23</f>
        <v>0</v>
      </c>
      <c r="M23" s="550">
        <f t="shared" si="2"/>
        <v>0</v>
      </c>
    </row>
    <row r="24" spans="2:13" ht="50.1" customHeight="1" x14ac:dyDescent="0.35">
      <c r="B24" s="441" t="s">
        <v>374</v>
      </c>
      <c r="C24" s="441" t="s">
        <v>559</v>
      </c>
      <c r="D24" s="442" t="s">
        <v>375</v>
      </c>
      <c r="E24" s="441"/>
      <c r="F24" s="443" t="s">
        <v>330</v>
      </c>
      <c r="G24" s="443" t="s">
        <v>331</v>
      </c>
      <c r="H24" s="443" t="s">
        <v>332</v>
      </c>
      <c r="I24" s="454" t="s">
        <v>347</v>
      </c>
      <c r="J24" s="445">
        <v>10</v>
      </c>
      <c r="K24" s="445">
        <f t="shared" si="0"/>
        <v>10.199999999999999</v>
      </c>
      <c r="L24" s="520">
        <f>'在庫情報（袜子）'!U24</f>
        <v>0</v>
      </c>
      <c r="M24" s="548">
        <f t="shared" si="2"/>
        <v>0</v>
      </c>
    </row>
    <row r="25" spans="2:13" ht="50.1" customHeight="1" x14ac:dyDescent="0.35">
      <c r="B25" s="279"/>
      <c r="C25" s="279"/>
      <c r="D25" s="447"/>
      <c r="E25" s="279"/>
      <c r="F25" s="448" t="s">
        <v>336</v>
      </c>
      <c r="G25" s="448" t="s">
        <v>337</v>
      </c>
      <c r="H25" s="448" t="s">
        <v>338</v>
      </c>
      <c r="I25" s="455" t="s">
        <v>347</v>
      </c>
      <c r="J25" s="450">
        <v>10</v>
      </c>
      <c r="K25" s="450">
        <f t="shared" si="0"/>
        <v>10.199999999999999</v>
      </c>
      <c r="L25" s="308">
        <f>'在庫情報（袜子）'!U25</f>
        <v>0</v>
      </c>
      <c r="M25" s="549">
        <f t="shared" si="2"/>
        <v>0</v>
      </c>
    </row>
    <row r="26" spans="2:13" ht="50.1" customHeight="1" x14ac:dyDescent="0.35">
      <c r="B26" s="280"/>
      <c r="C26" s="280"/>
      <c r="D26" s="456"/>
      <c r="E26" s="280"/>
      <c r="F26" s="451" t="s">
        <v>340</v>
      </c>
      <c r="G26" s="451" t="s">
        <v>341</v>
      </c>
      <c r="H26" s="451" t="s">
        <v>342</v>
      </c>
      <c r="I26" s="457" t="s">
        <v>347</v>
      </c>
      <c r="J26" s="453">
        <v>10</v>
      </c>
      <c r="K26" s="453">
        <f t="shared" si="0"/>
        <v>10.199999999999999</v>
      </c>
      <c r="L26" s="310">
        <f>'在庫情報（袜子）'!U26</f>
        <v>0</v>
      </c>
      <c r="M26" s="550">
        <f t="shared" si="2"/>
        <v>0</v>
      </c>
    </row>
    <row r="27" spans="2:13" ht="50.1" customHeight="1" x14ac:dyDescent="0.35">
      <c r="B27" s="301" t="s">
        <v>575</v>
      </c>
      <c r="C27" s="458" t="s">
        <v>560</v>
      </c>
      <c r="D27" s="459" t="s">
        <v>379</v>
      </c>
      <c r="E27" s="458"/>
      <c r="F27" s="460" t="s">
        <v>330</v>
      </c>
      <c r="G27" s="460" t="s">
        <v>331</v>
      </c>
      <c r="H27" s="460" t="s">
        <v>332</v>
      </c>
      <c r="I27" s="461" t="s">
        <v>357</v>
      </c>
      <c r="J27" s="462">
        <v>10</v>
      </c>
      <c r="K27" s="462">
        <f t="shared" si="0"/>
        <v>10.199999999999999</v>
      </c>
      <c r="L27" s="551">
        <f>'在庫情報（袜子）'!U27</f>
        <v>0</v>
      </c>
      <c r="M27" s="552">
        <f t="shared" si="2"/>
        <v>0</v>
      </c>
    </row>
    <row r="28" spans="2:13" ht="50.1" customHeight="1" x14ac:dyDescent="0.35">
      <c r="B28" s="463"/>
      <c r="C28" s="463"/>
      <c r="D28" s="464"/>
      <c r="E28" s="463"/>
      <c r="F28" s="465" t="s">
        <v>336</v>
      </c>
      <c r="G28" s="465" t="s">
        <v>337</v>
      </c>
      <c r="H28" s="465" t="s">
        <v>338</v>
      </c>
      <c r="I28" s="449" t="s">
        <v>357</v>
      </c>
      <c r="J28" s="466">
        <v>10</v>
      </c>
      <c r="K28" s="466">
        <f t="shared" si="0"/>
        <v>10.199999999999999</v>
      </c>
      <c r="L28" s="553">
        <f>'在庫情報（袜子）'!U28</f>
        <v>0</v>
      </c>
      <c r="M28" s="554">
        <f t="shared" si="2"/>
        <v>0</v>
      </c>
    </row>
    <row r="29" spans="2:13" ht="50.1" customHeight="1" x14ac:dyDescent="0.35">
      <c r="B29" s="463"/>
      <c r="C29" s="463"/>
      <c r="D29" s="464"/>
      <c r="E29" s="474"/>
      <c r="F29" s="471" t="s">
        <v>340</v>
      </c>
      <c r="G29" s="471" t="s">
        <v>341</v>
      </c>
      <c r="H29" s="471" t="s">
        <v>342</v>
      </c>
      <c r="I29" s="472" t="s">
        <v>357</v>
      </c>
      <c r="J29" s="473">
        <v>10</v>
      </c>
      <c r="K29" s="473">
        <f t="shared" si="0"/>
        <v>10.199999999999999</v>
      </c>
      <c r="L29" s="555">
        <f>'在庫情報（袜子）'!U29</f>
        <v>0</v>
      </c>
      <c r="M29" s="556">
        <f t="shared" si="2"/>
        <v>0</v>
      </c>
    </row>
    <row r="30" spans="2:13" ht="50.1" customHeight="1" x14ac:dyDescent="0.35">
      <c r="B30" s="302" t="s">
        <v>576</v>
      </c>
      <c r="C30" s="463" t="s">
        <v>561</v>
      </c>
      <c r="D30" s="464"/>
      <c r="E30" s="458"/>
      <c r="F30" s="460" t="s">
        <v>330</v>
      </c>
      <c r="G30" s="460" t="s">
        <v>331</v>
      </c>
      <c r="H30" s="460" t="s">
        <v>332</v>
      </c>
      <c r="I30" s="475" t="s">
        <v>357</v>
      </c>
      <c r="J30" s="462">
        <v>10</v>
      </c>
      <c r="K30" s="462">
        <f t="shared" si="0"/>
        <v>10.199999999999999</v>
      </c>
      <c r="L30" s="551">
        <f>'在庫情報（袜子）'!U30</f>
        <v>0</v>
      </c>
      <c r="M30" s="552">
        <f t="shared" si="2"/>
        <v>0</v>
      </c>
    </row>
    <row r="31" spans="2:13" ht="50.1" customHeight="1" x14ac:dyDescent="0.35">
      <c r="B31" s="463"/>
      <c r="C31" s="463"/>
      <c r="D31" s="464"/>
      <c r="E31" s="463"/>
      <c r="F31" s="465" t="s">
        <v>336</v>
      </c>
      <c r="G31" s="465" t="s">
        <v>337</v>
      </c>
      <c r="H31" s="465" t="s">
        <v>338</v>
      </c>
      <c r="I31" s="476" t="s">
        <v>357</v>
      </c>
      <c r="J31" s="466">
        <v>10</v>
      </c>
      <c r="K31" s="466">
        <f t="shared" si="0"/>
        <v>10.199999999999999</v>
      </c>
      <c r="L31" s="553">
        <f>'在庫情報（袜子）'!U31</f>
        <v>0</v>
      </c>
      <c r="M31" s="554">
        <f t="shared" si="2"/>
        <v>0</v>
      </c>
    </row>
    <row r="32" spans="2:13" ht="50.1" customHeight="1" x14ac:dyDescent="0.35">
      <c r="B32" s="474"/>
      <c r="C32" s="474"/>
      <c r="D32" s="477"/>
      <c r="E32" s="474"/>
      <c r="F32" s="471" t="s">
        <v>340</v>
      </c>
      <c r="G32" s="471" t="s">
        <v>341</v>
      </c>
      <c r="H32" s="471" t="s">
        <v>342</v>
      </c>
      <c r="I32" s="478" t="s">
        <v>357</v>
      </c>
      <c r="J32" s="473">
        <v>10</v>
      </c>
      <c r="K32" s="473">
        <f t="shared" si="0"/>
        <v>10.199999999999999</v>
      </c>
      <c r="L32" s="555">
        <f>'在庫情報（袜子）'!U32</f>
        <v>0</v>
      </c>
      <c r="M32" s="556">
        <f t="shared" si="2"/>
        <v>0</v>
      </c>
    </row>
    <row r="33" spans="2:13" ht="50.1" customHeight="1" x14ac:dyDescent="0.35">
      <c r="B33" s="458" t="s">
        <v>387</v>
      </c>
      <c r="C33" s="458" t="s">
        <v>555</v>
      </c>
      <c r="D33" s="459" t="s">
        <v>388</v>
      </c>
      <c r="E33" s="458"/>
      <c r="F33" s="460" t="s">
        <v>330</v>
      </c>
      <c r="G33" s="460" t="s">
        <v>331</v>
      </c>
      <c r="H33" s="460" t="s">
        <v>332</v>
      </c>
      <c r="I33" s="461" t="s">
        <v>357</v>
      </c>
      <c r="J33" s="462">
        <v>10</v>
      </c>
      <c r="K33" s="462">
        <f t="shared" si="0"/>
        <v>10.199999999999999</v>
      </c>
      <c r="L33" s="551">
        <f>'在庫情報（袜子）'!U33</f>
        <v>0</v>
      </c>
      <c r="M33" s="552">
        <f t="shared" si="2"/>
        <v>0</v>
      </c>
    </row>
    <row r="34" spans="2:13" ht="50.1" customHeight="1" x14ac:dyDescent="0.35">
      <c r="B34" s="463"/>
      <c r="C34" s="463"/>
      <c r="D34" s="464"/>
      <c r="E34" s="463"/>
      <c r="F34" s="465" t="s">
        <v>336</v>
      </c>
      <c r="G34" s="465" t="s">
        <v>337</v>
      </c>
      <c r="H34" s="465" t="s">
        <v>338</v>
      </c>
      <c r="I34" s="449" t="s">
        <v>357</v>
      </c>
      <c r="J34" s="466">
        <v>10</v>
      </c>
      <c r="K34" s="466">
        <f t="shared" si="0"/>
        <v>10.199999999999999</v>
      </c>
      <c r="L34" s="553">
        <f>'在庫情報（袜子）'!U34</f>
        <v>0</v>
      </c>
      <c r="M34" s="554">
        <f t="shared" si="2"/>
        <v>0</v>
      </c>
    </row>
    <row r="35" spans="2:13" ht="50.1" customHeight="1" x14ac:dyDescent="0.35">
      <c r="B35" s="474"/>
      <c r="C35" s="474"/>
      <c r="D35" s="477"/>
      <c r="E35" s="474"/>
      <c r="F35" s="471" t="s">
        <v>340</v>
      </c>
      <c r="G35" s="471" t="s">
        <v>341</v>
      </c>
      <c r="H35" s="471" t="s">
        <v>342</v>
      </c>
      <c r="I35" s="472" t="s">
        <v>357</v>
      </c>
      <c r="J35" s="473">
        <v>10</v>
      </c>
      <c r="K35" s="473">
        <f t="shared" si="0"/>
        <v>10.199999999999999</v>
      </c>
      <c r="L35" s="555">
        <f>'在庫情報（袜子）'!U35</f>
        <v>0</v>
      </c>
      <c r="M35" s="556">
        <f t="shared" si="2"/>
        <v>0</v>
      </c>
    </row>
    <row r="36" spans="2:13" ht="50.1" customHeight="1" x14ac:dyDescent="0.35">
      <c r="B36" s="458" t="s">
        <v>392</v>
      </c>
      <c r="C36" s="458" t="s">
        <v>560</v>
      </c>
      <c r="D36" s="459" t="s">
        <v>393</v>
      </c>
      <c r="E36" s="458"/>
      <c r="F36" s="460" t="s">
        <v>330</v>
      </c>
      <c r="G36" s="460" t="s">
        <v>331</v>
      </c>
      <c r="H36" s="460" t="s">
        <v>332</v>
      </c>
      <c r="I36" s="444" t="s">
        <v>357</v>
      </c>
      <c r="J36" s="462">
        <v>10</v>
      </c>
      <c r="K36" s="462">
        <f t="shared" si="0"/>
        <v>10.199999999999999</v>
      </c>
      <c r="L36" s="551">
        <f>'在庫情報（袜子）'!U36</f>
        <v>0</v>
      </c>
      <c r="M36" s="552">
        <f t="shared" si="2"/>
        <v>0</v>
      </c>
    </row>
    <row r="37" spans="2:13" ht="50.1" customHeight="1" x14ac:dyDescent="0.35">
      <c r="B37" s="463"/>
      <c r="C37" s="463"/>
      <c r="D37" s="464"/>
      <c r="E37" s="463"/>
      <c r="F37" s="465" t="s">
        <v>336</v>
      </c>
      <c r="G37" s="465" t="s">
        <v>337</v>
      </c>
      <c r="H37" s="465" t="s">
        <v>338</v>
      </c>
      <c r="I37" s="449" t="s">
        <v>357</v>
      </c>
      <c r="J37" s="466">
        <v>10</v>
      </c>
      <c r="K37" s="466">
        <f t="shared" si="0"/>
        <v>10.199999999999999</v>
      </c>
      <c r="L37" s="553">
        <f>'在庫情報（袜子）'!U37</f>
        <v>0</v>
      </c>
      <c r="M37" s="554">
        <f t="shared" si="2"/>
        <v>0</v>
      </c>
    </row>
    <row r="38" spans="2:13" ht="50.1" customHeight="1" x14ac:dyDescent="0.35">
      <c r="B38" s="474"/>
      <c r="C38" s="474"/>
      <c r="D38" s="477"/>
      <c r="E38" s="474"/>
      <c r="F38" s="471" t="s">
        <v>340</v>
      </c>
      <c r="G38" s="471" t="s">
        <v>341</v>
      </c>
      <c r="H38" s="471" t="s">
        <v>342</v>
      </c>
      <c r="I38" s="452" t="s">
        <v>357</v>
      </c>
      <c r="J38" s="473">
        <v>10</v>
      </c>
      <c r="K38" s="473">
        <f t="shared" si="0"/>
        <v>10.199999999999999</v>
      </c>
      <c r="L38" s="555">
        <f>'在庫情報（袜子）'!U38</f>
        <v>0</v>
      </c>
      <c r="M38" s="556">
        <f t="shared" si="2"/>
        <v>0</v>
      </c>
    </row>
    <row r="39" spans="2:13" ht="50.1" customHeight="1" x14ac:dyDescent="0.35">
      <c r="B39" s="458" t="s">
        <v>398</v>
      </c>
      <c r="C39" s="458" t="s">
        <v>560</v>
      </c>
      <c r="D39" s="459" t="s">
        <v>399</v>
      </c>
      <c r="E39" s="458"/>
      <c r="F39" s="460" t="s">
        <v>330</v>
      </c>
      <c r="G39" s="460" t="s">
        <v>331</v>
      </c>
      <c r="H39" s="460" t="s">
        <v>332</v>
      </c>
      <c r="I39" s="461" t="s">
        <v>357</v>
      </c>
      <c r="J39" s="462">
        <v>10</v>
      </c>
      <c r="K39" s="462">
        <f t="shared" si="0"/>
        <v>10.199999999999999</v>
      </c>
      <c r="L39" s="551">
        <f>'在庫情報（袜子）'!U39</f>
        <v>0</v>
      </c>
      <c r="M39" s="552">
        <f t="shared" si="2"/>
        <v>0</v>
      </c>
    </row>
    <row r="40" spans="2:13" ht="50.1" customHeight="1" x14ac:dyDescent="0.35">
      <c r="B40" s="463"/>
      <c r="C40" s="463"/>
      <c r="D40" s="464"/>
      <c r="E40" s="463"/>
      <c r="F40" s="465" t="s">
        <v>336</v>
      </c>
      <c r="G40" s="465" t="s">
        <v>337</v>
      </c>
      <c r="H40" s="465" t="s">
        <v>338</v>
      </c>
      <c r="I40" s="449" t="s">
        <v>357</v>
      </c>
      <c r="J40" s="466">
        <v>10</v>
      </c>
      <c r="K40" s="466">
        <f t="shared" si="0"/>
        <v>10.199999999999999</v>
      </c>
      <c r="L40" s="553">
        <f>'在庫情報（袜子）'!U40</f>
        <v>0</v>
      </c>
      <c r="M40" s="554">
        <f t="shared" si="2"/>
        <v>0</v>
      </c>
    </row>
    <row r="41" spans="2:13" ht="50.1" customHeight="1" x14ac:dyDescent="0.35">
      <c r="B41" s="474"/>
      <c r="C41" s="474"/>
      <c r="D41" s="477"/>
      <c r="E41" s="474"/>
      <c r="F41" s="471" t="s">
        <v>340</v>
      </c>
      <c r="G41" s="471" t="s">
        <v>341</v>
      </c>
      <c r="H41" s="471" t="s">
        <v>342</v>
      </c>
      <c r="I41" s="472" t="s">
        <v>357</v>
      </c>
      <c r="J41" s="473">
        <v>10</v>
      </c>
      <c r="K41" s="473">
        <f t="shared" si="0"/>
        <v>10.199999999999999</v>
      </c>
      <c r="L41" s="555">
        <f>'在庫情報（袜子）'!U41</f>
        <v>0</v>
      </c>
      <c r="M41" s="556">
        <f t="shared" si="2"/>
        <v>0</v>
      </c>
    </row>
    <row r="42" spans="2:13" ht="50.1" customHeight="1" x14ac:dyDescent="0.35">
      <c r="B42" s="458" t="s">
        <v>402</v>
      </c>
      <c r="C42" s="458" t="s">
        <v>555</v>
      </c>
      <c r="D42" s="459" t="s">
        <v>403</v>
      </c>
      <c r="E42" s="458"/>
      <c r="F42" s="460" t="s">
        <v>330</v>
      </c>
      <c r="G42" s="460" t="s">
        <v>331</v>
      </c>
      <c r="H42" s="460" t="s">
        <v>332</v>
      </c>
      <c r="I42" s="444" t="s">
        <v>357</v>
      </c>
      <c r="J42" s="462">
        <v>10</v>
      </c>
      <c r="K42" s="462">
        <f t="shared" si="0"/>
        <v>10.199999999999999</v>
      </c>
      <c r="L42" s="551">
        <f>'在庫情報（袜子）'!U42</f>
        <v>0</v>
      </c>
      <c r="M42" s="552">
        <f t="shared" si="2"/>
        <v>0</v>
      </c>
    </row>
    <row r="43" spans="2:13" ht="50.1" customHeight="1" x14ac:dyDescent="0.35">
      <c r="B43" s="463"/>
      <c r="C43" s="463"/>
      <c r="D43" s="464"/>
      <c r="E43" s="463"/>
      <c r="F43" s="465" t="s">
        <v>336</v>
      </c>
      <c r="G43" s="465" t="s">
        <v>337</v>
      </c>
      <c r="H43" s="465" t="s">
        <v>338</v>
      </c>
      <c r="I43" s="449" t="s">
        <v>357</v>
      </c>
      <c r="J43" s="466">
        <v>10</v>
      </c>
      <c r="K43" s="466">
        <f t="shared" si="0"/>
        <v>10.199999999999999</v>
      </c>
      <c r="L43" s="553">
        <f>'在庫情報（袜子）'!U43</f>
        <v>0</v>
      </c>
      <c r="M43" s="554">
        <f t="shared" si="2"/>
        <v>0</v>
      </c>
    </row>
    <row r="44" spans="2:13" ht="50.1" customHeight="1" x14ac:dyDescent="0.35">
      <c r="B44" s="474"/>
      <c r="C44" s="474"/>
      <c r="D44" s="477"/>
      <c r="E44" s="474"/>
      <c r="F44" s="471" t="s">
        <v>340</v>
      </c>
      <c r="G44" s="471" t="s">
        <v>341</v>
      </c>
      <c r="H44" s="471" t="s">
        <v>342</v>
      </c>
      <c r="I44" s="452" t="s">
        <v>357</v>
      </c>
      <c r="J44" s="473">
        <v>10</v>
      </c>
      <c r="K44" s="473">
        <f t="shared" si="0"/>
        <v>10.199999999999999</v>
      </c>
      <c r="L44" s="555">
        <f>'在庫情報（袜子）'!U44</f>
        <v>0</v>
      </c>
      <c r="M44" s="556">
        <f t="shared" si="2"/>
        <v>0</v>
      </c>
    </row>
    <row r="45" spans="2:13" ht="50.1" customHeight="1" x14ac:dyDescent="0.35">
      <c r="B45" s="458" t="s">
        <v>409</v>
      </c>
      <c r="C45" s="458" t="s">
        <v>560</v>
      </c>
      <c r="D45" s="459" t="s">
        <v>410</v>
      </c>
      <c r="E45" s="458"/>
      <c r="F45" s="460" t="s">
        <v>330</v>
      </c>
      <c r="G45" s="460" t="s">
        <v>331</v>
      </c>
      <c r="H45" s="460" t="s">
        <v>332</v>
      </c>
      <c r="I45" s="461" t="s">
        <v>357</v>
      </c>
      <c r="J45" s="462">
        <v>10</v>
      </c>
      <c r="K45" s="462">
        <f t="shared" si="0"/>
        <v>10.199999999999999</v>
      </c>
      <c r="L45" s="551">
        <f>'在庫情報（袜子）'!U45</f>
        <v>0</v>
      </c>
      <c r="M45" s="552">
        <f t="shared" si="2"/>
        <v>0</v>
      </c>
    </row>
    <row r="46" spans="2:13" ht="50.1" customHeight="1" x14ac:dyDescent="0.35">
      <c r="B46" s="463"/>
      <c r="C46" s="463"/>
      <c r="D46" s="464"/>
      <c r="E46" s="463"/>
      <c r="F46" s="465" t="s">
        <v>336</v>
      </c>
      <c r="G46" s="465" t="s">
        <v>337</v>
      </c>
      <c r="H46" s="465" t="s">
        <v>338</v>
      </c>
      <c r="I46" s="449" t="s">
        <v>357</v>
      </c>
      <c r="J46" s="466">
        <v>10</v>
      </c>
      <c r="K46" s="466">
        <f t="shared" si="0"/>
        <v>10.199999999999999</v>
      </c>
      <c r="L46" s="553">
        <f>'在庫情報（袜子）'!U46</f>
        <v>0</v>
      </c>
      <c r="M46" s="554">
        <f t="shared" si="2"/>
        <v>0</v>
      </c>
    </row>
    <row r="47" spans="2:13" ht="50.1" customHeight="1" x14ac:dyDescent="0.35">
      <c r="B47" s="474"/>
      <c r="C47" s="474"/>
      <c r="D47" s="477"/>
      <c r="E47" s="474"/>
      <c r="F47" s="471" t="s">
        <v>340</v>
      </c>
      <c r="G47" s="471" t="s">
        <v>341</v>
      </c>
      <c r="H47" s="471" t="s">
        <v>342</v>
      </c>
      <c r="I47" s="472" t="s">
        <v>357</v>
      </c>
      <c r="J47" s="473">
        <v>10</v>
      </c>
      <c r="K47" s="473">
        <f t="shared" si="0"/>
        <v>10.199999999999999</v>
      </c>
      <c r="L47" s="555">
        <f>'在庫情報（袜子）'!U47</f>
        <v>0</v>
      </c>
      <c r="M47" s="556">
        <f t="shared" si="2"/>
        <v>0</v>
      </c>
    </row>
    <row r="48" spans="2:13" ht="50.1" customHeight="1" x14ac:dyDescent="0.35">
      <c r="B48" s="458" t="s">
        <v>415</v>
      </c>
      <c r="C48" s="458" t="s">
        <v>556</v>
      </c>
      <c r="D48" s="459" t="s">
        <v>416</v>
      </c>
      <c r="E48" s="458"/>
      <c r="F48" s="460" t="s">
        <v>330</v>
      </c>
      <c r="G48" s="460" t="s">
        <v>331</v>
      </c>
      <c r="H48" s="460" t="s">
        <v>332</v>
      </c>
      <c r="I48" s="444" t="s">
        <v>357</v>
      </c>
      <c r="J48" s="462">
        <v>10</v>
      </c>
      <c r="K48" s="462">
        <f t="shared" si="0"/>
        <v>10.199999999999999</v>
      </c>
      <c r="L48" s="551">
        <f>'在庫情報（袜子）'!U48</f>
        <v>0</v>
      </c>
      <c r="M48" s="552">
        <f t="shared" si="2"/>
        <v>0</v>
      </c>
    </row>
    <row r="49" spans="2:13" ht="50.1" customHeight="1" x14ac:dyDescent="0.35">
      <c r="B49" s="463"/>
      <c r="C49" s="463"/>
      <c r="D49" s="464"/>
      <c r="E49" s="463"/>
      <c r="F49" s="465" t="s">
        <v>336</v>
      </c>
      <c r="G49" s="465" t="s">
        <v>337</v>
      </c>
      <c r="H49" s="465" t="s">
        <v>338</v>
      </c>
      <c r="I49" s="449" t="s">
        <v>357</v>
      </c>
      <c r="J49" s="466">
        <v>10</v>
      </c>
      <c r="K49" s="466">
        <f t="shared" si="0"/>
        <v>10.199999999999999</v>
      </c>
      <c r="L49" s="553">
        <f>'在庫情報（袜子）'!U49</f>
        <v>0</v>
      </c>
      <c r="M49" s="554">
        <f t="shared" si="2"/>
        <v>0</v>
      </c>
    </row>
    <row r="50" spans="2:13" ht="50.1" customHeight="1" x14ac:dyDescent="0.35">
      <c r="B50" s="474"/>
      <c r="C50" s="474"/>
      <c r="D50" s="477"/>
      <c r="E50" s="474"/>
      <c r="F50" s="471" t="s">
        <v>340</v>
      </c>
      <c r="G50" s="471" t="s">
        <v>341</v>
      </c>
      <c r="H50" s="471" t="s">
        <v>342</v>
      </c>
      <c r="I50" s="452" t="s">
        <v>357</v>
      </c>
      <c r="J50" s="473">
        <v>10</v>
      </c>
      <c r="K50" s="473">
        <f t="shared" si="0"/>
        <v>10.199999999999999</v>
      </c>
      <c r="L50" s="555">
        <f>'在庫情報（袜子）'!U50</f>
        <v>0</v>
      </c>
      <c r="M50" s="556">
        <f t="shared" si="2"/>
        <v>0</v>
      </c>
    </row>
    <row r="51" spans="2:13" ht="50.1" customHeight="1" x14ac:dyDescent="0.35">
      <c r="B51" s="441" t="s">
        <v>420</v>
      </c>
      <c r="C51" s="441" t="s">
        <v>555</v>
      </c>
      <c r="D51" s="442" t="s">
        <v>421</v>
      </c>
      <c r="E51" s="441"/>
      <c r="F51" s="479" t="s">
        <v>330</v>
      </c>
      <c r="G51" s="479" t="s">
        <v>331</v>
      </c>
      <c r="H51" s="479" t="s">
        <v>332</v>
      </c>
      <c r="I51" s="480" t="s">
        <v>357</v>
      </c>
      <c r="J51" s="445">
        <v>10</v>
      </c>
      <c r="K51" s="445">
        <f t="shared" si="0"/>
        <v>10.199999999999999</v>
      </c>
      <c r="L51" s="520">
        <f>'在庫情報（袜子）'!U51</f>
        <v>0</v>
      </c>
      <c r="M51" s="548">
        <f t="shared" si="2"/>
        <v>0</v>
      </c>
    </row>
    <row r="52" spans="2:13" ht="50.1" customHeight="1" x14ac:dyDescent="0.35">
      <c r="B52" s="279"/>
      <c r="C52" s="279"/>
      <c r="D52" s="447"/>
      <c r="E52" s="279"/>
      <c r="F52" s="481" t="s">
        <v>336</v>
      </c>
      <c r="G52" s="481" t="s">
        <v>337</v>
      </c>
      <c r="H52" s="481" t="s">
        <v>338</v>
      </c>
      <c r="I52" s="482" t="s">
        <v>357</v>
      </c>
      <c r="J52" s="450">
        <v>10</v>
      </c>
      <c r="K52" s="450">
        <f t="shared" si="0"/>
        <v>10.199999999999999</v>
      </c>
      <c r="L52" s="308">
        <f>'在庫情報（袜子）'!U52</f>
        <v>0</v>
      </c>
      <c r="M52" s="549">
        <f t="shared" si="2"/>
        <v>0</v>
      </c>
    </row>
    <row r="53" spans="2:13" ht="50.1" customHeight="1" x14ac:dyDescent="0.35">
      <c r="B53" s="280"/>
      <c r="C53" s="280"/>
      <c r="D53" s="456"/>
      <c r="E53" s="280"/>
      <c r="F53" s="483" t="s">
        <v>340</v>
      </c>
      <c r="G53" s="483" t="s">
        <v>341</v>
      </c>
      <c r="H53" s="483" t="s">
        <v>342</v>
      </c>
      <c r="I53" s="484" t="s">
        <v>357</v>
      </c>
      <c r="J53" s="453">
        <v>10</v>
      </c>
      <c r="K53" s="453">
        <f t="shared" si="0"/>
        <v>10.199999999999999</v>
      </c>
      <c r="L53" s="310">
        <f>'在庫情報（袜子）'!U53</f>
        <v>0</v>
      </c>
      <c r="M53" s="550">
        <f t="shared" si="2"/>
        <v>0</v>
      </c>
    </row>
    <row r="54" spans="2:13" ht="50.1" customHeight="1" x14ac:dyDescent="0.35">
      <c r="B54" s="441" t="s">
        <v>426</v>
      </c>
      <c r="C54" s="441" t="s">
        <v>555</v>
      </c>
      <c r="D54" s="442" t="s">
        <v>427</v>
      </c>
      <c r="E54" s="441"/>
      <c r="F54" s="479" t="s">
        <v>330</v>
      </c>
      <c r="G54" s="479" t="s">
        <v>331</v>
      </c>
      <c r="H54" s="479" t="s">
        <v>332</v>
      </c>
      <c r="I54" s="485" t="s">
        <v>357</v>
      </c>
      <c r="J54" s="445">
        <v>11</v>
      </c>
      <c r="K54" s="445">
        <f t="shared" si="0"/>
        <v>11.2</v>
      </c>
      <c r="L54" s="520">
        <f>'在庫情報（袜子）'!U54</f>
        <v>0</v>
      </c>
      <c r="M54" s="548">
        <f t="shared" si="2"/>
        <v>0</v>
      </c>
    </row>
    <row r="55" spans="2:13" ht="50.1" customHeight="1" x14ac:dyDescent="0.35">
      <c r="B55" s="279"/>
      <c r="C55" s="279"/>
      <c r="D55" s="447"/>
      <c r="E55" s="279"/>
      <c r="F55" s="481" t="s">
        <v>336</v>
      </c>
      <c r="G55" s="481" t="s">
        <v>337</v>
      </c>
      <c r="H55" s="481" t="s">
        <v>338</v>
      </c>
      <c r="I55" s="486" t="s">
        <v>357</v>
      </c>
      <c r="J55" s="450">
        <v>11</v>
      </c>
      <c r="K55" s="450">
        <f t="shared" si="0"/>
        <v>11.2</v>
      </c>
      <c r="L55" s="308">
        <f>'在庫情報（袜子）'!U55</f>
        <v>0</v>
      </c>
      <c r="M55" s="549">
        <f t="shared" si="2"/>
        <v>0</v>
      </c>
    </row>
    <row r="56" spans="2:13" ht="50.1" customHeight="1" x14ac:dyDescent="0.35">
      <c r="B56" s="280"/>
      <c r="C56" s="280"/>
      <c r="D56" s="456"/>
      <c r="E56" s="280"/>
      <c r="F56" s="483" t="s">
        <v>340</v>
      </c>
      <c r="G56" s="483" t="s">
        <v>341</v>
      </c>
      <c r="H56" s="483" t="s">
        <v>342</v>
      </c>
      <c r="I56" s="487" t="s">
        <v>357</v>
      </c>
      <c r="J56" s="453">
        <v>11</v>
      </c>
      <c r="K56" s="453">
        <f t="shared" si="0"/>
        <v>11.2</v>
      </c>
      <c r="L56" s="310">
        <f>'在庫情報（袜子）'!U56</f>
        <v>0</v>
      </c>
      <c r="M56" s="550">
        <f t="shared" si="2"/>
        <v>0</v>
      </c>
    </row>
    <row r="57" spans="2:13" ht="50.1" customHeight="1" x14ac:dyDescent="0.35">
      <c r="B57" s="441" t="s">
        <v>430</v>
      </c>
      <c r="C57" s="441" t="s">
        <v>555</v>
      </c>
      <c r="D57" s="442" t="s">
        <v>431</v>
      </c>
      <c r="E57" s="441"/>
      <c r="F57" s="479" t="s">
        <v>330</v>
      </c>
      <c r="G57" s="479" t="s">
        <v>331</v>
      </c>
      <c r="H57" s="479" t="s">
        <v>332</v>
      </c>
      <c r="I57" s="480" t="s">
        <v>357</v>
      </c>
      <c r="J57" s="445">
        <v>11</v>
      </c>
      <c r="K57" s="445">
        <f t="shared" si="0"/>
        <v>11.2</v>
      </c>
      <c r="L57" s="520">
        <f>'在庫情報（袜子）'!U57</f>
        <v>0</v>
      </c>
      <c r="M57" s="548">
        <f t="shared" si="2"/>
        <v>0</v>
      </c>
    </row>
    <row r="58" spans="2:13" ht="50.1" customHeight="1" x14ac:dyDescent="0.35">
      <c r="B58" s="279"/>
      <c r="C58" s="279"/>
      <c r="D58" s="447"/>
      <c r="E58" s="279"/>
      <c r="F58" s="481" t="s">
        <v>336</v>
      </c>
      <c r="G58" s="481" t="s">
        <v>337</v>
      </c>
      <c r="H58" s="481" t="s">
        <v>338</v>
      </c>
      <c r="I58" s="482" t="s">
        <v>357</v>
      </c>
      <c r="J58" s="450">
        <v>11</v>
      </c>
      <c r="K58" s="450">
        <f t="shared" si="0"/>
        <v>11.2</v>
      </c>
      <c r="L58" s="308">
        <f>'在庫情報（袜子）'!U58</f>
        <v>0</v>
      </c>
      <c r="M58" s="549">
        <f t="shared" si="2"/>
        <v>0</v>
      </c>
    </row>
    <row r="59" spans="2:13" ht="50.1" customHeight="1" x14ac:dyDescent="0.35">
      <c r="B59" s="280"/>
      <c r="C59" s="280"/>
      <c r="D59" s="456"/>
      <c r="E59" s="280"/>
      <c r="F59" s="483" t="s">
        <v>340</v>
      </c>
      <c r="G59" s="483" t="s">
        <v>341</v>
      </c>
      <c r="H59" s="483" t="s">
        <v>342</v>
      </c>
      <c r="I59" s="484" t="s">
        <v>357</v>
      </c>
      <c r="J59" s="453">
        <v>11</v>
      </c>
      <c r="K59" s="453">
        <f t="shared" si="0"/>
        <v>11.2</v>
      </c>
      <c r="L59" s="310">
        <f>'在庫情報（袜子）'!U59</f>
        <v>0</v>
      </c>
      <c r="M59" s="550">
        <f t="shared" si="2"/>
        <v>0</v>
      </c>
    </row>
    <row r="60" spans="2:13" ht="50.1" customHeight="1" x14ac:dyDescent="0.35">
      <c r="B60" s="441" t="s">
        <v>436</v>
      </c>
      <c r="C60" s="441" t="s">
        <v>560</v>
      </c>
      <c r="D60" s="442" t="s">
        <v>437</v>
      </c>
      <c r="E60" s="441"/>
      <c r="F60" s="479" t="s">
        <v>330</v>
      </c>
      <c r="G60" s="479" t="s">
        <v>438</v>
      </c>
      <c r="H60" s="479" t="s">
        <v>439</v>
      </c>
      <c r="I60" s="485" t="s">
        <v>357</v>
      </c>
      <c r="J60" s="445">
        <v>18</v>
      </c>
      <c r="K60" s="445">
        <f t="shared" si="0"/>
        <v>18.2</v>
      </c>
      <c r="L60" s="520">
        <f>'在庫情報（袜子）'!U60</f>
        <v>0</v>
      </c>
      <c r="M60" s="548">
        <f t="shared" si="2"/>
        <v>0</v>
      </c>
    </row>
    <row r="61" spans="2:13" ht="50.1" customHeight="1" x14ac:dyDescent="0.35">
      <c r="B61" s="279"/>
      <c r="C61" s="279"/>
      <c r="D61" s="447"/>
      <c r="E61" s="279"/>
      <c r="F61" s="481" t="s">
        <v>336</v>
      </c>
      <c r="G61" s="481" t="s">
        <v>345</v>
      </c>
      <c r="H61" s="481" t="s">
        <v>346</v>
      </c>
      <c r="I61" s="486" t="s">
        <v>357</v>
      </c>
      <c r="J61" s="450">
        <v>18</v>
      </c>
      <c r="K61" s="450">
        <f t="shared" si="0"/>
        <v>18.2</v>
      </c>
      <c r="L61" s="308">
        <f>'在庫情報（袜子）'!U61</f>
        <v>0</v>
      </c>
      <c r="M61" s="549">
        <f t="shared" si="2"/>
        <v>0</v>
      </c>
    </row>
    <row r="62" spans="2:13" ht="50.1" customHeight="1" x14ac:dyDescent="0.35">
      <c r="B62" s="279"/>
      <c r="C62" s="279"/>
      <c r="D62" s="447"/>
      <c r="E62" s="279"/>
      <c r="F62" s="481" t="s">
        <v>340</v>
      </c>
      <c r="G62" s="481" t="s">
        <v>331</v>
      </c>
      <c r="H62" s="481" t="s">
        <v>332</v>
      </c>
      <c r="I62" s="486" t="s">
        <v>357</v>
      </c>
      <c r="J62" s="450">
        <v>18</v>
      </c>
      <c r="K62" s="450">
        <f t="shared" si="0"/>
        <v>18.2</v>
      </c>
      <c r="L62" s="308">
        <f>'在庫情報（袜子）'!U62</f>
        <v>0</v>
      </c>
      <c r="M62" s="549">
        <f t="shared" si="2"/>
        <v>0</v>
      </c>
    </row>
    <row r="63" spans="2:13" ht="50.1" customHeight="1" x14ac:dyDescent="0.35">
      <c r="B63" s="279"/>
      <c r="C63" s="279"/>
      <c r="D63" s="447"/>
      <c r="E63" s="279"/>
      <c r="F63" s="481" t="s">
        <v>352</v>
      </c>
      <c r="G63" s="481" t="s">
        <v>337</v>
      </c>
      <c r="H63" s="481" t="s">
        <v>444</v>
      </c>
      <c r="I63" s="488" t="s">
        <v>347</v>
      </c>
      <c r="J63" s="450">
        <v>18</v>
      </c>
      <c r="K63" s="450">
        <f t="shared" si="0"/>
        <v>18.2</v>
      </c>
      <c r="L63" s="308">
        <f>'在庫情報（袜子）'!U63</f>
        <v>0</v>
      </c>
      <c r="M63" s="549">
        <f t="shared" si="2"/>
        <v>0</v>
      </c>
    </row>
    <row r="64" spans="2:13" ht="50.1" customHeight="1" x14ac:dyDescent="0.35">
      <c r="B64" s="280"/>
      <c r="C64" s="280"/>
      <c r="D64" s="456"/>
      <c r="E64" s="280"/>
      <c r="F64" s="483" t="s">
        <v>445</v>
      </c>
      <c r="G64" s="483" t="s">
        <v>341</v>
      </c>
      <c r="H64" s="483" t="s">
        <v>446</v>
      </c>
      <c r="I64" s="489" t="s">
        <v>347</v>
      </c>
      <c r="J64" s="453">
        <v>18</v>
      </c>
      <c r="K64" s="453">
        <f t="shared" si="0"/>
        <v>18.2</v>
      </c>
      <c r="L64" s="310">
        <f>'在庫情報（袜子）'!U64</f>
        <v>0</v>
      </c>
      <c r="M64" s="550">
        <f t="shared" si="2"/>
        <v>0</v>
      </c>
    </row>
    <row r="65" spans="2:13" s="144" customFormat="1" ht="50.1" customHeight="1" x14ac:dyDescent="0.35">
      <c r="B65" s="441" t="s">
        <v>448</v>
      </c>
      <c r="C65" s="441" t="s">
        <v>556</v>
      </c>
      <c r="D65" s="442" t="s">
        <v>449</v>
      </c>
      <c r="E65" s="441"/>
      <c r="F65" s="479" t="s">
        <v>330</v>
      </c>
      <c r="G65" s="479" t="s">
        <v>331</v>
      </c>
      <c r="H65" s="479" t="s">
        <v>332</v>
      </c>
      <c r="I65" s="480" t="s">
        <v>357</v>
      </c>
      <c r="J65" s="490">
        <v>10.5</v>
      </c>
      <c r="K65" s="490">
        <f t="shared" si="0"/>
        <v>10.7</v>
      </c>
      <c r="L65" s="520">
        <f>'在庫情報（袜子）'!U65</f>
        <v>0</v>
      </c>
      <c r="M65" s="548">
        <f t="shared" si="2"/>
        <v>0</v>
      </c>
    </row>
    <row r="66" spans="2:13" ht="50.1" customHeight="1" x14ac:dyDescent="0.35">
      <c r="B66" s="279"/>
      <c r="C66" s="279"/>
      <c r="D66" s="447"/>
      <c r="E66" s="279"/>
      <c r="F66" s="481" t="s">
        <v>336</v>
      </c>
      <c r="G66" s="481" t="s">
        <v>337</v>
      </c>
      <c r="H66" s="481" t="s">
        <v>338</v>
      </c>
      <c r="I66" s="482" t="s">
        <v>357</v>
      </c>
      <c r="J66" s="491">
        <v>10.5</v>
      </c>
      <c r="K66" s="491">
        <f t="shared" si="0"/>
        <v>10.7</v>
      </c>
      <c r="L66" s="308">
        <f>'在庫情報（袜子）'!U66</f>
        <v>0</v>
      </c>
      <c r="M66" s="549">
        <f t="shared" si="2"/>
        <v>0</v>
      </c>
    </row>
    <row r="67" spans="2:13" ht="50.1" customHeight="1" x14ac:dyDescent="0.35">
      <c r="B67" s="280"/>
      <c r="C67" s="280"/>
      <c r="D67" s="456"/>
      <c r="E67" s="280"/>
      <c r="F67" s="483" t="s">
        <v>340</v>
      </c>
      <c r="G67" s="483" t="s">
        <v>341</v>
      </c>
      <c r="H67" s="483" t="s">
        <v>342</v>
      </c>
      <c r="I67" s="484" t="s">
        <v>357</v>
      </c>
      <c r="J67" s="492">
        <v>10.5</v>
      </c>
      <c r="K67" s="492">
        <f t="shared" si="0"/>
        <v>10.7</v>
      </c>
      <c r="L67" s="310">
        <f>'在庫情報（袜子）'!U67</f>
        <v>0</v>
      </c>
      <c r="M67" s="550">
        <f t="shared" si="2"/>
        <v>0</v>
      </c>
    </row>
    <row r="68" spans="2:13" ht="50.1" customHeight="1" x14ac:dyDescent="0.35">
      <c r="B68" s="458" t="s">
        <v>452</v>
      </c>
      <c r="C68" s="458" t="s">
        <v>562</v>
      </c>
      <c r="D68" s="459" t="s">
        <v>453</v>
      </c>
      <c r="E68" s="458"/>
      <c r="F68" s="493" t="s">
        <v>330</v>
      </c>
      <c r="G68" s="493" t="s">
        <v>331</v>
      </c>
      <c r="H68" s="493" t="s">
        <v>332</v>
      </c>
      <c r="I68" s="493" t="s">
        <v>357</v>
      </c>
      <c r="J68" s="494">
        <v>10.5</v>
      </c>
      <c r="K68" s="494">
        <f t="shared" si="0"/>
        <v>10.7</v>
      </c>
      <c r="L68" s="551">
        <f>'在庫情報（袜子）'!U68</f>
        <v>0</v>
      </c>
      <c r="M68" s="552">
        <f t="shared" si="2"/>
        <v>0</v>
      </c>
    </row>
    <row r="69" spans="2:13" ht="50.1" customHeight="1" x14ac:dyDescent="0.35">
      <c r="B69" s="463"/>
      <c r="C69" s="463"/>
      <c r="D69" s="464"/>
      <c r="E69" s="463"/>
      <c r="F69" s="495" t="s">
        <v>336</v>
      </c>
      <c r="G69" s="495" t="s">
        <v>337</v>
      </c>
      <c r="H69" s="495" t="s">
        <v>338</v>
      </c>
      <c r="I69" s="495" t="s">
        <v>357</v>
      </c>
      <c r="J69" s="496">
        <v>10.5</v>
      </c>
      <c r="K69" s="496">
        <f t="shared" si="0"/>
        <v>10.7</v>
      </c>
      <c r="L69" s="553">
        <f>'在庫情報（袜子）'!U69</f>
        <v>0</v>
      </c>
      <c r="M69" s="554">
        <f t="shared" si="2"/>
        <v>0</v>
      </c>
    </row>
    <row r="70" spans="2:13" ht="50.1" customHeight="1" x14ac:dyDescent="0.35">
      <c r="B70" s="474"/>
      <c r="C70" s="474"/>
      <c r="D70" s="477"/>
      <c r="E70" s="474"/>
      <c r="F70" s="470" t="s">
        <v>340</v>
      </c>
      <c r="G70" s="470" t="s">
        <v>341</v>
      </c>
      <c r="H70" s="470" t="s">
        <v>342</v>
      </c>
      <c r="I70" s="470" t="s">
        <v>357</v>
      </c>
      <c r="J70" s="497">
        <v>10.5</v>
      </c>
      <c r="K70" s="497">
        <f t="shared" si="0"/>
        <v>10.7</v>
      </c>
      <c r="L70" s="555">
        <f>'在庫情報（袜子）'!U70</f>
        <v>0</v>
      </c>
      <c r="M70" s="556">
        <f t="shared" si="2"/>
        <v>0</v>
      </c>
    </row>
    <row r="71" spans="2:13" ht="50.1" customHeight="1" x14ac:dyDescent="0.35">
      <c r="B71" s="441" t="s">
        <v>457</v>
      </c>
      <c r="C71" s="441" t="s">
        <v>560</v>
      </c>
      <c r="D71" s="442" t="s">
        <v>458</v>
      </c>
      <c r="E71" s="441"/>
      <c r="F71" s="479" t="s">
        <v>330</v>
      </c>
      <c r="G71" s="479" t="s">
        <v>331</v>
      </c>
      <c r="H71" s="479" t="s">
        <v>332</v>
      </c>
      <c r="I71" s="480" t="s">
        <v>357</v>
      </c>
      <c r="J71" s="490">
        <v>10.5</v>
      </c>
      <c r="K71" s="490">
        <f t="shared" si="0"/>
        <v>10.7</v>
      </c>
      <c r="L71" s="520">
        <f>'在庫情報（袜子）'!U71</f>
        <v>0</v>
      </c>
      <c r="M71" s="548">
        <f t="shared" ref="M71:M120" si="3">K71*L71</f>
        <v>0</v>
      </c>
    </row>
    <row r="72" spans="2:13" ht="50.1" customHeight="1" x14ac:dyDescent="0.35">
      <c r="B72" s="279"/>
      <c r="C72" s="279"/>
      <c r="D72" s="447"/>
      <c r="E72" s="279"/>
      <c r="F72" s="481" t="s">
        <v>336</v>
      </c>
      <c r="G72" s="481" t="s">
        <v>337</v>
      </c>
      <c r="H72" s="481" t="s">
        <v>338</v>
      </c>
      <c r="I72" s="482" t="s">
        <v>357</v>
      </c>
      <c r="J72" s="491">
        <v>10.5</v>
      </c>
      <c r="K72" s="491">
        <f t="shared" si="0"/>
        <v>10.7</v>
      </c>
      <c r="L72" s="308">
        <f>'在庫情報（袜子）'!U72</f>
        <v>0</v>
      </c>
      <c r="M72" s="549">
        <f t="shared" si="3"/>
        <v>0</v>
      </c>
    </row>
    <row r="73" spans="2:13" ht="50.1" customHeight="1" x14ac:dyDescent="0.35">
      <c r="B73" s="280"/>
      <c r="C73" s="280"/>
      <c r="D73" s="456"/>
      <c r="E73" s="280"/>
      <c r="F73" s="483" t="s">
        <v>340</v>
      </c>
      <c r="G73" s="483" t="s">
        <v>341</v>
      </c>
      <c r="H73" s="483" t="s">
        <v>342</v>
      </c>
      <c r="I73" s="484" t="s">
        <v>357</v>
      </c>
      <c r="J73" s="492">
        <v>10.5</v>
      </c>
      <c r="K73" s="492">
        <f t="shared" si="0"/>
        <v>10.7</v>
      </c>
      <c r="L73" s="310">
        <f>'在庫情報（袜子）'!U73</f>
        <v>0</v>
      </c>
      <c r="M73" s="550">
        <f t="shared" si="3"/>
        <v>0</v>
      </c>
    </row>
    <row r="74" spans="2:13" ht="50.1" customHeight="1" x14ac:dyDescent="0.35">
      <c r="B74" s="441" t="s">
        <v>461</v>
      </c>
      <c r="C74" s="441" t="s">
        <v>371</v>
      </c>
      <c r="D74" s="442" t="s">
        <v>462</v>
      </c>
      <c r="E74" s="441"/>
      <c r="F74" s="479" t="s">
        <v>330</v>
      </c>
      <c r="G74" s="479" t="s">
        <v>331</v>
      </c>
      <c r="H74" s="479" t="s">
        <v>332</v>
      </c>
      <c r="I74" s="498" t="s">
        <v>347</v>
      </c>
      <c r="J74" s="490">
        <v>13</v>
      </c>
      <c r="K74" s="490">
        <v>13.2</v>
      </c>
      <c r="L74" s="520">
        <f>'在庫情報（袜子）'!U74</f>
        <v>0</v>
      </c>
      <c r="M74" s="548">
        <f t="shared" si="3"/>
        <v>0</v>
      </c>
    </row>
    <row r="75" spans="2:13" ht="50.1" customHeight="1" x14ac:dyDescent="0.35">
      <c r="B75" s="279"/>
      <c r="C75" s="279"/>
      <c r="D75" s="447"/>
      <c r="E75" s="279"/>
      <c r="F75" s="481" t="s">
        <v>336</v>
      </c>
      <c r="G75" s="481" t="s">
        <v>337</v>
      </c>
      <c r="H75" s="481" t="s">
        <v>338</v>
      </c>
      <c r="I75" s="488" t="s">
        <v>347</v>
      </c>
      <c r="J75" s="491">
        <v>13</v>
      </c>
      <c r="K75" s="491">
        <v>13.2</v>
      </c>
      <c r="L75" s="308">
        <f>'在庫情報（袜子）'!U75</f>
        <v>0</v>
      </c>
      <c r="M75" s="549">
        <f t="shared" si="3"/>
        <v>0</v>
      </c>
    </row>
    <row r="76" spans="2:13" ht="50.1" customHeight="1" x14ac:dyDescent="0.35">
      <c r="B76" s="280"/>
      <c r="C76" s="280"/>
      <c r="D76" s="456"/>
      <c r="E76" s="280"/>
      <c r="F76" s="483" t="s">
        <v>340</v>
      </c>
      <c r="G76" s="483" t="s">
        <v>341</v>
      </c>
      <c r="H76" s="483" t="s">
        <v>342</v>
      </c>
      <c r="I76" s="489" t="s">
        <v>347</v>
      </c>
      <c r="J76" s="492">
        <v>13</v>
      </c>
      <c r="K76" s="492">
        <v>13.2</v>
      </c>
      <c r="L76" s="310">
        <f>'在庫情報（袜子）'!U76</f>
        <v>0</v>
      </c>
      <c r="M76" s="550">
        <f t="shared" si="3"/>
        <v>0</v>
      </c>
    </row>
    <row r="77" spans="2:13" ht="50.1" customHeight="1" x14ac:dyDescent="0.35">
      <c r="B77" s="441" t="s">
        <v>466</v>
      </c>
      <c r="C77" s="441" t="s">
        <v>371</v>
      </c>
      <c r="D77" s="442" t="s">
        <v>467</v>
      </c>
      <c r="E77" s="441"/>
      <c r="F77" s="479" t="s">
        <v>330</v>
      </c>
      <c r="G77" s="479" t="s">
        <v>331</v>
      </c>
      <c r="H77" s="479" t="s">
        <v>332</v>
      </c>
      <c r="I77" s="499" t="s">
        <v>347</v>
      </c>
      <c r="J77" s="490">
        <v>12.5</v>
      </c>
      <c r="K77" s="490">
        <v>12.7</v>
      </c>
      <c r="L77" s="520">
        <f>'在庫情報（袜子）'!U77</f>
        <v>0</v>
      </c>
      <c r="M77" s="548">
        <f t="shared" si="3"/>
        <v>0</v>
      </c>
    </row>
    <row r="78" spans="2:13" ht="50.1" customHeight="1" x14ac:dyDescent="0.35">
      <c r="B78" s="279"/>
      <c r="C78" s="279"/>
      <c r="D78" s="447"/>
      <c r="E78" s="279"/>
      <c r="F78" s="481" t="s">
        <v>336</v>
      </c>
      <c r="G78" s="481" t="s">
        <v>337</v>
      </c>
      <c r="H78" s="481" t="s">
        <v>338</v>
      </c>
      <c r="I78" s="488" t="s">
        <v>347</v>
      </c>
      <c r="J78" s="491">
        <v>12.5</v>
      </c>
      <c r="K78" s="491">
        <v>12.7</v>
      </c>
      <c r="L78" s="308">
        <f>'在庫情報（袜子）'!U78</f>
        <v>0</v>
      </c>
      <c r="M78" s="549">
        <f t="shared" si="3"/>
        <v>0</v>
      </c>
    </row>
    <row r="79" spans="2:13" ht="50.1" customHeight="1" x14ac:dyDescent="0.35">
      <c r="B79" s="280"/>
      <c r="C79" s="280"/>
      <c r="D79" s="456"/>
      <c r="E79" s="280"/>
      <c r="F79" s="483" t="s">
        <v>340</v>
      </c>
      <c r="G79" s="483" t="s">
        <v>341</v>
      </c>
      <c r="H79" s="483" t="s">
        <v>342</v>
      </c>
      <c r="I79" s="500" t="s">
        <v>347</v>
      </c>
      <c r="J79" s="492">
        <v>12.5</v>
      </c>
      <c r="K79" s="492">
        <v>12.7</v>
      </c>
      <c r="L79" s="310">
        <f>'在庫情報（袜子）'!U79</f>
        <v>0</v>
      </c>
      <c r="M79" s="550">
        <f t="shared" si="3"/>
        <v>0</v>
      </c>
    </row>
    <row r="80" spans="2:13" s="144" customFormat="1" ht="50.1" customHeight="1" x14ac:dyDescent="0.35">
      <c r="B80" s="441" t="s">
        <v>471</v>
      </c>
      <c r="C80" s="314" t="s">
        <v>371</v>
      </c>
      <c r="D80" s="501" t="s">
        <v>472</v>
      </c>
      <c r="E80" s="502"/>
      <c r="F80" s="479" t="s">
        <v>330</v>
      </c>
      <c r="G80" s="479" t="s">
        <v>331</v>
      </c>
      <c r="H80" s="479" t="s">
        <v>332</v>
      </c>
      <c r="I80" s="498" t="s">
        <v>347</v>
      </c>
      <c r="J80" s="445">
        <v>12.5</v>
      </c>
      <c r="K80" s="445">
        <v>12.7</v>
      </c>
      <c r="L80" s="520">
        <f>'在庫情報（袜子）'!U80</f>
        <v>0</v>
      </c>
      <c r="M80" s="548">
        <f t="shared" si="3"/>
        <v>0</v>
      </c>
    </row>
    <row r="81" spans="2:13" ht="50.1" customHeight="1" x14ac:dyDescent="0.35">
      <c r="B81" s="279"/>
      <c r="C81" s="279"/>
      <c r="D81" s="503"/>
      <c r="E81" s="279"/>
      <c r="F81" s="481" t="s">
        <v>336</v>
      </c>
      <c r="G81" s="481" t="s">
        <v>337</v>
      </c>
      <c r="H81" s="481" t="s">
        <v>338</v>
      </c>
      <c r="I81" s="488" t="s">
        <v>347</v>
      </c>
      <c r="J81" s="450">
        <v>12.5</v>
      </c>
      <c r="K81" s="450">
        <v>12.7</v>
      </c>
      <c r="L81" s="308">
        <f>'在庫情報（袜子）'!U81</f>
        <v>0</v>
      </c>
      <c r="M81" s="549">
        <f t="shared" si="3"/>
        <v>0</v>
      </c>
    </row>
    <row r="82" spans="2:13" ht="50.1" customHeight="1" x14ac:dyDescent="0.35">
      <c r="B82" s="280"/>
      <c r="C82" s="279"/>
      <c r="D82" s="504"/>
      <c r="E82" s="279"/>
      <c r="F82" s="483" t="s">
        <v>340</v>
      </c>
      <c r="G82" s="483" t="s">
        <v>341</v>
      </c>
      <c r="H82" s="483" t="s">
        <v>342</v>
      </c>
      <c r="I82" s="489" t="s">
        <v>347</v>
      </c>
      <c r="J82" s="453">
        <v>12.5</v>
      </c>
      <c r="K82" s="453">
        <v>12.7</v>
      </c>
      <c r="L82" s="310">
        <f>'在庫情報（袜子）'!U82</f>
        <v>0</v>
      </c>
      <c r="M82" s="550">
        <f t="shared" si="3"/>
        <v>0</v>
      </c>
    </row>
    <row r="83" spans="2:13" ht="50.1" customHeight="1" x14ac:dyDescent="0.35">
      <c r="B83" s="441" t="s">
        <v>475</v>
      </c>
      <c r="C83" s="314" t="s">
        <v>577</v>
      </c>
      <c r="D83" s="505" t="s">
        <v>578</v>
      </c>
      <c r="E83" s="441"/>
      <c r="F83" s="479" t="s">
        <v>330</v>
      </c>
      <c r="G83" s="479" t="s">
        <v>331</v>
      </c>
      <c r="H83" s="479" t="s">
        <v>332</v>
      </c>
      <c r="I83" s="499" t="s">
        <v>347</v>
      </c>
      <c r="J83" s="445">
        <v>12.5</v>
      </c>
      <c r="K83" s="445">
        <v>12.7</v>
      </c>
      <c r="L83" s="520">
        <f>'在庫情報（袜子）'!U83</f>
        <v>0</v>
      </c>
      <c r="M83" s="548">
        <f t="shared" si="3"/>
        <v>0</v>
      </c>
    </row>
    <row r="84" spans="2:13" ht="50.1" customHeight="1" x14ac:dyDescent="0.35">
      <c r="B84" s="279"/>
      <c r="C84" s="279"/>
      <c r="D84" s="505"/>
      <c r="E84" s="506"/>
      <c r="F84" s="481" t="s">
        <v>336</v>
      </c>
      <c r="G84" s="481" t="s">
        <v>337</v>
      </c>
      <c r="H84" s="481" t="s">
        <v>338</v>
      </c>
      <c r="I84" s="488" t="s">
        <v>347</v>
      </c>
      <c r="J84" s="450">
        <v>12.5</v>
      </c>
      <c r="K84" s="450">
        <v>12.7</v>
      </c>
      <c r="L84" s="308">
        <f>'在庫情報（袜子）'!U84</f>
        <v>0</v>
      </c>
      <c r="M84" s="549">
        <f t="shared" si="3"/>
        <v>0</v>
      </c>
    </row>
    <row r="85" spans="2:13" ht="50.1" customHeight="1" x14ac:dyDescent="0.35">
      <c r="B85" s="280"/>
      <c r="C85" s="507"/>
      <c r="D85" s="505"/>
      <c r="E85" s="506"/>
      <c r="F85" s="483" t="s">
        <v>340</v>
      </c>
      <c r="G85" s="483" t="s">
        <v>341</v>
      </c>
      <c r="H85" s="483" t="s">
        <v>342</v>
      </c>
      <c r="I85" s="500" t="s">
        <v>347</v>
      </c>
      <c r="J85" s="453">
        <v>12.5</v>
      </c>
      <c r="K85" s="453">
        <v>12.7</v>
      </c>
      <c r="L85" s="310">
        <f>'在庫情報（袜子）'!U85</f>
        <v>0</v>
      </c>
      <c r="M85" s="550">
        <f t="shared" si="3"/>
        <v>0</v>
      </c>
    </row>
    <row r="86" spans="2:13" ht="50.1" customHeight="1" x14ac:dyDescent="0.35">
      <c r="B86" s="441" t="s">
        <v>478</v>
      </c>
      <c r="C86" s="508" t="s">
        <v>558</v>
      </c>
      <c r="D86" s="509" t="s">
        <v>579</v>
      </c>
      <c r="E86" s="441"/>
      <c r="F86" s="479" t="s">
        <v>330</v>
      </c>
      <c r="G86" s="479" t="s">
        <v>331</v>
      </c>
      <c r="H86" s="479" t="s">
        <v>332</v>
      </c>
      <c r="I86" s="498" t="s">
        <v>347</v>
      </c>
      <c r="J86" s="445">
        <v>12.5</v>
      </c>
      <c r="K86" s="445">
        <v>12.7</v>
      </c>
      <c r="L86" s="520">
        <f>'在庫情報（袜子）'!U86</f>
        <v>0</v>
      </c>
      <c r="M86" s="548">
        <f t="shared" si="3"/>
        <v>0</v>
      </c>
    </row>
    <row r="87" spans="2:13" ht="50.1" customHeight="1" x14ac:dyDescent="0.35">
      <c r="B87" s="279"/>
      <c r="C87" s="279"/>
      <c r="D87" s="505"/>
      <c r="E87" s="279"/>
      <c r="F87" s="481" t="s">
        <v>336</v>
      </c>
      <c r="G87" s="481" t="s">
        <v>337</v>
      </c>
      <c r="H87" s="481" t="s">
        <v>338</v>
      </c>
      <c r="I87" s="488" t="s">
        <v>347</v>
      </c>
      <c r="J87" s="450">
        <v>12.5</v>
      </c>
      <c r="K87" s="450">
        <v>12.7</v>
      </c>
      <c r="L87" s="308">
        <f>'在庫情報（袜子）'!U87</f>
        <v>0</v>
      </c>
      <c r="M87" s="549">
        <f t="shared" si="3"/>
        <v>0</v>
      </c>
    </row>
    <row r="88" spans="2:13" ht="50.1" customHeight="1" x14ac:dyDescent="0.35">
      <c r="B88" s="280"/>
      <c r="C88" s="507"/>
      <c r="D88" s="505"/>
      <c r="E88" s="279"/>
      <c r="F88" s="483" t="s">
        <v>340</v>
      </c>
      <c r="G88" s="483" t="s">
        <v>341</v>
      </c>
      <c r="H88" s="483" t="s">
        <v>342</v>
      </c>
      <c r="I88" s="489" t="s">
        <v>347</v>
      </c>
      <c r="J88" s="453">
        <v>12.5</v>
      </c>
      <c r="K88" s="453">
        <v>12.7</v>
      </c>
      <c r="L88" s="310">
        <f>'在庫情報（袜子）'!U88</f>
        <v>0</v>
      </c>
      <c r="M88" s="550">
        <f t="shared" si="3"/>
        <v>0</v>
      </c>
    </row>
    <row r="89" spans="2:13" ht="50.1" customHeight="1" x14ac:dyDescent="0.35">
      <c r="B89" s="441" t="s">
        <v>481</v>
      </c>
      <c r="C89" s="508" t="s">
        <v>371</v>
      </c>
      <c r="D89" s="509" t="s">
        <v>483</v>
      </c>
      <c r="E89" s="441"/>
      <c r="F89" s="479" t="s">
        <v>330</v>
      </c>
      <c r="G89" s="479" t="s">
        <v>482</v>
      </c>
      <c r="H89" s="479" t="s">
        <v>346</v>
      </c>
      <c r="I89" s="510" t="s">
        <v>357</v>
      </c>
      <c r="J89" s="445">
        <v>9</v>
      </c>
      <c r="K89" s="445">
        <v>9.1999999999999993</v>
      </c>
      <c r="L89" s="520">
        <f>'在庫情報（袜子）'!U89</f>
        <v>0</v>
      </c>
      <c r="M89" s="548">
        <f t="shared" si="3"/>
        <v>0</v>
      </c>
    </row>
    <row r="90" spans="2:13" ht="50.1" customHeight="1" x14ac:dyDescent="0.35">
      <c r="B90" s="279"/>
      <c r="C90" s="279"/>
      <c r="D90" s="505"/>
      <c r="E90" s="279"/>
      <c r="F90" s="481" t="s">
        <v>336</v>
      </c>
      <c r="G90" s="481" t="s">
        <v>484</v>
      </c>
      <c r="H90" s="481" t="s">
        <v>332</v>
      </c>
      <c r="I90" s="486" t="s">
        <v>357</v>
      </c>
      <c r="J90" s="450">
        <v>9</v>
      </c>
      <c r="K90" s="450">
        <v>9.1999999999999993</v>
      </c>
      <c r="L90" s="308">
        <f>'在庫情報（袜子）'!U90</f>
        <v>0</v>
      </c>
      <c r="M90" s="549">
        <f t="shared" si="3"/>
        <v>0</v>
      </c>
    </row>
    <row r="91" spans="2:13" ht="50.1" customHeight="1" x14ac:dyDescent="0.35">
      <c r="B91" s="280"/>
      <c r="C91" s="507"/>
      <c r="D91" s="505"/>
      <c r="E91" s="279"/>
      <c r="F91" s="483" t="s">
        <v>340</v>
      </c>
      <c r="G91" s="483" t="s">
        <v>486</v>
      </c>
      <c r="H91" s="483" t="s">
        <v>338</v>
      </c>
      <c r="I91" s="511" t="s">
        <v>357</v>
      </c>
      <c r="J91" s="453">
        <v>9</v>
      </c>
      <c r="K91" s="453">
        <v>9.1999999999999993</v>
      </c>
      <c r="L91" s="310">
        <f>'在庫情報（袜子）'!U91</f>
        <v>0</v>
      </c>
      <c r="M91" s="550">
        <f t="shared" si="3"/>
        <v>0</v>
      </c>
    </row>
    <row r="92" spans="2:13" ht="50.1" customHeight="1" x14ac:dyDescent="0.35">
      <c r="B92" s="441" t="s">
        <v>488</v>
      </c>
      <c r="C92" s="508" t="s">
        <v>371</v>
      </c>
      <c r="D92" s="509" t="s">
        <v>489</v>
      </c>
      <c r="E92" s="441"/>
      <c r="F92" s="479" t="s">
        <v>330</v>
      </c>
      <c r="G92" s="479" t="s">
        <v>438</v>
      </c>
      <c r="H92" s="479" t="s">
        <v>439</v>
      </c>
      <c r="I92" s="485" t="s">
        <v>357</v>
      </c>
      <c r="J92" s="445">
        <f>4.3*4</f>
        <v>17.2</v>
      </c>
      <c r="K92" s="445">
        <v>17.399999999999999</v>
      </c>
      <c r="L92" s="520">
        <f>'在庫情報（袜子）'!U92</f>
        <v>0</v>
      </c>
      <c r="M92" s="548">
        <f t="shared" si="3"/>
        <v>0</v>
      </c>
    </row>
    <row r="93" spans="2:13" ht="50.1" customHeight="1" x14ac:dyDescent="0.35">
      <c r="B93" s="279"/>
      <c r="C93" s="279"/>
      <c r="D93" s="505"/>
      <c r="E93" s="279"/>
      <c r="F93" s="481" t="s">
        <v>336</v>
      </c>
      <c r="G93" s="481" t="s">
        <v>482</v>
      </c>
      <c r="H93" s="481" t="s">
        <v>346</v>
      </c>
      <c r="I93" s="486" t="s">
        <v>357</v>
      </c>
      <c r="J93" s="450">
        <f>4.3*4</f>
        <v>17.2</v>
      </c>
      <c r="K93" s="450">
        <v>17.399999999999999</v>
      </c>
      <c r="L93" s="308">
        <f>'在庫情報（袜子）'!U93</f>
        <v>0</v>
      </c>
      <c r="M93" s="549">
        <f t="shared" si="3"/>
        <v>0</v>
      </c>
    </row>
    <row r="94" spans="2:13" ht="50.1" customHeight="1" x14ac:dyDescent="0.35">
      <c r="B94" s="280"/>
      <c r="C94" s="512"/>
      <c r="D94" s="513"/>
      <c r="E94" s="280"/>
      <c r="F94" s="483" t="s">
        <v>340</v>
      </c>
      <c r="G94" s="483" t="s">
        <v>491</v>
      </c>
      <c r="H94" s="483" t="s">
        <v>332</v>
      </c>
      <c r="I94" s="487" t="s">
        <v>357</v>
      </c>
      <c r="J94" s="453">
        <f>4.3*4</f>
        <v>17.2</v>
      </c>
      <c r="K94" s="453">
        <v>17.399999999999999</v>
      </c>
      <c r="L94" s="310">
        <f>'在庫情報（袜子）'!U94</f>
        <v>0</v>
      </c>
      <c r="M94" s="550">
        <f t="shared" si="3"/>
        <v>0</v>
      </c>
    </row>
    <row r="95" spans="2:13" ht="50.1" customHeight="1" x14ac:dyDescent="0.35">
      <c r="B95" s="441" t="s">
        <v>493</v>
      </c>
      <c r="C95" s="514" t="s">
        <v>371</v>
      </c>
      <c r="D95" s="501" t="s">
        <v>494</v>
      </c>
      <c r="E95" s="515"/>
      <c r="F95" s="479" t="s">
        <v>330</v>
      </c>
      <c r="G95" s="479" t="s">
        <v>331</v>
      </c>
      <c r="H95" s="479" t="s">
        <v>332</v>
      </c>
      <c r="I95" s="499" t="s">
        <v>347</v>
      </c>
      <c r="J95" s="445">
        <v>12.5</v>
      </c>
      <c r="K95" s="445">
        <f t="shared" ref="K95:K120" si="4">J95+0.2</f>
        <v>12.7</v>
      </c>
      <c r="L95" s="520">
        <f>'在庫情報（袜子）'!U95</f>
        <v>0</v>
      </c>
      <c r="M95" s="548">
        <f t="shared" si="3"/>
        <v>0</v>
      </c>
    </row>
    <row r="96" spans="2:13" ht="50.1" customHeight="1" x14ac:dyDescent="0.35">
      <c r="B96" s="279"/>
      <c r="C96" s="514"/>
      <c r="D96" s="503"/>
      <c r="E96" s="506"/>
      <c r="F96" s="481" t="s">
        <v>336</v>
      </c>
      <c r="G96" s="481" t="s">
        <v>337</v>
      </c>
      <c r="H96" s="481" t="s">
        <v>338</v>
      </c>
      <c r="I96" s="488" t="s">
        <v>347</v>
      </c>
      <c r="J96" s="450">
        <v>12.5</v>
      </c>
      <c r="K96" s="450">
        <f t="shared" si="4"/>
        <v>12.7</v>
      </c>
      <c r="L96" s="308">
        <f>'在庫情報（袜子）'!U96</f>
        <v>0</v>
      </c>
      <c r="M96" s="549">
        <f t="shared" si="3"/>
        <v>0</v>
      </c>
    </row>
    <row r="97" spans="2:13" ht="50.1" customHeight="1" x14ac:dyDescent="0.35">
      <c r="B97" s="279"/>
      <c r="C97" s="514"/>
      <c r="D97" s="504"/>
      <c r="E97" s="506"/>
      <c r="F97" s="483" t="s">
        <v>340</v>
      </c>
      <c r="G97" s="483" t="s">
        <v>341</v>
      </c>
      <c r="H97" s="483" t="s">
        <v>342</v>
      </c>
      <c r="I97" s="500" t="s">
        <v>347</v>
      </c>
      <c r="J97" s="453">
        <v>12.5</v>
      </c>
      <c r="K97" s="453">
        <f t="shared" si="4"/>
        <v>12.7</v>
      </c>
      <c r="L97" s="310">
        <f>'在庫情報（袜子）'!U97</f>
        <v>0</v>
      </c>
      <c r="M97" s="550">
        <f t="shared" si="3"/>
        <v>0</v>
      </c>
    </row>
    <row r="98" spans="2:13" ht="50.1" customHeight="1" x14ac:dyDescent="0.35">
      <c r="B98" s="726"/>
      <c r="C98" s="441" t="s">
        <v>371</v>
      </c>
      <c r="D98" s="501" t="s">
        <v>497</v>
      </c>
      <c r="E98" s="728"/>
      <c r="F98" s="479" t="s">
        <v>330</v>
      </c>
      <c r="G98" s="479" t="s">
        <v>331</v>
      </c>
      <c r="H98" s="479" t="s">
        <v>332</v>
      </c>
      <c r="I98" s="498" t="s">
        <v>347</v>
      </c>
      <c r="J98" s="445">
        <v>12.5</v>
      </c>
      <c r="K98" s="445">
        <f t="shared" si="4"/>
        <v>12.7</v>
      </c>
      <c r="L98" s="520">
        <f>'在庫情報（袜子）'!U98</f>
        <v>0</v>
      </c>
      <c r="M98" s="548">
        <f t="shared" si="3"/>
        <v>0</v>
      </c>
    </row>
    <row r="99" spans="2:13" ht="50.1" customHeight="1" x14ac:dyDescent="0.35">
      <c r="B99" s="726"/>
      <c r="C99" s="279"/>
      <c r="D99" s="503"/>
      <c r="E99" s="726"/>
      <c r="F99" s="481" t="s">
        <v>336</v>
      </c>
      <c r="G99" s="481" t="s">
        <v>337</v>
      </c>
      <c r="H99" s="481" t="s">
        <v>338</v>
      </c>
      <c r="I99" s="488" t="s">
        <v>347</v>
      </c>
      <c r="J99" s="450">
        <v>12.5</v>
      </c>
      <c r="K99" s="450">
        <f t="shared" si="4"/>
        <v>12.7</v>
      </c>
      <c r="L99" s="308">
        <f>'在庫情報（袜子）'!U99</f>
        <v>0</v>
      </c>
      <c r="M99" s="549">
        <f t="shared" si="3"/>
        <v>0</v>
      </c>
    </row>
    <row r="100" spans="2:13" ht="50.1" customHeight="1" x14ac:dyDescent="0.35">
      <c r="B100" s="727"/>
      <c r="C100" s="280"/>
      <c r="D100" s="504"/>
      <c r="E100" s="727"/>
      <c r="F100" s="483" t="s">
        <v>340</v>
      </c>
      <c r="G100" s="483" t="s">
        <v>341</v>
      </c>
      <c r="H100" s="483" t="s">
        <v>342</v>
      </c>
      <c r="I100" s="489" t="s">
        <v>347</v>
      </c>
      <c r="J100" s="453">
        <v>12.5</v>
      </c>
      <c r="K100" s="453">
        <f t="shared" si="4"/>
        <v>12.7</v>
      </c>
      <c r="L100" s="310">
        <f>'在庫情報（袜子）'!U100</f>
        <v>0</v>
      </c>
      <c r="M100" s="550">
        <f t="shared" si="3"/>
        <v>0</v>
      </c>
    </row>
    <row r="101" spans="2:13" ht="50.1" customHeight="1" x14ac:dyDescent="0.35">
      <c r="B101" s="441" t="s">
        <v>500</v>
      </c>
      <c r="C101" s="514" t="s">
        <v>371</v>
      </c>
      <c r="D101" s="501" t="s">
        <v>501</v>
      </c>
      <c r="E101" s="506"/>
      <c r="F101" s="479" t="s">
        <v>330</v>
      </c>
      <c r="G101" s="443" t="s">
        <v>502</v>
      </c>
      <c r="H101" s="443" t="s">
        <v>503</v>
      </c>
      <c r="I101" s="485" t="s">
        <v>357</v>
      </c>
      <c r="J101" s="445">
        <v>13</v>
      </c>
      <c r="K101" s="445">
        <f t="shared" si="4"/>
        <v>13.2</v>
      </c>
      <c r="L101" s="520">
        <f>'在庫情報（袜子）'!U101</f>
        <v>0</v>
      </c>
      <c r="M101" s="548">
        <f t="shared" si="3"/>
        <v>0</v>
      </c>
    </row>
    <row r="102" spans="2:13" ht="50.1" customHeight="1" x14ac:dyDescent="0.35">
      <c r="B102" s="279"/>
      <c r="C102" s="514"/>
      <c r="D102" s="503"/>
      <c r="E102" s="506"/>
      <c r="F102" s="481" t="s">
        <v>336</v>
      </c>
      <c r="G102" s="448" t="s">
        <v>505</v>
      </c>
      <c r="H102" s="448" t="s">
        <v>332</v>
      </c>
      <c r="I102" s="486" t="s">
        <v>357</v>
      </c>
      <c r="J102" s="450">
        <v>13</v>
      </c>
      <c r="K102" s="450">
        <f t="shared" si="4"/>
        <v>13.2</v>
      </c>
      <c r="L102" s="308">
        <f>'在庫情報（袜子）'!U102</f>
        <v>0</v>
      </c>
      <c r="M102" s="549">
        <f t="shared" si="3"/>
        <v>0</v>
      </c>
    </row>
    <row r="103" spans="2:13" ht="50.1" customHeight="1" x14ac:dyDescent="0.35">
      <c r="B103" s="279"/>
      <c r="C103" s="514"/>
      <c r="D103" s="504"/>
      <c r="E103" s="280"/>
      <c r="F103" s="483" t="s">
        <v>340</v>
      </c>
      <c r="G103" s="451" t="s">
        <v>507</v>
      </c>
      <c r="H103" s="451" t="s">
        <v>508</v>
      </c>
      <c r="I103" s="500" t="s">
        <v>347</v>
      </c>
      <c r="J103" s="453">
        <v>13</v>
      </c>
      <c r="K103" s="453">
        <f t="shared" si="4"/>
        <v>13.2</v>
      </c>
      <c r="L103" s="310">
        <f>'在庫情報（袜子）'!U103</f>
        <v>0</v>
      </c>
      <c r="M103" s="550">
        <f t="shared" si="3"/>
        <v>0</v>
      </c>
    </row>
    <row r="104" spans="2:13" ht="50.1" customHeight="1" x14ac:dyDescent="0.35">
      <c r="B104" s="726"/>
      <c r="C104" s="441" t="s">
        <v>371</v>
      </c>
      <c r="D104" s="501" t="s">
        <v>510</v>
      </c>
      <c r="E104" s="506"/>
      <c r="F104" s="479" t="s">
        <v>330</v>
      </c>
      <c r="G104" s="443" t="s">
        <v>511</v>
      </c>
      <c r="H104" s="443" t="s">
        <v>503</v>
      </c>
      <c r="I104" s="516" t="s">
        <v>357</v>
      </c>
      <c r="J104" s="445">
        <v>12.3</v>
      </c>
      <c r="K104" s="445">
        <f t="shared" si="4"/>
        <v>12.5</v>
      </c>
      <c r="L104" s="520">
        <f>'在庫情報（袜子）'!U104</f>
        <v>0</v>
      </c>
      <c r="M104" s="548">
        <f t="shared" si="3"/>
        <v>0</v>
      </c>
    </row>
    <row r="105" spans="2:13" ht="50.1" customHeight="1" x14ac:dyDescent="0.35">
      <c r="B105" s="726"/>
      <c r="C105" s="279"/>
      <c r="D105" s="503"/>
      <c r="E105" s="506"/>
      <c r="F105" s="481" t="s">
        <v>336</v>
      </c>
      <c r="G105" s="448" t="s">
        <v>505</v>
      </c>
      <c r="H105" s="448" t="s">
        <v>332</v>
      </c>
      <c r="I105" s="482" t="s">
        <v>357</v>
      </c>
      <c r="J105" s="450">
        <v>12.3</v>
      </c>
      <c r="K105" s="450">
        <f t="shared" si="4"/>
        <v>12.5</v>
      </c>
      <c r="L105" s="308">
        <f>'在庫情報（袜子）'!U105</f>
        <v>0</v>
      </c>
      <c r="M105" s="549">
        <f t="shared" si="3"/>
        <v>0</v>
      </c>
    </row>
    <row r="106" spans="2:13" ht="50.1" customHeight="1" x14ac:dyDescent="0.35">
      <c r="B106" s="727"/>
      <c r="C106" s="280"/>
      <c r="D106" s="504"/>
      <c r="E106" s="280"/>
      <c r="F106" s="483" t="s">
        <v>340</v>
      </c>
      <c r="G106" s="451" t="s">
        <v>507</v>
      </c>
      <c r="H106" s="451" t="s">
        <v>338</v>
      </c>
      <c r="I106" s="489" t="s">
        <v>347</v>
      </c>
      <c r="J106" s="453">
        <v>12.3</v>
      </c>
      <c r="K106" s="453">
        <f t="shared" si="4"/>
        <v>12.5</v>
      </c>
      <c r="L106" s="310">
        <f>'在庫情報（袜子）'!U106</f>
        <v>0</v>
      </c>
      <c r="M106" s="550">
        <f t="shared" si="3"/>
        <v>0</v>
      </c>
    </row>
    <row r="107" spans="2:13" ht="50.1" customHeight="1" x14ac:dyDescent="0.35">
      <c r="B107" s="441" t="s">
        <v>516</v>
      </c>
      <c r="C107" s="441" t="s">
        <v>371</v>
      </c>
      <c r="D107" s="442" t="s">
        <v>580</v>
      </c>
      <c r="E107" s="514"/>
      <c r="F107" s="479" t="s">
        <v>330</v>
      </c>
      <c r="G107" s="443" t="s">
        <v>514</v>
      </c>
      <c r="H107" s="443" t="s">
        <v>346</v>
      </c>
      <c r="I107" s="480" t="s">
        <v>357</v>
      </c>
      <c r="J107" s="445">
        <v>14.5</v>
      </c>
      <c r="K107" s="445">
        <f t="shared" si="4"/>
        <v>14.7</v>
      </c>
      <c r="L107" s="520">
        <f>'在庫情報（袜子）'!U107</f>
        <v>0</v>
      </c>
      <c r="M107" s="548">
        <f t="shared" si="3"/>
        <v>0</v>
      </c>
    </row>
    <row r="108" spans="2:13" ht="50.1" customHeight="1" x14ac:dyDescent="0.35">
      <c r="B108" s="279"/>
      <c r="C108" s="315"/>
      <c r="D108" s="447"/>
      <c r="E108" s="514"/>
      <c r="F108" s="481" t="s">
        <v>336</v>
      </c>
      <c r="G108" s="448" t="s">
        <v>517</v>
      </c>
      <c r="H108" s="448" t="s">
        <v>332</v>
      </c>
      <c r="I108" s="488" t="s">
        <v>347</v>
      </c>
      <c r="J108" s="450">
        <v>14.5</v>
      </c>
      <c r="K108" s="450">
        <f t="shared" si="4"/>
        <v>14.7</v>
      </c>
      <c r="L108" s="308">
        <f>'在庫情報（袜子）'!U108</f>
        <v>0</v>
      </c>
      <c r="M108" s="549">
        <f t="shared" si="3"/>
        <v>0</v>
      </c>
    </row>
    <row r="109" spans="2:13" ht="50.1" customHeight="1" x14ac:dyDescent="0.35">
      <c r="B109" s="279"/>
      <c r="C109" s="315"/>
      <c r="D109" s="447"/>
      <c r="E109" s="514"/>
      <c r="F109" s="481" t="s">
        <v>340</v>
      </c>
      <c r="G109" s="448" t="s">
        <v>519</v>
      </c>
      <c r="H109" s="448" t="s">
        <v>338</v>
      </c>
      <c r="I109" s="488" t="s">
        <v>347</v>
      </c>
      <c r="J109" s="450">
        <v>14.5</v>
      </c>
      <c r="K109" s="450">
        <f t="shared" si="4"/>
        <v>14.7</v>
      </c>
      <c r="L109" s="308">
        <f>'在庫情報（袜子）'!U109</f>
        <v>0</v>
      </c>
      <c r="M109" s="549">
        <f t="shared" si="3"/>
        <v>0</v>
      </c>
    </row>
    <row r="110" spans="2:13" ht="50.1" customHeight="1" x14ac:dyDescent="0.35">
      <c r="B110" s="279"/>
      <c r="C110" s="316"/>
      <c r="D110" s="456"/>
      <c r="E110" s="514"/>
      <c r="F110" s="483" t="s">
        <v>352</v>
      </c>
      <c r="G110" s="451" t="s">
        <v>521</v>
      </c>
      <c r="H110" s="451" t="s">
        <v>342</v>
      </c>
      <c r="I110" s="500" t="s">
        <v>347</v>
      </c>
      <c r="J110" s="453">
        <v>14.5</v>
      </c>
      <c r="K110" s="453">
        <f t="shared" si="4"/>
        <v>14.7</v>
      </c>
      <c r="L110" s="310">
        <f>'在庫情報（袜子）'!U110</f>
        <v>0</v>
      </c>
      <c r="M110" s="550">
        <f t="shared" si="3"/>
        <v>0</v>
      </c>
    </row>
    <row r="111" spans="2:13" ht="50.1" customHeight="1" x14ac:dyDescent="0.35">
      <c r="B111" s="279"/>
      <c r="C111" s="441" t="s">
        <v>371</v>
      </c>
      <c r="D111" s="442" t="s">
        <v>581</v>
      </c>
      <c r="E111" s="441"/>
      <c r="F111" s="479" t="s">
        <v>330</v>
      </c>
      <c r="G111" s="443" t="s">
        <v>514</v>
      </c>
      <c r="H111" s="443" t="s">
        <v>346</v>
      </c>
      <c r="I111" s="516" t="s">
        <v>357</v>
      </c>
      <c r="J111" s="445">
        <v>14.5</v>
      </c>
      <c r="K111" s="445">
        <f t="shared" si="4"/>
        <v>14.7</v>
      </c>
      <c r="L111" s="520">
        <f>'在庫情報（袜子）'!U111</f>
        <v>0</v>
      </c>
      <c r="M111" s="548">
        <f t="shared" si="3"/>
        <v>0</v>
      </c>
    </row>
    <row r="112" spans="2:13" ht="50.1" customHeight="1" x14ac:dyDescent="0.35">
      <c r="B112" s="279"/>
      <c r="C112" s="315"/>
      <c r="D112" s="447"/>
      <c r="E112" s="279"/>
      <c r="F112" s="481" t="s">
        <v>336</v>
      </c>
      <c r="G112" s="448" t="s">
        <v>517</v>
      </c>
      <c r="H112" s="448" t="s">
        <v>332</v>
      </c>
      <c r="I112" s="488" t="s">
        <v>347</v>
      </c>
      <c r="J112" s="450">
        <v>14.5</v>
      </c>
      <c r="K112" s="450">
        <f t="shared" si="4"/>
        <v>14.7</v>
      </c>
      <c r="L112" s="308">
        <f>'在庫情報（袜子）'!U112</f>
        <v>0</v>
      </c>
      <c r="M112" s="549">
        <f t="shared" si="3"/>
        <v>0</v>
      </c>
    </row>
    <row r="113" spans="2:13" ht="50.1" customHeight="1" x14ac:dyDescent="0.35">
      <c r="B113" s="279"/>
      <c r="C113" s="315"/>
      <c r="D113" s="447"/>
      <c r="E113" s="279"/>
      <c r="F113" s="481" t="s">
        <v>340</v>
      </c>
      <c r="G113" s="448" t="s">
        <v>519</v>
      </c>
      <c r="H113" s="448" t="s">
        <v>338</v>
      </c>
      <c r="I113" s="488" t="s">
        <v>347</v>
      </c>
      <c r="J113" s="450">
        <v>14.5</v>
      </c>
      <c r="K113" s="450">
        <f t="shared" si="4"/>
        <v>14.7</v>
      </c>
      <c r="L113" s="308">
        <f>'在庫情報（袜子）'!U113</f>
        <v>0</v>
      </c>
      <c r="M113" s="549">
        <f t="shared" si="3"/>
        <v>0</v>
      </c>
    </row>
    <row r="114" spans="2:13" ht="50.1" customHeight="1" x14ac:dyDescent="0.35">
      <c r="B114" s="279"/>
      <c r="C114" s="315"/>
      <c r="D114" s="447"/>
      <c r="E114" s="279"/>
      <c r="F114" s="483" t="s">
        <v>352</v>
      </c>
      <c r="G114" s="451" t="s">
        <v>521</v>
      </c>
      <c r="H114" s="451" t="s">
        <v>342</v>
      </c>
      <c r="I114" s="489" t="s">
        <v>347</v>
      </c>
      <c r="J114" s="453">
        <v>14.5</v>
      </c>
      <c r="K114" s="453">
        <f t="shared" si="4"/>
        <v>14.7</v>
      </c>
      <c r="L114" s="310">
        <f>'在庫情報（袜子）'!U114</f>
        <v>0</v>
      </c>
      <c r="M114" s="550">
        <f t="shared" si="3"/>
        <v>0</v>
      </c>
    </row>
    <row r="115" spans="2:13" ht="50.1" customHeight="1" x14ac:dyDescent="0.35">
      <c r="B115" s="441" t="s">
        <v>530</v>
      </c>
      <c r="C115" s="441" t="s">
        <v>371</v>
      </c>
      <c r="D115" s="442" t="s">
        <v>583</v>
      </c>
      <c r="E115" s="441"/>
      <c r="F115" s="479" t="s">
        <v>330</v>
      </c>
      <c r="G115" s="443" t="s">
        <v>517</v>
      </c>
      <c r="H115" s="443" t="s">
        <v>332</v>
      </c>
      <c r="I115" s="498" t="s">
        <v>347</v>
      </c>
      <c r="J115" s="445">
        <v>20</v>
      </c>
      <c r="K115" s="445">
        <f t="shared" si="4"/>
        <v>20.2</v>
      </c>
      <c r="L115" s="520">
        <f>'在庫情報（袜子）'!U115</f>
        <v>0</v>
      </c>
      <c r="M115" s="548">
        <f t="shared" si="3"/>
        <v>0</v>
      </c>
    </row>
    <row r="116" spans="2:13" ht="50.1" customHeight="1" x14ac:dyDescent="0.35">
      <c r="B116" s="279"/>
      <c r="C116" s="279"/>
      <c r="D116" s="517"/>
      <c r="E116" s="279"/>
      <c r="F116" s="481" t="s">
        <v>336</v>
      </c>
      <c r="G116" s="448" t="s">
        <v>528</v>
      </c>
      <c r="H116" s="448" t="s">
        <v>444</v>
      </c>
      <c r="I116" s="488" t="s">
        <v>347</v>
      </c>
      <c r="J116" s="450">
        <v>20</v>
      </c>
      <c r="K116" s="450">
        <f t="shared" si="4"/>
        <v>20.2</v>
      </c>
      <c r="L116" s="308">
        <f>'在庫情報（袜子）'!U116</f>
        <v>0</v>
      </c>
      <c r="M116" s="549">
        <f t="shared" si="3"/>
        <v>0</v>
      </c>
    </row>
    <row r="117" spans="2:13" ht="50.1" customHeight="1" x14ac:dyDescent="0.35">
      <c r="B117" s="279"/>
      <c r="C117" s="279"/>
      <c r="D117" s="517"/>
      <c r="E117" s="279"/>
      <c r="F117" s="483" t="s">
        <v>340</v>
      </c>
      <c r="G117" s="451" t="s">
        <v>531</v>
      </c>
      <c r="H117" s="451" t="s">
        <v>446</v>
      </c>
      <c r="I117" s="500" t="s">
        <v>347</v>
      </c>
      <c r="J117" s="453">
        <v>20</v>
      </c>
      <c r="K117" s="453">
        <f t="shared" si="4"/>
        <v>20.2</v>
      </c>
      <c r="L117" s="310">
        <f>'在庫情報（袜子）'!U117</f>
        <v>0</v>
      </c>
      <c r="M117" s="550">
        <f t="shared" si="3"/>
        <v>0</v>
      </c>
    </row>
    <row r="118" spans="2:13" ht="50.1" customHeight="1" x14ac:dyDescent="0.35">
      <c r="B118" s="279"/>
      <c r="C118" s="441" t="s">
        <v>371</v>
      </c>
      <c r="D118" s="518" t="s">
        <v>582</v>
      </c>
      <c r="E118" s="441"/>
      <c r="F118" s="479" t="s">
        <v>330</v>
      </c>
      <c r="G118" s="443" t="s">
        <v>517</v>
      </c>
      <c r="H118" s="443" t="s">
        <v>332</v>
      </c>
      <c r="I118" s="498" t="s">
        <v>347</v>
      </c>
      <c r="J118" s="445">
        <v>20</v>
      </c>
      <c r="K118" s="445">
        <f t="shared" si="4"/>
        <v>20.2</v>
      </c>
      <c r="L118" s="520">
        <f>'在庫情報（袜子）'!U118</f>
        <v>0</v>
      </c>
      <c r="M118" s="548">
        <f t="shared" si="3"/>
        <v>0</v>
      </c>
    </row>
    <row r="119" spans="2:13" ht="50.1" customHeight="1" x14ac:dyDescent="0.35">
      <c r="B119" s="279"/>
      <c r="C119" s="279"/>
      <c r="D119" s="517"/>
      <c r="E119" s="279"/>
      <c r="F119" s="481" t="s">
        <v>336</v>
      </c>
      <c r="G119" s="448" t="s">
        <v>528</v>
      </c>
      <c r="H119" s="448" t="s">
        <v>444</v>
      </c>
      <c r="I119" s="488" t="s">
        <v>347</v>
      </c>
      <c r="J119" s="450">
        <v>20</v>
      </c>
      <c r="K119" s="450">
        <f t="shared" si="4"/>
        <v>20.2</v>
      </c>
      <c r="L119" s="308">
        <f>'在庫情報（袜子）'!U119</f>
        <v>0</v>
      </c>
      <c r="M119" s="549">
        <f t="shared" si="3"/>
        <v>0</v>
      </c>
    </row>
    <row r="120" spans="2:13" ht="50.1" customHeight="1" x14ac:dyDescent="0.35">
      <c r="B120" s="280"/>
      <c r="C120" s="280"/>
      <c r="D120" s="519"/>
      <c r="E120" s="280"/>
      <c r="F120" s="483" t="s">
        <v>340</v>
      </c>
      <c r="G120" s="451" t="s">
        <v>531</v>
      </c>
      <c r="H120" s="451" t="s">
        <v>446</v>
      </c>
      <c r="I120" s="489" t="s">
        <v>347</v>
      </c>
      <c r="J120" s="453">
        <v>20</v>
      </c>
      <c r="K120" s="453">
        <f t="shared" si="4"/>
        <v>20.2</v>
      </c>
      <c r="L120" s="310">
        <f>'在庫情報（袜子）'!U120</f>
        <v>0</v>
      </c>
      <c r="M120" s="550">
        <f t="shared" si="3"/>
        <v>0</v>
      </c>
    </row>
    <row r="121" spans="2:13" ht="50.1" customHeight="1" x14ac:dyDescent="0.35">
      <c r="B121" s="314" t="s">
        <v>584</v>
      </c>
      <c r="C121" s="314" t="s">
        <v>335</v>
      </c>
      <c r="D121" s="442" t="s">
        <v>585</v>
      </c>
      <c r="E121" s="520"/>
      <c r="F121" s="443" t="s">
        <v>330</v>
      </c>
      <c r="G121" s="443" t="s">
        <v>517</v>
      </c>
      <c r="H121" s="521" t="s">
        <v>332</v>
      </c>
      <c r="I121" s="522" t="s">
        <v>357</v>
      </c>
      <c r="J121" s="445">
        <v>9.5</v>
      </c>
      <c r="K121" s="445">
        <v>9.6999999999999993</v>
      </c>
      <c r="L121" s="520">
        <f>'在庫情報（袜子）'!U121</f>
        <v>0</v>
      </c>
      <c r="M121" s="548">
        <f t="shared" ref="M121:M184" si="5">K121*L121</f>
        <v>0</v>
      </c>
    </row>
    <row r="122" spans="2:13" ht="50.1" customHeight="1" x14ac:dyDescent="0.35">
      <c r="B122" s="315"/>
      <c r="C122" s="315"/>
      <c r="D122" s="447"/>
      <c r="E122" s="308"/>
      <c r="F122" s="448" t="s">
        <v>336</v>
      </c>
      <c r="G122" s="448" t="s">
        <v>586</v>
      </c>
      <c r="H122" s="524" t="s">
        <v>338</v>
      </c>
      <c r="I122" s="525" t="s">
        <v>357</v>
      </c>
      <c r="J122" s="450">
        <v>9.5</v>
      </c>
      <c r="K122" s="450">
        <v>9.6999999999999993</v>
      </c>
      <c r="L122" s="308">
        <f>'在庫情報（袜子）'!U122</f>
        <v>0</v>
      </c>
      <c r="M122" s="549">
        <f t="shared" si="5"/>
        <v>0</v>
      </c>
    </row>
    <row r="123" spans="2:13" ht="50.1" customHeight="1" x14ac:dyDescent="0.35">
      <c r="B123" s="315"/>
      <c r="C123" s="315"/>
      <c r="D123" s="456"/>
      <c r="E123" s="310"/>
      <c r="F123" s="451" t="s">
        <v>340</v>
      </c>
      <c r="G123" s="451" t="s">
        <v>521</v>
      </c>
      <c r="H123" s="526" t="s">
        <v>342</v>
      </c>
      <c r="I123" s="527" t="s">
        <v>357</v>
      </c>
      <c r="J123" s="453">
        <v>9.5</v>
      </c>
      <c r="K123" s="453">
        <v>9.6999999999999993</v>
      </c>
      <c r="L123" s="310">
        <f>'在庫情報（袜子）'!U123</f>
        <v>0</v>
      </c>
      <c r="M123" s="550">
        <f t="shared" si="5"/>
        <v>0</v>
      </c>
    </row>
    <row r="124" spans="2:13" ht="50.1" customHeight="1" x14ac:dyDescent="0.35">
      <c r="B124" s="315"/>
      <c r="C124" s="315"/>
      <c r="D124" s="442" t="s">
        <v>587</v>
      </c>
      <c r="E124" s="309"/>
      <c r="F124" s="528" t="s">
        <v>330</v>
      </c>
      <c r="G124" s="528" t="s">
        <v>517</v>
      </c>
      <c r="H124" s="529" t="s">
        <v>332</v>
      </c>
      <c r="I124" s="530" t="s">
        <v>357</v>
      </c>
      <c r="J124" s="531">
        <v>9.5</v>
      </c>
      <c r="K124" s="445">
        <v>9.6999999999999993</v>
      </c>
      <c r="L124" s="520">
        <f>'在庫情報（袜子）'!U124</f>
        <v>0</v>
      </c>
      <c r="M124" s="548">
        <f t="shared" si="5"/>
        <v>0</v>
      </c>
    </row>
    <row r="125" spans="2:13" ht="50.1" customHeight="1" x14ac:dyDescent="0.35">
      <c r="B125" s="315"/>
      <c r="C125" s="315"/>
      <c r="D125" s="447"/>
      <c r="E125" s="308"/>
      <c r="F125" s="448" t="s">
        <v>336</v>
      </c>
      <c r="G125" s="448" t="s">
        <v>586</v>
      </c>
      <c r="H125" s="524" t="s">
        <v>338</v>
      </c>
      <c r="I125" s="532" t="s">
        <v>357</v>
      </c>
      <c r="J125" s="450">
        <v>9.5</v>
      </c>
      <c r="K125" s="450">
        <v>9.6999999999999993</v>
      </c>
      <c r="L125" s="308">
        <f>'在庫情報（袜子）'!U125</f>
        <v>0</v>
      </c>
      <c r="M125" s="549">
        <f t="shared" si="5"/>
        <v>0</v>
      </c>
    </row>
    <row r="126" spans="2:13" ht="50.1" customHeight="1" x14ac:dyDescent="0.35">
      <c r="B126" s="315"/>
      <c r="C126" s="315"/>
      <c r="D126" s="456"/>
      <c r="E126" s="533"/>
      <c r="F126" s="534" t="s">
        <v>340</v>
      </c>
      <c r="G126" s="534" t="s">
        <v>521</v>
      </c>
      <c r="H126" s="535" t="s">
        <v>342</v>
      </c>
      <c r="I126" s="536" t="s">
        <v>357</v>
      </c>
      <c r="J126" s="537">
        <v>9.5</v>
      </c>
      <c r="K126" s="453">
        <v>9.6999999999999993</v>
      </c>
      <c r="L126" s="310">
        <f>'在庫情報（袜子）'!U126</f>
        <v>0</v>
      </c>
      <c r="M126" s="550">
        <f t="shared" si="5"/>
        <v>0</v>
      </c>
    </row>
    <row r="127" spans="2:13" ht="50.1" customHeight="1" x14ac:dyDescent="0.35">
      <c r="B127" s="315"/>
      <c r="C127" s="315"/>
      <c r="D127" s="442" t="s">
        <v>588</v>
      </c>
      <c r="E127" s="520"/>
      <c r="F127" s="443" t="s">
        <v>330</v>
      </c>
      <c r="G127" s="443" t="s">
        <v>517</v>
      </c>
      <c r="H127" s="521" t="s">
        <v>332</v>
      </c>
      <c r="I127" s="522" t="s">
        <v>357</v>
      </c>
      <c r="J127" s="445">
        <v>9.5</v>
      </c>
      <c r="K127" s="445">
        <v>9.6999999999999993</v>
      </c>
      <c r="L127" s="520">
        <f>'在庫情報（袜子）'!U127</f>
        <v>0</v>
      </c>
      <c r="M127" s="548">
        <f t="shared" si="5"/>
        <v>0</v>
      </c>
    </row>
    <row r="128" spans="2:13" ht="50.1" customHeight="1" x14ac:dyDescent="0.35">
      <c r="B128" s="315"/>
      <c r="C128" s="315"/>
      <c r="D128" s="447"/>
      <c r="E128" s="308"/>
      <c r="F128" s="448" t="s">
        <v>336</v>
      </c>
      <c r="G128" s="448" t="s">
        <v>586</v>
      </c>
      <c r="H128" s="524" t="s">
        <v>338</v>
      </c>
      <c r="I128" s="525" t="s">
        <v>357</v>
      </c>
      <c r="J128" s="450">
        <v>9.5</v>
      </c>
      <c r="K128" s="450">
        <v>9.6999999999999993</v>
      </c>
      <c r="L128" s="308">
        <f>'在庫情報（袜子）'!U128</f>
        <v>0</v>
      </c>
      <c r="M128" s="549">
        <f t="shared" si="5"/>
        <v>0</v>
      </c>
    </row>
    <row r="129" spans="2:13" ht="50.1" customHeight="1" x14ac:dyDescent="0.35">
      <c r="B129" s="315"/>
      <c r="C129" s="315"/>
      <c r="D129" s="456"/>
      <c r="E129" s="310"/>
      <c r="F129" s="451" t="s">
        <v>340</v>
      </c>
      <c r="G129" s="451" t="s">
        <v>521</v>
      </c>
      <c r="H129" s="526" t="s">
        <v>342</v>
      </c>
      <c r="I129" s="527" t="s">
        <v>357</v>
      </c>
      <c r="J129" s="453">
        <v>9.5</v>
      </c>
      <c r="K129" s="453">
        <v>9.6999999999999993</v>
      </c>
      <c r="L129" s="310">
        <f>'在庫情報（袜子）'!U129</f>
        <v>0</v>
      </c>
      <c r="M129" s="550">
        <f t="shared" si="5"/>
        <v>0</v>
      </c>
    </row>
    <row r="130" spans="2:13" ht="50.1" customHeight="1" x14ac:dyDescent="0.35">
      <c r="B130" s="315"/>
      <c r="C130" s="315"/>
      <c r="D130" s="442" t="s">
        <v>589</v>
      </c>
      <c r="E130" s="520"/>
      <c r="F130" s="443" t="s">
        <v>330</v>
      </c>
      <c r="G130" s="443" t="s">
        <v>517</v>
      </c>
      <c r="H130" s="521" t="s">
        <v>332</v>
      </c>
      <c r="I130" s="538" t="s">
        <v>357</v>
      </c>
      <c r="J130" s="445">
        <v>10</v>
      </c>
      <c r="K130" s="445">
        <v>10.199999999999999</v>
      </c>
      <c r="L130" s="520">
        <f>'在庫情報（袜子）'!U130</f>
        <v>0</v>
      </c>
      <c r="M130" s="548">
        <f t="shared" si="5"/>
        <v>0</v>
      </c>
    </row>
    <row r="131" spans="2:13" ht="50.1" customHeight="1" x14ac:dyDescent="0.35">
      <c r="B131" s="315"/>
      <c r="C131" s="315"/>
      <c r="D131" s="447"/>
      <c r="E131" s="308"/>
      <c r="F131" s="448" t="s">
        <v>336</v>
      </c>
      <c r="G131" s="448" t="s">
        <v>586</v>
      </c>
      <c r="H131" s="524" t="s">
        <v>338</v>
      </c>
      <c r="I131" s="532" t="s">
        <v>357</v>
      </c>
      <c r="J131" s="450">
        <v>10</v>
      </c>
      <c r="K131" s="450">
        <v>10.199999999999999</v>
      </c>
      <c r="L131" s="308">
        <f>'在庫情報（袜子）'!U131</f>
        <v>0</v>
      </c>
      <c r="M131" s="549">
        <f t="shared" si="5"/>
        <v>0</v>
      </c>
    </row>
    <row r="132" spans="2:13" ht="50.1" customHeight="1" x14ac:dyDescent="0.35">
      <c r="B132" s="315"/>
      <c r="C132" s="315"/>
      <c r="D132" s="456"/>
      <c r="E132" s="533"/>
      <c r="F132" s="534" t="s">
        <v>340</v>
      </c>
      <c r="G132" s="534" t="s">
        <v>521</v>
      </c>
      <c r="H132" s="535" t="s">
        <v>342</v>
      </c>
      <c r="I132" s="536" t="s">
        <v>357</v>
      </c>
      <c r="J132" s="537">
        <v>10</v>
      </c>
      <c r="K132" s="453">
        <v>10.199999999999999</v>
      </c>
      <c r="L132" s="310">
        <f>'在庫情報（袜子）'!U132</f>
        <v>0</v>
      </c>
      <c r="M132" s="550">
        <f t="shared" si="5"/>
        <v>0</v>
      </c>
    </row>
    <row r="133" spans="2:13" ht="50.1" customHeight="1" x14ac:dyDescent="0.35">
      <c r="B133" s="314" t="s">
        <v>590</v>
      </c>
      <c r="C133" s="314" t="s">
        <v>335</v>
      </c>
      <c r="D133" s="501" t="s">
        <v>591</v>
      </c>
      <c r="E133" s="720"/>
      <c r="F133" s="443" t="s">
        <v>330</v>
      </c>
      <c r="G133" s="443" t="s">
        <v>514</v>
      </c>
      <c r="H133" s="521" t="s">
        <v>346</v>
      </c>
      <c r="I133" s="538" t="s">
        <v>357</v>
      </c>
      <c r="J133" s="445">
        <v>10</v>
      </c>
      <c r="K133" s="445">
        <v>10.199999999999999</v>
      </c>
      <c r="L133" s="520">
        <f>'在庫情報（袜子）'!U133</f>
        <v>0</v>
      </c>
      <c r="M133" s="548">
        <f t="shared" si="5"/>
        <v>0</v>
      </c>
    </row>
    <row r="134" spans="2:13" ht="50.1" customHeight="1" x14ac:dyDescent="0.35">
      <c r="B134" s="315"/>
      <c r="C134" s="315"/>
      <c r="D134" s="503"/>
      <c r="E134" s="721"/>
      <c r="F134" s="448" t="s">
        <v>336</v>
      </c>
      <c r="G134" s="448" t="s">
        <v>517</v>
      </c>
      <c r="H134" s="524" t="s">
        <v>332</v>
      </c>
      <c r="I134" s="532" t="s">
        <v>357</v>
      </c>
      <c r="J134" s="450">
        <v>10</v>
      </c>
      <c r="K134" s="450">
        <v>10.199999999999999</v>
      </c>
      <c r="L134" s="308">
        <f>'在庫情報（袜子）'!U134</f>
        <v>0</v>
      </c>
      <c r="M134" s="549">
        <f t="shared" si="5"/>
        <v>0</v>
      </c>
    </row>
    <row r="135" spans="2:13" ht="50.1" customHeight="1" x14ac:dyDescent="0.35">
      <c r="B135" s="315"/>
      <c r="C135" s="320"/>
      <c r="D135" s="503"/>
      <c r="E135" s="721"/>
      <c r="F135" s="448" t="s">
        <v>340</v>
      </c>
      <c r="G135" s="448" t="s">
        <v>586</v>
      </c>
      <c r="H135" s="524" t="s">
        <v>338</v>
      </c>
      <c r="I135" s="532" t="s">
        <v>357</v>
      </c>
      <c r="J135" s="450">
        <v>10</v>
      </c>
      <c r="K135" s="450">
        <v>10.199999999999999</v>
      </c>
      <c r="L135" s="308">
        <f>'在庫情報（袜子）'!U135</f>
        <v>0</v>
      </c>
      <c r="M135" s="549">
        <f t="shared" si="5"/>
        <v>0</v>
      </c>
    </row>
    <row r="136" spans="2:13" ht="50.1" customHeight="1" x14ac:dyDescent="0.35">
      <c r="B136" s="315"/>
      <c r="C136" s="315"/>
      <c r="D136" s="504"/>
      <c r="E136" s="722"/>
      <c r="F136" s="451" t="s">
        <v>352</v>
      </c>
      <c r="G136" s="451" t="s">
        <v>521</v>
      </c>
      <c r="H136" s="526" t="s">
        <v>342</v>
      </c>
      <c r="I136" s="539" t="s">
        <v>357</v>
      </c>
      <c r="J136" s="453">
        <v>10</v>
      </c>
      <c r="K136" s="453">
        <v>10.199999999999999</v>
      </c>
      <c r="L136" s="310">
        <f>'在庫情報（袜子）'!U136</f>
        <v>0</v>
      </c>
      <c r="M136" s="550">
        <f t="shared" si="5"/>
        <v>0</v>
      </c>
    </row>
    <row r="137" spans="2:13" ht="50.1" customHeight="1" x14ac:dyDescent="0.35">
      <c r="B137" s="320"/>
      <c r="C137" s="320"/>
      <c r="D137" s="442" t="s">
        <v>592</v>
      </c>
      <c r="E137" s="309"/>
      <c r="F137" s="528" t="s">
        <v>330</v>
      </c>
      <c r="G137" s="528" t="s">
        <v>514</v>
      </c>
      <c r="H137" s="529" t="s">
        <v>346</v>
      </c>
      <c r="I137" s="530" t="s">
        <v>357</v>
      </c>
      <c r="J137" s="531">
        <v>10</v>
      </c>
      <c r="K137" s="531">
        <v>10.199999999999999</v>
      </c>
      <c r="L137" s="520">
        <f>'在庫情報（袜子）'!U137</f>
        <v>0</v>
      </c>
      <c r="M137" s="548">
        <f t="shared" si="5"/>
        <v>0</v>
      </c>
    </row>
    <row r="138" spans="2:13" ht="50.1" customHeight="1" x14ac:dyDescent="0.35">
      <c r="B138" s="320"/>
      <c r="C138" s="320"/>
      <c r="D138" s="447"/>
      <c r="E138" s="308"/>
      <c r="F138" s="448" t="s">
        <v>336</v>
      </c>
      <c r="G138" s="448" t="s">
        <v>517</v>
      </c>
      <c r="H138" s="524" t="s">
        <v>332</v>
      </c>
      <c r="I138" s="532" t="s">
        <v>357</v>
      </c>
      <c r="J138" s="450">
        <v>10</v>
      </c>
      <c r="K138" s="450">
        <v>10.199999999999999</v>
      </c>
      <c r="L138" s="308">
        <f>'在庫情報（袜子）'!U138</f>
        <v>0</v>
      </c>
      <c r="M138" s="549">
        <f t="shared" si="5"/>
        <v>0</v>
      </c>
    </row>
    <row r="139" spans="2:13" ht="50.1" customHeight="1" x14ac:dyDescent="0.35">
      <c r="B139" s="320"/>
      <c r="C139" s="320"/>
      <c r="D139" s="447"/>
      <c r="E139" s="308"/>
      <c r="F139" s="448" t="s">
        <v>340</v>
      </c>
      <c r="G139" s="448" t="s">
        <v>586</v>
      </c>
      <c r="H139" s="524" t="s">
        <v>338</v>
      </c>
      <c r="I139" s="532" t="s">
        <v>357</v>
      </c>
      <c r="J139" s="450">
        <v>10</v>
      </c>
      <c r="K139" s="450">
        <v>10.199999999999999</v>
      </c>
      <c r="L139" s="308">
        <f>'在庫情報（袜子）'!U139</f>
        <v>0</v>
      </c>
      <c r="M139" s="549">
        <f t="shared" si="5"/>
        <v>0</v>
      </c>
    </row>
    <row r="140" spans="2:13" ht="50.1" customHeight="1" x14ac:dyDescent="0.35">
      <c r="B140" s="321"/>
      <c r="C140" s="321"/>
      <c r="D140" s="456"/>
      <c r="E140" s="310"/>
      <c r="F140" s="451" t="s">
        <v>352</v>
      </c>
      <c r="G140" s="451" t="s">
        <v>521</v>
      </c>
      <c r="H140" s="526" t="s">
        <v>342</v>
      </c>
      <c r="I140" s="539" t="s">
        <v>357</v>
      </c>
      <c r="J140" s="453">
        <v>10</v>
      </c>
      <c r="K140" s="453">
        <v>10.199999999999999</v>
      </c>
      <c r="L140" s="310">
        <f>'在庫情報（袜子）'!U140</f>
        <v>0</v>
      </c>
      <c r="M140" s="550">
        <f t="shared" si="5"/>
        <v>0</v>
      </c>
    </row>
    <row r="141" spans="2:13" ht="50.1" customHeight="1" x14ac:dyDescent="0.35">
      <c r="B141" s="314" t="s">
        <v>593</v>
      </c>
      <c r="C141" s="314" t="s">
        <v>335</v>
      </c>
      <c r="D141" s="442" t="s">
        <v>594</v>
      </c>
      <c r="E141" s="540"/>
      <c r="F141" s="443" t="s">
        <v>330</v>
      </c>
      <c r="G141" s="443" t="s">
        <v>595</v>
      </c>
      <c r="H141" s="521" t="s">
        <v>346</v>
      </c>
      <c r="I141" s="538" t="s">
        <v>357</v>
      </c>
      <c r="J141" s="445">
        <v>12.5</v>
      </c>
      <c r="K141" s="445">
        <v>12.7</v>
      </c>
      <c r="L141" s="520">
        <f>'在庫情報（袜子）'!U141</f>
        <v>0</v>
      </c>
      <c r="M141" s="548">
        <f t="shared" si="5"/>
        <v>0</v>
      </c>
    </row>
    <row r="142" spans="2:13" ht="50.1" customHeight="1" x14ac:dyDescent="0.35">
      <c r="B142" s="315"/>
      <c r="C142" s="315"/>
      <c r="D142" s="447" t="s">
        <v>596</v>
      </c>
      <c r="E142" s="541"/>
      <c r="F142" s="448" t="s">
        <v>336</v>
      </c>
      <c r="G142" s="448" t="s">
        <v>517</v>
      </c>
      <c r="H142" s="524" t="s">
        <v>332</v>
      </c>
      <c r="I142" s="532" t="s">
        <v>357</v>
      </c>
      <c r="J142" s="450">
        <v>12.5</v>
      </c>
      <c r="K142" s="450">
        <v>12.7</v>
      </c>
      <c r="L142" s="308">
        <f>'在庫情報（袜子）'!U142</f>
        <v>0</v>
      </c>
      <c r="M142" s="549">
        <f t="shared" si="5"/>
        <v>0</v>
      </c>
    </row>
    <row r="143" spans="2:13" ht="50.1" customHeight="1" x14ac:dyDescent="0.35">
      <c r="B143" s="315"/>
      <c r="C143" s="315"/>
      <c r="D143" s="447"/>
      <c r="E143" s="541"/>
      <c r="F143" s="448" t="s">
        <v>340</v>
      </c>
      <c r="G143" s="448" t="s">
        <v>586</v>
      </c>
      <c r="H143" s="524" t="s">
        <v>338</v>
      </c>
      <c r="I143" s="532" t="s">
        <v>357</v>
      </c>
      <c r="J143" s="450">
        <v>12.5</v>
      </c>
      <c r="K143" s="450">
        <v>12.7</v>
      </c>
      <c r="L143" s="308">
        <f>'在庫情報（袜子）'!U143</f>
        <v>0</v>
      </c>
      <c r="M143" s="549">
        <f t="shared" si="5"/>
        <v>0</v>
      </c>
    </row>
    <row r="144" spans="2:13" ht="50.1" customHeight="1" x14ac:dyDescent="0.35">
      <c r="B144" s="315"/>
      <c r="C144" s="315"/>
      <c r="D144" s="456"/>
      <c r="E144" s="542"/>
      <c r="F144" s="534" t="s">
        <v>352</v>
      </c>
      <c r="G144" s="534" t="s">
        <v>521</v>
      </c>
      <c r="H144" s="535" t="s">
        <v>342</v>
      </c>
      <c r="I144" s="536" t="s">
        <v>357</v>
      </c>
      <c r="J144" s="537">
        <v>12.5</v>
      </c>
      <c r="K144" s="537">
        <v>12.7</v>
      </c>
      <c r="L144" s="310">
        <f>'在庫情報（袜子）'!U144</f>
        <v>0</v>
      </c>
      <c r="M144" s="550">
        <f t="shared" si="5"/>
        <v>0</v>
      </c>
    </row>
    <row r="145" spans="2:13" ht="50.1" customHeight="1" x14ac:dyDescent="0.35">
      <c r="B145" s="315"/>
      <c r="C145" s="315"/>
      <c r="D145" s="442" t="s">
        <v>597</v>
      </c>
      <c r="E145" s="723"/>
      <c r="F145" s="443" t="s">
        <v>330</v>
      </c>
      <c r="G145" s="443" t="s">
        <v>514</v>
      </c>
      <c r="H145" s="521" t="s">
        <v>346</v>
      </c>
      <c r="I145" s="538" t="s">
        <v>357</v>
      </c>
      <c r="J145" s="445">
        <v>12.5</v>
      </c>
      <c r="K145" s="445">
        <v>12.7</v>
      </c>
      <c r="L145" s="520">
        <f>'在庫情報（袜子）'!U145</f>
        <v>0</v>
      </c>
      <c r="M145" s="548">
        <f t="shared" si="5"/>
        <v>0</v>
      </c>
    </row>
    <row r="146" spans="2:13" ht="50.1" customHeight="1" x14ac:dyDescent="0.35">
      <c r="B146" s="315"/>
      <c r="C146" s="315"/>
      <c r="D146" s="447"/>
      <c r="E146" s="724"/>
      <c r="F146" s="448" t="s">
        <v>336</v>
      </c>
      <c r="G146" s="448" t="s">
        <v>517</v>
      </c>
      <c r="H146" s="524" t="s">
        <v>332</v>
      </c>
      <c r="I146" s="532" t="s">
        <v>357</v>
      </c>
      <c r="J146" s="450">
        <v>12.5</v>
      </c>
      <c r="K146" s="450">
        <v>12.7</v>
      </c>
      <c r="L146" s="308">
        <f>'在庫情報（袜子）'!U146</f>
        <v>0</v>
      </c>
      <c r="M146" s="549">
        <f t="shared" si="5"/>
        <v>0</v>
      </c>
    </row>
    <row r="147" spans="2:13" ht="50.1" customHeight="1" x14ac:dyDescent="0.35">
      <c r="B147" s="315"/>
      <c r="C147" s="315"/>
      <c r="D147" s="447"/>
      <c r="E147" s="724"/>
      <c r="F147" s="448" t="s">
        <v>340</v>
      </c>
      <c r="G147" s="448" t="s">
        <v>586</v>
      </c>
      <c r="H147" s="524" t="s">
        <v>338</v>
      </c>
      <c r="I147" s="532" t="s">
        <v>357</v>
      </c>
      <c r="J147" s="450">
        <v>12.5</v>
      </c>
      <c r="K147" s="450">
        <v>12.7</v>
      </c>
      <c r="L147" s="308">
        <f>'在庫情報（袜子）'!U147</f>
        <v>0</v>
      </c>
      <c r="M147" s="549">
        <f t="shared" si="5"/>
        <v>0</v>
      </c>
    </row>
    <row r="148" spans="2:13" ht="50.1" customHeight="1" x14ac:dyDescent="0.35">
      <c r="B148" s="322"/>
      <c r="C148" s="322"/>
      <c r="D148" s="543"/>
      <c r="E148" s="725"/>
      <c r="F148" s="483" t="s">
        <v>352</v>
      </c>
      <c r="G148" s="451" t="s">
        <v>521</v>
      </c>
      <c r="H148" s="526" t="s">
        <v>342</v>
      </c>
      <c r="I148" s="539" t="s">
        <v>357</v>
      </c>
      <c r="J148" s="453">
        <v>12.5</v>
      </c>
      <c r="K148" s="453">
        <v>12.7</v>
      </c>
      <c r="L148" s="310">
        <f>'在庫情報（袜子）'!U148</f>
        <v>0</v>
      </c>
      <c r="M148" s="550">
        <f t="shared" si="5"/>
        <v>0</v>
      </c>
    </row>
    <row r="149" spans="2:13" ht="50.1" customHeight="1" x14ac:dyDescent="0.35">
      <c r="B149" s="323"/>
      <c r="C149" s="323"/>
      <c r="D149" s="442">
        <v>20003</v>
      </c>
      <c r="E149" s="540"/>
      <c r="F149" s="528" t="s">
        <v>330</v>
      </c>
      <c r="G149" s="528" t="s">
        <v>514</v>
      </c>
      <c r="H149" s="529" t="s">
        <v>346</v>
      </c>
      <c r="I149" s="530" t="s">
        <v>357</v>
      </c>
      <c r="J149" s="531">
        <v>12.5</v>
      </c>
      <c r="K149" s="531">
        <v>12.7</v>
      </c>
      <c r="L149" s="520">
        <f>'在庫情報（袜子）'!U149</f>
        <v>0</v>
      </c>
      <c r="M149" s="548">
        <f t="shared" si="5"/>
        <v>0</v>
      </c>
    </row>
    <row r="150" spans="2:13" ht="50.1" customHeight="1" x14ac:dyDescent="0.35">
      <c r="B150" s="323"/>
      <c r="C150" s="323"/>
      <c r="D150" s="447"/>
      <c r="E150" s="541"/>
      <c r="F150" s="448" t="s">
        <v>336</v>
      </c>
      <c r="G150" s="448" t="s">
        <v>517</v>
      </c>
      <c r="H150" s="524" t="s">
        <v>332</v>
      </c>
      <c r="I150" s="532" t="s">
        <v>357</v>
      </c>
      <c r="J150" s="450">
        <v>12.5</v>
      </c>
      <c r="K150" s="450">
        <v>12.7</v>
      </c>
      <c r="L150" s="308">
        <f>'在庫情報（袜子）'!U150</f>
        <v>0</v>
      </c>
      <c r="M150" s="549">
        <f t="shared" si="5"/>
        <v>0</v>
      </c>
    </row>
    <row r="151" spans="2:13" ht="50.1" customHeight="1" x14ac:dyDescent="0.35">
      <c r="B151" s="323"/>
      <c r="C151" s="323"/>
      <c r="D151" s="447"/>
      <c r="E151" s="541"/>
      <c r="F151" s="448" t="s">
        <v>340</v>
      </c>
      <c r="G151" s="448" t="s">
        <v>586</v>
      </c>
      <c r="H151" s="524" t="s">
        <v>338</v>
      </c>
      <c r="I151" s="532" t="s">
        <v>357</v>
      </c>
      <c r="J151" s="450">
        <v>12.5</v>
      </c>
      <c r="K151" s="450">
        <v>12.7</v>
      </c>
      <c r="L151" s="308">
        <f>'在庫情報（袜子）'!U151</f>
        <v>0</v>
      </c>
      <c r="M151" s="549">
        <f t="shared" si="5"/>
        <v>0</v>
      </c>
    </row>
    <row r="152" spans="2:13" ht="50.1" customHeight="1" x14ac:dyDescent="0.35">
      <c r="B152" s="323"/>
      <c r="C152" s="323"/>
      <c r="D152" s="456"/>
      <c r="E152" s="542"/>
      <c r="F152" s="534" t="s">
        <v>352</v>
      </c>
      <c r="G152" s="534" t="s">
        <v>521</v>
      </c>
      <c r="H152" s="535" t="s">
        <v>342</v>
      </c>
      <c r="I152" s="536" t="s">
        <v>357</v>
      </c>
      <c r="J152" s="537">
        <v>12.5</v>
      </c>
      <c r="K152" s="537">
        <v>12.7</v>
      </c>
      <c r="L152" s="310">
        <f>'在庫情報（袜子）'!U152</f>
        <v>0</v>
      </c>
      <c r="M152" s="550">
        <f t="shared" si="5"/>
        <v>0</v>
      </c>
    </row>
    <row r="153" spans="2:13" ht="50.1" customHeight="1" x14ac:dyDescent="0.35">
      <c r="B153" s="323"/>
      <c r="C153" s="323"/>
      <c r="D153" s="442" t="s">
        <v>598</v>
      </c>
      <c r="E153" s="540"/>
      <c r="F153" s="443" t="s">
        <v>330</v>
      </c>
      <c r="G153" s="443" t="s">
        <v>514</v>
      </c>
      <c r="H153" s="521" t="s">
        <v>346</v>
      </c>
      <c r="I153" s="522" t="s">
        <v>357</v>
      </c>
      <c r="J153" s="445">
        <v>12.5</v>
      </c>
      <c r="K153" s="445">
        <v>12.7</v>
      </c>
      <c r="L153" s="520">
        <f>'在庫情報（袜子）'!U153</f>
        <v>0</v>
      </c>
      <c r="M153" s="548">
        <f t="shared" si="5"/>
        <v>0</v>
      </c>
    </row>
    <row r="154" spans="2:13" ht="50.1" customHeight="1" x14ac:dyDescent="0.35">
      <c r="B154" s="323"/>
      <c r="C154" s="323"/>
      <c r="D154" s="447"/>
      <c r="E154" s="541"/>
      <c r="F154" s="448" t="s">
        <v>336</v>
      </c>
      <c r="G154" s="448" t="s">
        <v>517</v>
      </c>
      <c r="H154" s="524" t="s">
        <v>332</v>
      </c>
      <c r="I154" s="525" t="s">
        <v>357</v>
      </c>
      <c r="J154" s="450">
        <v>12.5</v>
      </c>
      <c r="K154" s="450">
        <v>12.7</v>
      </c>
      <c r="L154" s="308">
        <f>'在庫情報（袜子）'!U154</f>
        <v>0</v>
      </c>
      <c r="M154" s="549">
        <f t="shared" si="5"/>
        <v>0</v>
      </c>
    </row>
    <row r="155" spans="2:13" ht="50.1" customHeight="1" x14ac:dyDescent="0.35">
      <c r="B155" s="323"/>
      <c r="C155" s="323"/>
      <c r="D155" s="447"/>
      <c r="E155" s="541"/>
      <c r="F155" s="448" t="s">
        <v>340</v>
      </c>
      <c r="G155" s="448" t="s">
        <v>586</v>
      </c>
      <c r="H155" s="524" t="s">
        <v>338</v>
      </c>
      <c r="I155" s="525" t="s">
        <v>357</v>
      </c>
      <c r="J155" s="450">
        <v>12.5</v>
      </c>
      <c r="K155" s="450">
        <v>12.7</v>
      </c>
      <c r="L155" s="308">
        <f>'在庫情報（袜子）'!U155</f>
        <v>0</v>
      </c>
      <c r="M155" s="549">
        <f t="shared" si="5"/>
        <v>0</v>
      </c>
    </row>
    <row r="156" spans="2:13" ht="50.1" customHeight="1" x14ac:dyDescent="0.35">
      <c r="B156" s="323"/>
      <c r="C156" s="323"/>
      <c r="D156" s="456"/>
      <c r="E156" s="542"/>
      <c r="F156" s="451" t="s">
        <v>352</v>
      </c>
      <c r="G156" s="451" t="s">
        <v>521</v>
      </c>
      <c r="H156" s="526" t="s">
        <v>342</v>
      </c>
      <c r="I156" s="527" t="s">
        <v>357</v>
      </c>
      <c r="J156" s="453">
        <v>12.5</v>
      </c>
      <c r="K156" s="453">
        <v>12.7</v>
      </c>
      <c r="L156" s="310">
        <f>'在庫情報（袜子）'!U156</f>
        <v>0</v>
      </c>
      <c r="M156" s="550">
        <f t="shared" si="5"/>
        <v>0</v>
      </c>
    </row>
    <row r="157" spans="2:13" ht="50.1" customHeight="1" x14ac:dyDescent="0.35">
      <c r="B157" s="323"/>
      <c r="C157" s="323"/>
      <c r="D157" s="447" t="s">
        <v>599</v>
      </c>
      <c r="E157" s="541"/>
      <c r="F157" s="443" t="s">
        <v>330</v>
      </c>
      <c r="G157" s="443" t="s">
        <v>514</v>
      </c>
      <c r="H157" s="521" t="s">
        <v>346</v>
      </c>
      <c r="I157" s="530" t="s">
        <v>357</v>
      </c>
      <c r="J157" s="445">
        <v>12.5</v>
      </c>
      <c r="K157" s="445">
        <v>12.7</v>
      </c>
      <c r="L157" s="520">
        <f>'在庫情報（袜子）'!U157</f>
        <v>0</v>
      </c>
      <c r="M157" s="548">
        <f t="shared" si="5"/>
        <v>0</v>
      </c>
    </row>
    <row r="158" spans="2:13" ht="50.1" customHeight="1" x14ac:dyDescent="0.35">
      <c r="B158" s="323"/>
      <c r="C158" s="323"/>
      <c r="D158" s="447"/>
      <c r="E158" s="541"/>
      <c r="F158" s="448" t="s">
        <v>336</v>
      </c>
      <c r="G158" s="448" t="s">
        <v>517</v>
      </c>
      <c r="H158" s="524" t="s">
        <v>332</v>
      </c>
      <c r="I158" s="532" t="s">
        <v>357</v>
      </c>
      <c r="J158" s="450">
        <v>12.5</v>
      </c>
      <c r="K158" s="450">
        <v>12.7</v>
      </c>
      <c r="L158" s="308">
        <f>'在庫情報（袜子）'!U158</f>
        <v>0</v>
      </c>
      <c r="M158" s="549">
        <f t="shared" si="5"/>
        <v>0</v>
      </c>
    </row>
    <row r="159" spans="2:13" ht="50.1" customHeight="1" x14ac:dyDescent="0.35">
      <c r="B159" s="323"/>
      <c r="C159" s="323"/>
      <c r="D159" s="447"/>
      <c r="E159" s="541"/>
      <c r="F159" s="448" t="s">
        <v>340</v>
      </c>
      <c r="G159" s="448" t="s">
        <v>586</v>
      </c>
      <c r="H159" s="524" t="s">
        <v>338</v>
      </c>
      <c r="I159" s="532" t="s">
        <v>357</v>
      </c>
      <c r="J159" s="450">
        <v>12.5</v>
      </c>
      <c r="K159" s="450">
        <v>12.7</v>
      </c>
      <c r="L159" s="308">
        <f>'在庫情報（袜子）'!U159</f>
        <v>0</v>
      </c>
      <c r="M159" s="549">
        <f t="shared" si="5"/>
        <v>0</v>
      </c>
    </row>
    <row r="160" spans="2:13" ht="50.1" customHeight="1" x14ac:dyDescent="0.35">
      <c r="B160" s="323"/>
      <c r="C160" s="323"/>
      <c r="D160" s="447"/>
      <c r="E160" s="541"/>
      <c r="F160" s="534" t="s">
        <v>352</v>
      </c>
      <c r="G160" s="534" t="s">
        <v>521</v>
      </c>
      <c r="H160" s="535" t="s">
        <v>342</v>
      </c>
      <c r="I160" s="536" t="s">
        <v>357</v>
      </c>
      <c r="J160" s="453">
        <v>12.5</v>
      </c>
      <c r="K160" s="453">
        <v>12.7</v>
      </c>
      <c r="L160" s="310">
        <f>'在庫情報（袜子）'!U160</f>
        <v>0</v>
      </c>
      <c r="M160" s="550">
        <f t="shared" si="5"/>
        <v>0</v>
      </c>
    </row>
    <row r="161" spans="2:13" ht="50.1" customHeight="1" x14ac:dyDescent="0.35">
      <c r="B161" s="323"/>
      <c r="C161" s="323"/>
      <c r="D161" s="442" t="s">
        <v>600</v>
      </c>
      <c r="E161" s="540"/>
      <c r="F161" s="443" t="s">
        <v>330</v>
      </c>
      <c r="G161" s="443" t="s">
        <v>514</v>
      </c>
      <c r="H161" s="521" t="s">
        <v>346</v>
      </c>
      <c r="I161" s="522" t="s">
        <v>357</v>
      </c>
      <c r="J161" s="445">
        <v>12.5</v>
      </c>
      <c r="K161" s="445">
        <v>12.7</v>
      </c>
      <c r="L161" s="520">
        <f>'在庫情報（袜子）'!U161</f>
        <v>0</v>
      </c>
      <c r="M161" s="548">
        <f t="shared" si="5"/>
        <v>0</v>
      </c>
    </row>
    <row r="162" spans="2:13" ht="50.1" customHeight="1" x14ac:dyDescent="0.35">
      <c r="B162" s="323"/>
      <c r="C162" s="323"/>
      <c r="D162" s="447"/>
      <c r="E162" s="541"/>
      <c r="F162" s="448" t="s">
        <v>336</v>
      </c>
      <c r="G162" s="448" t="s">
        <v>517</v>
      </c>
      <c r="H162" s="524" t="s">
        <v>332</v>
      </c>
      <c r="I162" s="525" t="s">
        <v>357</v>
      </c>
      <c r="J162" s="450">
        <v>12.5</v>
      </c>
      <c r="K162" s="450">
        <v>12.7</v>
      </c>
      <c r="L162" s="308">
        <f>'在庫情報（袜子）'!U162</f>
        <v>0</v>
      </c>
      <c r="M162" s="549">
        <f t="shared" si="5"/>
        <v>0</v>
      </c>
    </row>
    <row r="163" spans="2:13" ht="50.1" customHeight="1" x14ac:dyDescent="0.35">
      <c r="B163" s="323"/>
      <c r="C163" s="323"/>
      <c r="D163" s="447"/>
      <c r="E163" s="541"/>
      <c r="F163" s="448" t="s">
        <v>340</v>
      </c>
      <c r="G163" s="448" t="s">
        <v>586</v>
      </c>
      <c r="H163" s="524" t="s">
        <v>338</v>
      </c>
      <c r="I163" s="525" t="s">
        <v>357</v>
      </c>
      <c r="J163" s="450">
        <v>12.5</v>
      </c>
      <c r="K163" s="450">
        <v>12.7</v>
      </c>
      <c r="L163" s="308">
        <f>'在庫情報（袜子）'!U163</f>
        <v>0</v>
      </c>
      <c r="M163" s="549">
        <f t="shared" si="5"/>
        <v>0</v>
      </c>
    </row>
    <row r="164" spans="2:13" ht="50.1" customHeight="1" x14ac:dyDescent="0.35">
      <c r="B164" s="323"/>
      <c r="C164" s="323"/>
      <c r="D164" s="456"/>
      <c r="E164" s="542"/>
      <c r="F164" s="451" t="s">
        <v>352</v>
      </c>
      <c r="G164" s="451" t="s">
        <v>521</v>
      </c>
      <c r="H164" s="526" t="s">
        <v>342</v>
      </c>
      <c r="I164" s="527" t="s">
        <v>357</v>
      </c>
      <c r="J164" s="453">
        <v>12.5</v>
      </c>
      <c r="K164" s="453">
        <v>12.7</v>
      </c>
      <c r="L164" s="310">
        <f>'在庫情報（袜子）'!U164</f>
        <v>0</v>
      </c>
      <c r="M164" s="550">
        <f t="shared" si="5"/>
        <v>0</v>
      </c>
    </row>
    <row r="165" spans="2:13" ht="50.1" customHeight="1" x14ac:dyDescent="0.35">
      <c r="B165" s="323"/>
      <c r="C165" s="323"/>
      <c r="D165" s="447" t="s">
        <v>601</v>
      </c>
      <c r="E165" s="541"/>
      <c r="F165" s="528" t="s">
        <v>330</v>
      </c>
      <c r="G165" s="528" t="s">
        <v>514</v>
      </c>
      <c r="H165" s="529" t="s">
        <v>346</v>
      </c>
      <c r="I165" s="530" t="s">
        <v>357</v>
      </c>
      <c r="J165" s="445">
        <v>12.5</v>
      </c>
      <c r="K165" s="445">
        <v>12.7</v>
      </c>
      <c r="L165" s="520">
        <f>'在庫情報（袜子）'!U165</f>
        <v>0</v>
      </c>
      <c r="M165" s="548">
        <f t="shared" si="5"/>
        <v>0</v>
      </c>
    </row>
    <row r="166" spans="2:13" ht="50.1" customHeight="1" x14ac:dyDescent="0.35">
      <c r="B166" s="323"/>
      <c r="C166" s="323"/>
      <c r="D166" s="447"/>
      <c r="E166" s="541"/>
      <c r="F166" s="448" t="s">
        <v>336</v>
      </c>
      <c r="G166" s="448" t="s">
        <v>517</v>
      </c>
      <c r="H166" s="524" t="s">
        <v>332</v>
      </c>
      <c r="I166" s="532" t="s">
        <v>357</v>
      </c>
      <c r="J166" s="450">
        <v>12.5</v>
      </c>
      <c r="K166" s="450">
        <v>12.7</v>
      </c>
      <c r="L166" s="308">
        <f>'在庫情報（袜子）'!U166</f>
        <v>0</v>
      </c>
      <c r="M166" s="549">
        <f t="shared" si="5"/>
        <v>0</v>
      </c>
    </row>
    <row r="167" spans="2:13" ht="50.1" customHeight="1" x14ac:dyDescent="0.35">
      <c r="B167" s="323"/>
      <c r="C167" s="323"/>
      <c r="D167" s="447"/>
      <c r="E167" s="541"/>
      <c r="F167" s="448" t="s">
        <v>340</v>
      </c>
      <c r="G167" s="448" t="s">
        <v>586</v>
      </c>
      <c r="H167" s="524" t="s">
        <v>338</v>
      </c>
      <c r="I167" s="532" t="s">
        <v>357</v>
      </c>
      <c r="J167" s="450">
        <v>12.5</v>
      </c>
      <c r="K167" s="450">
        <v>12.7</v>
      </c>
      <c r="L167" s="308">
        <f>'在庫情報（袜子）'!U167</f>
        <v>0</v>
      </c>
      <c r="M167" s="549">
        <f t="shared" si="5"/>
        <v>0</v>
      </c>
    </row>
    <row r="168" spans="2:13" ht="50.1" customHeight="1" x14ac:dyDescent="0.35">
      <c r="B168" s="323"/>
      <c r="C168" s="323"/>
      <c r="D168" s="447"/>
      <c r="E168" s="541"/>
      <c r="F168" s="451" t="s">
        <v>352</v>
      </c>
      <c r="G168" s="451" t="s">
        <v>521</v>
      </c>
      <c r="H168" s="526" t="s">
        <v>342</v>
      </c>
      <c r="I168" s="536" t="s">
        <v>357</v>
      </c>
      <c r="J168" s="453">
        <v>12.5</v>
      </c>
      <c r="K168" s="453">
        <v>12.7</v>
      </c>
      <c r="L168" s="310">
        <f>'在庫情報（袜子）'!U168</f>
        <v>0</v>
      </c>
      <c r="M168" s="550">
        <f t="shared" si="5"/>
        <v>0</v>
      </c>
    </row>
    <row r="169" spans="2:13" ht="50.1" customHeight="1" x14ac:dyDescent="0.35">
      <c r="B169" s="314" t="s">
        <v>602</v>
      </c>
      <c r="C169" s="324" t="s">
        <v>335</v>
      </c>
      <c r="D169" s="442" t="s">
        <v>603</v>
      </c>
      <c r="E169" s="540"/>
      <c r="F169" s="443" t="s">
        <v>330</v>
      </c>
      <c r="G169" s="443" t="s">
        <v>514</v>
      </c>
      <c r="H169" s="521" t="s">
        <v>346</v>
      </c>
      <c r="I169" s="538" t="s">
        <v>357</v>
      </c>
      <c r="J169" s="445">
        <v>17.5</v>
      </c>
      <c r="K169" s="445">
        <v>17.7</v>
      </c>
      <c r="L169" s="520">
        <f>'在庫情報（袜子）'!U169</f>
        <v>0</v>
      </c>
      <c r="M169" s="548">
        <f t="shared" si="5"/>
        <v>0</v>
      </c>
    </row>
    <row r="170" spans="2:13" ht="50.1" customHeight="1" x14ac:dyDescent="0.35">
      <c r="B170" s="320"/>
      <c r="C170" s="320"/>
      <c r="D170" s="447" t="s">
        <v>604</v>
      </c>
      <c r="E170" s="541"/>
      <c r="F170" s="448" t="s">
        <v>336</v>
      </c>
      <c r="G170" s="448" t="s">
        <v>605</v>
      </c>
      <c r="H170" s="524" t="s">
        <v>332</v>
      </c>
      <c r="I170" s="532" t="s">
        <v>357</v>
      </c>
      <c r="J170" s="450">
        <v>17.5</v>
      </c>
      <c r="K170" s="450">
        <v>17.7</v>
      </c>
      <c r="L170" s="308">
        <f>'在庫情報（袜子）'!U170</f>
        <v>0</v>
      </c>
      <c r="M170" s="549">
        <f t="shared" si="5"/>
        <v>0</v>
      </c>
    </row>
    <row r="171" spans="2:13" ht="50.1" customHeight="1" x14ac:dyDescent="0.35">
      <c r="B171" s="320"/>
      <c r="C171" s="320"/>
      <c r="D171" s="456"/>
      <c r="E171" s="542"/>
      <c r="F171" s="534" t="s">
        <v>340</v>
      </c>
      <c r="G171" s="534" t="s">
        <v>531</v>
      </c>
      <c r="H171" s="534" t="s">
        <v>606</v>
      </c>
      <c r="I171" s="536" t="s">
        <v>357</v>
      </c>
      <c r="J171" s="537">
        <v>17.5</v>
      </c>
      <c r="K171" s="537">
        <v>17.7</v>
      </c>
      <c r="L171" s="310">
        <f>'在庫情報（袜子）'!U171</f>
        <v>0</v>
      </c>
      <c r="M171" s="550">
        <f t="shared" si="5"/>
        <v>0</v>
      </c>
    </row>
    <row r="172" spans="2:13" ht="50.1" customHeight="1" x14ac:dyDescent="0.35">
      <c r="B172" s="320"/>
      <c r="C172" s="320"/>
      <c r="D172" s="442" t="s">
        <v>603</v>
      </c>
      <c r="E172" s="540"/>
      <c r="F172" s="443" t="s">
        <v>330</v>
      </c>
      <c r="G172" s="443" t="s">
        <v>514</v>
      </c>
      <c r="H172" s="521" t="s">
        <v>346</v>
      </c>
      <c r="I172" s="538" t="s">
        <v>357</v>
      </c>
      <c r="J172" s="445">
        <v>17.5</v>
      </c>
      <c r="K172" s="445">
        <v>17.7</v>
      </c>
      <c r="L172" s="520">
        <f>'在庫情報（袜子）'!U172</f>
        <v>0</v>
      </c>
      <c r="M172" s="548">
        <f t="shared" si="5"/>
        <v>0</v>
      </c>
    </row>
    <row r="173" spans="2:13" ht="50.1" customHeight="1" x14ac:dyDescent="0.35">
      <c r="B173" s="320"/>
      <c r="C173" s="320"/>
      <c r="D173" s="447" t="s">
        <v>607</v>
      </c>
      <c r="E173" s="541"/>
      <c r="F173" s="448" t="s">
        <v>336</v>
      </c>
      <c r="G173" s="448" t="s">
        <v>605</v>
      </c>
      <c r="H173" s="524" t="s">
        <v>332</v>
      </c>
      <c r="I173" s="532" t="s">
        <v>357</v>
      </c>
      <c r="J173" s="450">
        <v>17.5</v>
      </c>
      <c r="K173" s="450">
        <v>17.7</v>
      </c>
      <c r="L173" s="308">
        <f>'在庫情報（袜子）'!U173</f>
        <v>0</v>
      </c>
      <c r="M173" s="549">
        <f t="shared" si="5"/>
        <v>0</v>
      </c>
    </row>
    <row r="174" spans="2:13" ht="50.1" customHeight="1" x14ac:dyDescent="0.35">
      <c r="B174" s="320"/>
      <c r="C174" s="320"/>
      <c r="D174" s="456"/>
      <c r="E174" s="542"/>
      <c r="F174" s="451" t="s">
        <v>340</v>
      </c>
      <c r="G174" s="451" t="s">
        <v>531</v>
      </c>
      <c r="H174" s="451" t="s">
        <v>606</v>
      </c>
      <c r="I174" s="539" t="s">
        <v>357</v>
      </c>
      <c r="J174" s="453">
        <v>17.5</v>
      </c>
      <c r="K174" s="453">
        <v>17.7</v>
      </c>
      <c r="L174" s="310">
        <f>'在庫情報（袜子）'!U174</f>
        <v>0</v>
      </c>
      <c r="M174" s="550">
        <f t="shared" si="5"/>
        <v>0</v>
      </c>
    </row>
    <row r="175" spans="2:13" ht="50.1" customHeight="1" x14ac:dyDescent="0.35">
      <c r="B175" s="320"/>
      <c r="C175" s="320"/>
      <c r="D175" s="442" t="s">
        <v>603</v>
      </c>
      <c r="E175" s="540"/>
      <c r="F175" s="528" t="s">
        <v>330</v>
      </c>
      <c r="G175" s="528" t="s">
        <v>514</v>
      </c>
      <c r="H175" s="529" t="s">
        <v>346</v>
      </c>
      <c r="I175" s="530" t="s">
        <v>357</v>
      </c>
      <c r="J175" s="531">
        <v>17.5</v>
      </c>
      <c r="K175" s="531">
        <v>17.7</v>
      </c>
      <c r="L175" s="520">
        <f>'在庫情報（袜子）'!U175</f>
        <v>0</v>
      </c>
      <c r="M175" s="548">
        <f t="shared" si="5"/>
        <v>0</v>
      </c>
    </row>
    <row r="176" spans="2:13" ht="50.1" customHeight="1" x14ac:dyDescent="0.35">
      <c r="B176" s="320"/>
      <c r="C176" s="320"/>
      <c r="D176" s="447" t="s">
        <v>608</v>
      </c>
      <c r="E176" s="541"/>
      <c r="F176" s="448" t="s">
        <v>336</v>
      </c>
      <c r="G176" s="448" t="s">
        <v>605</v>
      </c>
      <c r="H176" s="524" t="s">
        <v>332</v>
      </c>
      <c r="I176" s="532" t="s">
        <v>357</v>
      </c>
      <c r="J176" s="450">
        <v>17.5</v>
      </c>
      <c r="K176" s="450">
        <v>17.7</v>
      </c>
      <c r="L176" s="308">
        <f>'在庫情報（袜子）'!U176</f>
        <v>0</v>
      </c>
      <c r="M176" s="549">
        <f t="shared" si="5"/>
        <v>0</v>
      </c>
    </row>
    <row r="177" spans="2:13" ht="50.1" customHeight="1" x14ac:dyDescent="0.35">
      <c r="B177" s="320"/>
      <c r="C177" s="320"/>
      <c r="D177" s="456"/>
      <c r="E177" s="542"/>
      <c r="F177" s="534" t="s">
        <v>340</v>
      </c>
      <c r="G177" s="534" t="s">
        <v>531</v>
      </c>
      <c r="H177" s="534" t="s">
        <v>606</v>
      </c>
      <c r="I177" s="536" t="s">
        <v>357</v>
      </c>
      <c r="J177" s="537">
        <v>17.5</v>
      </c>
      <c r="K177" s="537">
        <v>17.7</v>
      </c>
      <c r="L177" s="310">
        <f>'在庫情報（袜子）'!U177</f>
        <v>0</v>
      </c>
      <c r="M177" s="550">
        <f t="shared" si="5"/>
        <v>0</v>
      </c>
    </row>
    <row r="178" spans="2:13" ht="50.1" customHeight="1" x14ac:dyDescent="0.35">
      <c r="B178" s="320"/>
      <c r="C178" s="320"/>
      <c r="D178" s="442" t="s">
        <v>603</v>
      </c>
      <c r="E178" s="540"/>
      <c r="F178" s="443" t="s">
        <v>330</v>
      </c>
      <c r="G178" s="443" t="s">
        <v>514</v>
      </c>
      <c r="H178" s="521" t="s">
        <v>346</v>
      </c>
      <c r="I178" s="538" t="s">
        <v>357</v>
      </c>
      <c r="J178" s="445">
        <v>17.5</v>
      </c>
      <c r="K178" s="445">
        <v>17.7</v>
      </c>
      <c r="L178" s="520">
        <f>'在庫情報（袜子）'!U178</f>
        <v>0</v>
      </c>
      <c r="M178" s="548">
        <f t="shared" si="5"/>
        <v>0</v>
      </c>
    </row>
    <row r="179" spans="2:13" ht="50.1" customHeight="1" x14ac:dyDescent="0.35">
      <c r="B179" s="320"/>
      <c r="C179" s="320"/>
      <c r="D179" s="447" t="s">
        <v>609</v>
      </c>
      <c r="E179" s="541"/>
      <c r="F179" s="448" t="s">
        <v>336</v>
      </c>
      <c r="G179" s="448" t="s">
        <v>605</v>
      </c>
      <c r="H179" s="524" t="s">
        <v>332</v>
      </c>
      <c r="I179" s="532" t="s">
        <v>357</v>
      </c>
      <c r="J179" s="450">
        <v>17.5</v>
      </c>
      <c r="K179" s="450">
        <v>17.7</v>
      </c>
      <c r="L179" s="308">
        <f>'在庫情報（袜子）'!U179</f>
        <v>0</v>
      </c>
      <c r="M179" s="549">
        <f t="shared" si="5"/>
        <v>0</v>
      </c>
    </row>
    <row r="180" spans="2:13" ht="50.1" customHeight="1" x14ac:dyDescent="0.35">
      <c r="B180" s="320"/>
      <c r="C180" s="320"/>
      <c r="D180" s="456"/>
      <c r="E180" s="542"/>
      <c r="F180" s="534" t="s">
        <v>340</v>
      </c>
      <c r="G180" s="534" t="s">
        <v>531</v>
      </c>
      <c r="H180" s="534" t="s">
        <v>606</v>
      </c>
      <c r="I180" s="536" t="s">
        <v>357</v>
      </c>
      <c r="J180" s="537">
        <v>17.5</v>
      </c>
      <c r="K180" s="537">
        <v>17.7</v>
      </c>
      <c r="L180" s="310">
        <f>'在庫情報（袜子）'!U180</f>
        <v>0</v>
      </c>
      <c r="M180" s="550">
        <f t="shared" si="5"/>
        <v>0</v>
      </c>
    </row>
    <row r="181" spans="2:13" ht="50.1" customHeight="1" x14ac:dyDescent="0.35">
      <c r="B181" s="320"/>
      <c r="C181" s="320"/>
      <c r="D181" s="442" t="s">
        <v>603</v>
      </c>
      <c r="E181" s="540"/>
      <c r="F181" s="443" t="s">
        <v>330</v>
      </c>
      <c r="G181" s="443" t="s">
        <v>514</v>
      </c>
      <c r="H181" s="521" t="s">
        <v>346</v>
      </c>
      <c r="I181" s="538" t="s">
        <v>357</v>
      </c>
      <c r="J181" s="445">
        <v>17.5</v>
      </c>
      <c r="K181" s="445">
        <v>17.7</v>
      </c>
      <c r="L181" s="520">
        <f>'在庫情報（袜子）'!U181</f>
        <v>0</v>
      </c>
      <c r="M181" s="548">
        <f t="shared" si="5"/>
        <v>0</v>
      </c>
    </row>
    <row r="182" spans="2:13" ht="50.1" customHeight="1" x14ac:dyDescent="0.35">
      <c r="B182" s="320"/>
      <c r="C182" s="320"/>
      <c r="D182" s="447" t="s">
        <v>610</v>
      </c>
      <c r="E182" s="541"/>
      <c r="F182" s="448" t="s">
        <v>336</v>
      </c>
      <c r="G182" s="448" t="s">
        <v>605</v>
      </c>
      <c r="H182" s="524" t="s">
        <v>332</v>
      </c>
      <c r="I182" s="532" t="s">
        <v>357</v>
      </c>
      <c r="J182" s="450">
        <v>17.5</v>
      </c>
      <c r="K182" s="450">
        <v>17.7</v>
      </c>
      <c r="L182" s="308">
        <f>'在庫情報（袜子）'!U182</f>
        <v>0</v>
      </c>
      <c r="M182" s="549">
        <f t="shared" si="5"/>
        <v>0</v>
      </c>
    </row>
    <row r="183" spans="2:13" ht="50.1" customHeight="1" x14ac:dyDescent="0.35">
      <c r="B183" s="321"/>
      <c r="C183" s="321"/>
      <c r="D183" s="456"/>
      <c r="E183" s="542"/>
      <c r="F183" s="451" t="s">
        <v>340</v>
      </c>
      <c r="G183" s="451" t="s">
        <v>531</v>
      </c>
      <c r="H183" s="451" t="s">
        <v>606</v>
      </c>
      <c r="I183" s="539" t="s">
        <v>357</v>
      </c>
      <c r="J183" s="453">
        <v>17.5</v>
      </c>
      <c r="K183" s="453">
        <v>17.7</v>
      </c>
      <c r="L183" s="310">
        <f>'在庫情報（袜子）'!U183</f>
        <v>0</v>
      </c>
      <c r="M183" s="550">
        <f t="shared" si="5"/>
        <v>0</v>
      </c>
    </row>
    <row r="184" spans="2:13" ht="150" customHeight="1" x14ac:dyDescent="0.35">
      <c r="B184" s="324" t="s">
        <v>611</v>
      </c>
      <c r="C184" s="324" t="s">
        <v>335</v>
      </c>
      <c r="D184" s="544" t="s">
        <v>612</v>
      </c>
      <c r="E184" s="327"/>
      <c r="F184" s="545" t="s">
        <v>613</v>
      </c>
      <c r="G184" s="329" t="s">
        <v>614</v>
      </c>
      <c r="H184" s="329"/>
      <c r="I184" s="546" t="s">
        <v>669</v>
      </c>
      <c r="J184" s="547">
        <v>42</v>
      </c>
      <c r="K184" s="547">
        <v>42.2</v>
      </c>
      <c r="L184" s="327">
        <f>'在庫情報（袜子）'!U184</f>
        <v>0</v>
      </c>
      <c r="M184" s="446">
        <f t="shared" si="5"/>
        <v>0</v>
      </c>
    </row>
    <row r="185" spans="2:13" ht="150" customHeight="1" x14ac:dyDescent="0.35">
      <c r="B185" s="315"/>
      <c r="C185" s="320"/>
      <c r="D185" s="544" t="s">
        <v>615</v>
      </c>
      <c r="E185" s="327"/>
      <c r="F185" s="545" t="s">
        <v>613</v>
      </c>
      <c r="G185" s="329" t="s">
        <v>614</v>
      </c>
      <c r="H185" s="329"/>
      <c r="I185" s="546" t="s">
        <v>670</v>
      </c>
      <c r="J185" s="547">
        <v>42</v>
      </c>
      <c r="K185" s="547">
        <v>42.2</v>
      </c>
      <c r="L185" s="327">
        <f>'在庫情報（袜子）'!U185</f>
        <v>0</v>
      </c>
      <c r="M185" s="446">
        <f t="shared" ref="M185:M186" si="6">K185*L185</f>
        <v>0</v>
      </c>
    </row>
    <row r="186" spans="2:13" ht="150" customHeight="1" x14ac:dyDescent="0.35">
      <c r="B186" s="321"/>
      <c r="C186" s="321"/>
      <c r="D186" s="544" t="s">
        <v>616</v>
      </c>
      <c r="E186" s="327"/>
      <c r="F186" s="545" t="s">
        <v>613</v>
      </c>
      <c r="G186" s="329" t="s">
        <v>617</v>
      </c>
      <c r="H186" s="329"/>
      <c r="I186" s="546" t="s">
        <v>670</v>
      </c>
      <c r="J186" s="547">
        <v>35</v>
      </c>
      <c r="K186" s="547">
        <v>35.200000000000003</v>
      </c>
      <c r="L186" s="327">
        <f>'在庫情報（袜子）'!U186</f>
        <v>0</v>
      </c>
      <c r="M186" s="446">
        <f t="shared" si="6"/>
        <v>0</v>
      </c>
    </row>
    <row r="187" spans="2:13" ht="60" x14ac:dyDescent="0.8">
      <c r="M187" s="523">
        <f>SUM(M4:M186)</f>
        <v>0</v>
      </c>
    </row>
  </sheetData>
  <mergeCells count="6">
    <mergeCell ref="E18:E20"/>
    <mergeCell ref="E133:E136"/>
    <mergeCell ref="E145:E148"/>
    <mergeCell ref="B104:B106"/>
    <mergeCell ref="B98:B100"/>
    <mergeCell ref="E98:E10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24" width="20.625" style="39" customWidth="1"/>
    <col min="25" max="30" width="9" style="560"/>
  </cols>
  <sheetData>
    <row r="1" spans="2:30" ht="26.25" thickBot="1" x14ac:dyDescent="0.4"/>
    <row r="2" spans="2:30" ht="26.25" thickTop="1" x14ac:dyDescent="0.35">
      <c r="F2" s="23" t="s">
        <v>865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99" t="s">
        <v>274</v>
      </c>
      <c r="S2" s="23" t="s">
        <v>866</v>
      </c>
      <c r="T2" s="24"/>
      <c r="U2" s="24"/>
      <c r="V2" s="24"/>
      <c r="W2" s="24"/>
      <c r="X2" s="561"/>
    </row>
    <row r="3" spans="2:30" s="39" customFormat="1" ht="26.25" thickBot="1" x14ac:dyDescent="0.4">
      <c r="B3" s="5" t="s">
        <v>867</v>
      </c>
      <c r="C3" s="5" t="s">
        <v>49</v>
      </c>
      <c r="D3" s="5" t="s">
        <v>868</v>
      </c>
      <c r="E3" s="6" t="s">
        <v>869</v>
      </c>
      <c r="F3" s="7" t="s">
        <v>870</v>
      </c>
      <c r="G3" s="5" t="s">
        <v>276</v>
      </c>
      <c r="H3" s="5" t="s">
        <v>277</v>
      </c>
      <c r="I3" s="5" t="s">
        <v>702</v>
      </c>
      <c r="J3" s="5" t="s">
        <v>279</v>
      </c>
      <c r="K3" s="8" t="s">
        <v>709</v>
      </c>
      <c r="L3" s="7" t="s">
        <v>275</v>
      </c>
      <c r="M3" s="5" t="s">
        <v>276</v>
      </c>
      <c r="N3" s="5" t="s">
        <v>277</v>
      </c>
      <c r="O3" s="5" t="s">
        <v>702</v>
      </c>
      <c r="P3" s="5" t="s">
        <v>710</v>
      </c>
      <c r="Q3" s="8" t="s">
        <v>709</v>
      </c>
      <c r="R3" s="700"/>
      <c r="S3" s="7" t="s">
        <v>275</v>
      </c>
      <c r="T3" s="5" t="s">
        <v>276</v>
      </c>
      <c r="U3" s="5" t="s">
        <v>707</v>
      </c>
      <c r="V3" s="5" t="s">
        <v>702</v>
      </c>
      <c r="W3" s="5" t="s">
        <v>710</v>
      </c>
      <c r="X3" s="8" t="s">
        <v>709</v>
      </c>
      <c r="Y3" s="560"/>
      <c r="Z3" s="560"/>
      <c r="AA3" s="560"/>
      <c r="AB3" s="560"/>
      <c r="AC3" s="560"/>
      <c r="AD3" s="560"/>
    </row>
    <row r="4" spans="2:30" ht="30" customHeight="1" x14ac:dyDescent="0.35">
      <c r="B4" s="2" t="s">
        <v>712</v>
      </c>
      <c r="C4" s="2"/>
      <c r="D4" s="40" t="s">
        <v>713</v>
      </c>
      <c r="E4" s="41" t="s">
        <v>771</v>
      </c>
      <c r="F4" s="133">
        <f>'在庫情報（雨衣）'!BT4</f>
        <v>0</v>
      </c>
      <c r="G4" s="27">
        <f>'在庫情報（雨衣）'!BU4</f>
        <v>0</v>
      </c>
      <c r="H4" s="27">
        <f>'在庫情報（雨衣）'!BV4</f>
        <v>0</v>
      </c>
      <c r="I4" s="27">
        <f>'在庫情報（雨衣）'!BW4</f>
        <v>0</v>
      </c>
      <c r="J4" s="27">
        <f>'在庫情報（雨衣）'!BX4</f>
        <v>0</v>
      </c>
      <c r="K4" s="14">
        <f>'在庫情報（雨衣）'!BY4</f>
        <v>0</v>
      </c>
      <c r="L4" s="674">
        <v>28</v>
      </c>
      <c r="M4" s="676">
        <v>28</v>
      </c>
      <c r="N4" s="676">
        <v>28</v>
      </c>
      <c r="O4" s="676">
        <v>28</v>
      </c>
      <c r="P4" s="676">
        <v>28</v>
      </c>
      <c r="Q4" s="678"/>
      <c r="R4" s="701">
        <f>SUM(F4:F6)*L4+SUM(G4:G6)*M4+SUM(H4:H6)*N4+SUM(I4:I6)*O4+SUM(J4:J6)*P4+SUM(K4:K6)*Q4</f>
        <v>0</v>
      </c>
      <c r="S4" s="562" t="s">
        <v>55</v>
      </c>
      <c r="T4" s="81" t="s">
        <v>871</v>
      </c>
      <c r="U4" s="81" t="s">
        <v>64</v>
      </c>
      <c r="V4" s="81" t="s">
        <v>872</v>
      </c>
      <c r="W4" s="81" t="s">
        <v>62</v>
      </c>
      <c r="X4" s="696"/>
    </row>
    <row r="5" spans="2:30" ht="30" customHeight="1" x14ac:dyDescent="0.35">
      <c r="B5" s="3"/>
      <c r="C5" s="3"/>
      <c r="D5" s="40" t="s">
        <v>873</v>
      </c>
      <c r="E5" s="41" t="s">
        <v>790</v>
      </c>
      <c r="F5" s="34">
        <f>'在庫情報（雨衣）'!BT5</f>
        <v>0</v>
      </c>
      <c r="G5" s="29">
        <f>'在庫情報（雨衣）'!BU5</f>
        <v>0</v>
      </c>
      <c r="H5" s="35">
        <f>'在庫情報（雨衣）'!BV5</f>
        <v>0</v>
      </c>
      <c r="I5" s="29">
        <f>'在庫情報（雨衣）'!BW5</f>
        <v>0</v>
      </c>
      <c r="J5" s="29">
        <f>'在庫情報（雨衣）'!BX5</f>
        <v>0</v>
      </c>
      <c r="K5" s="14">
        <f>'在庫情報（雨衣）'!BY5</f>
        <v>0</v>
      </c>
      <c r="L5" s="683"/>
      <c r="M5" s="684"/>
      <c r="N5" s="684"/>
      <c r="O5" s="684"/>
      <c r="P5" s="684"/>
      <c r="Q5" s="685"/>
      <c r="R5" s="671"/>
      <c r="S5" s="562" t="s">
        <v>874</v>
      </c>
      <c r="T5" s="81" t="s">
        <v>63</v>
      </c>
      <c r="U5" s="81" t="s">
        <v>875</v>
      </c>
      <c r="V5" s="81" t="s">
        <v>876</v>
      </c>
      <c r="W5" s="81" t="s">
        <v>53</v>
      </c>
      <c r="X5" s="697"/>
    </row>
    <row r="6" spans="2:30" ht="30" customHeight="1" x14ac:dyDescent="0.35">
      <c r="B6" s="4"/>
      <c r="C6" s="4"/>
      <c r="D6" s="40" t="s">
        <v>877</v>
      </c>
      <c r="E6" s="41" t="s">
        <v>878</v>
      </c>
      <c r="F6" s="30">
        <f>'在庫情報（雨衣）'!BT6</f>
        <v>0</v>
      </c>
      <c r="G6" s="31">
        <f>'在庫情報（雨衣）'!BU6</f>
        <v>0</v>
      </c>
      <c r="H6" s="31">
        <f>'在庫情報（雨衣）'!BV6</f>
        <v>0</v>
      </c>
      <c r="I6" s="31">
        <f>'在庫情報（雨衣）'!BW6</f>
        <v>0</v>
      </c>
      <c r="J6" s="31">
        <f>'在庫情報（雨衣）'!BX6</f>
        <v>0</v>
      </c>
      <c r="K6" s="15">
        <f>'在庫情報（雨衣）'!BY6</f>
        <v>0</v>
      </c>
      <c r="L6" s="675"/>
      <c r="M6" s="677"/>
      <c r="N6" s="677"/>
      <c r="O6" s="677"/>
      <c r="P6" s="677"/>
      <c r="Q6" s="679"/>
      <c r="R6" s="671"/>
      <c r="S6" s="563" t="s">
        <v>879</v>
      </c>
      <c r="T6" s="93" t="s">
        <v>880</v>
      </c>
      <c r="U6" s="93" t="s">
        <v>881</v>
      </c>
      <c r="V6" s="81" t="s">
        <v>882</v>
      </c>
      <c r="W6" s="81" t="s">
        <v>883</v>
      </c>
      <c r="X6" s="698"/>
    </row>
    <row r="7" spans="2:30" ht="30" customHeight="1" x14ac:dyDescent="0.35">
      <c r="B7" s="2" t="s">
        <v>884</v>
      </c>
      <c r="C7" s="2"/>
      <c r="D7" s="40" t="s">
        <v>885</v>
      </c>
      <c r="E7" s="41" t="s">
        <v>886</v>
      </c>
      <c r="F7" s="26">
        <f>'在庫情報（雨衣）'!BT7</f>
        <v>0</v>
      </c>
      <c r="G7" s="27">
        <f>'在庫情報（雨衣）'!BU7</f>
        <v>0</v>
      </c>
      <c r="H7" s="27">
        <f>'在庫情報（雨衣）'!BV7</f>
        <v>0</v>
      </c>
      <c r="I7" s="27">
        <f>'在庫情報（雨衣）'!BW7</f>
        <v>0</v>
      </c>
      <c r="J7" s="27">
        <f>'在庫情報（雨衣）'!BX7</f>
        <v>0</v>
      </c>
      <c r="K7" s="13">
        <f>'在庫情報（雨衣）'!BY7</f>
        <v>0</v>
      </c>
      <c r="L7" s="674">
        <v>34</v>
      </c>
      <c r="M7" s="676">
        <v>34</v>
      </c>
      <c r="N7" s="676">
        <v>34</v>
      </c>
      <c r="O7" s="676">
        <v>34</v>
      </c>
      <c r="P7" s="676">
        <v>34</v>
      </c>
      <c r="Q7" s="678"/>
      <c r="R7" s="671">
        <f>SUM(F7:F10)*L7+SUM(G7:G10)*M7+SUM(H7:H10)*N7+SUM(I7:I10)*O7+SUM(J7:J10)*P7+SUM(K7:K10)*Q7</f>
        <v>0</v>
      </c>
      <c r="S7" s="563" t="s">
        <v>887</v>
      </c>
      <c r="T7" s="93" t="s">
        <v>888</v>
      </c>
      <c r="U7" s="93" t="s">
        <v>889</v>
      </c>
      <c r="V7" s="93" t="s">
        <v>890</v>
      </c>
      <c r="W7" s="81" t="s">
        <v>891</v>
      </c>
      <c r="X7" s="672"/>
    </row>
    <row r="8" spans="2:30" ht="30" customHeight="1" x14ac:dyDescent="0.35">
      <c r="B8" s="3"/>
      <c r="C8" s="3"/>
      <c r="D8" s="40" t="s">
        <v>892</v>
      </c>
      <c r="E8" s="41" t="s">
        <v>893</v>
      </c>
      <c r="F8" s="28">
        <f>'在庫情報（雨衣）'!BT8</f>
        <v>0</v>
      </c>
      <c r="G8" s="29">
        <f>'在庫情報（雨衣）'!BU8</f>
        <v>0</v>
      </c>
      <c r="H8" s="29">
        <f>'在庫情報（雨衣）'!BV8</f>
        <v>0</v>
      </c>
      <c r="I8" s="29">
        <f>'在庫情報（雨衣）'!BW8</f>
        <v>0</v>
      </c>
      <c r="J8" s="29">
        <f>'在庫情報（雨衣）'!BX8</f>
        <v>0</v>
      </c>
      <c r="K8" s="14">
        <f>'在庫情報（雨衣）'!BY8</f>
        <v>0</v>
      </c>
      <c r="L8" s="683"/>
      <c r="M8" s="684"/>
      <c r="N8" s="684"/>
      <c r="O8" s="684"/>
      <c r="P8" s="684"/>
      <c r="Q8" s="685"/>
      <c r="R8" s="671"/>
      <c r="S8" s="563" t="s">
        <v>894</v>
      </c>
      <c r="T8" s="93" t="s">
        <v>895</v>
      </c>
      <c r="U8" s="93" t="s">
        <v>79</v>
      </c>
      <c r="V8" s="81" t="s">
        <v>70</v>
      </c>
      <c r="W8" s="81" t="s">
        <v>896</v>
      </c>
      <c r="X8" s="686"/>
    </row>
    <row r="9" spans="2:30" ht="30" customHeight="1" x14ac:dyDescent="0.35">
      <c r="B9" s="3"/>
      <c r="C9" s="3"/>
      <c r="D9" s="40" t="s">
        <v>897</v>
      </c>
      <c r="E9" s="41" t="s">
        <v>898</v>
      </c>
      <c r="F9" s="28">
        <f>'在庫情報（雨衣）'!BT9</f>
        <v>0</v>
      </c>
      <c r="G9" s="29">
        <f>'在庫情報（雨衣）'!BU9</f>
        <v>0</v>
      </c>
      <c r="H9" s="29">
        <f>'在庫情報（雨衣）'!BV9</f>
        <v>0</v>
      </c>
      <c r="I9" s="29">
        <f>'在庫情報（雨衣）'!BW9</f>
        <v>0</v>
      </c>
      <c r="J9" s="29">
        <f>'在庫情報（雨衣）'!BX9</f>
        <v>0</v>
      </c>
      <c r="K9" s="14">
        <f>'在庫情報（雨衣）'!BY9</f>
        <v>0</v>
      </c>
      <c r="L9" s="683"/>
      <c r="M9" s="684"/>
      <c r="N9" s="684"/>
      <c r="O9" s="684"/>
      <c r="P9" s="684"/>
      <c r="Q9" s="685"/>
      <c r="R9" s="671"/>
      <c r="S9" s="563" t="s">
        <v>74</v>
      </c>
      <c r="T9" s="93" t="s">
        <v>82</v>
      </c>
      <c r="U9" s="93" t="s">
        <v>747</v>
      </c>
      <c r="V9" s="81" t="s">
        <v>80</v>
      </c>
      <c r="W9" s="81" t="s">
        <v>899</v>
      </c>
      <c r="X9" s="686"/>
    </row>
    <row r="10" spans="2:30" ht="30" customHeight="1" x14ac:dyDescent="0.35">
      <c r="B10" s="4"/>
      <c r="C10" s="4"/>
      <c r="D10" s="40" t="s">
        <v>900</v>
      </c>
      <c r="E10" s="41" t="s">
        <v>901</v>
      </c>
      <c r="F10" s="30">
        <f>'在庫情報（雨衣）'!BT10</f>
        <v>0</v>
      </c>
      <c r="G10" s="31">
        <f>'在庫情報（雨衣）'!BU10</f>
        <v>0</v>
      </c>
      <c r="H10" s="31">
        <f>'在庫情報（雨衣）'!BV10</f>
        <v>0</v>
      </c>
      <c r="I10" s="31">
        <f>'在庫情報（雨衣）'!BW10</f>
        <v>0</v>
      </c>
      <c r="J10" s="31">
        <f>'在庫情報（雨衣）'!BX10</f>
        <v>0</v>
      </c>
      <c r="K10" s="15">
        <f>'在庫情報（雨衣）'!BY10</f>
        <v>0</v>
      </c>
      <c r="L10" s="675"/>
      <c r="M10" s="677"/>
      <c r="N10" s="677"/>
      <c r="O10" s="677"/>
      <c r="P10" s="677"/>
      <c r="Q10" s="679"/>
      <c r="R10" s="671"/>
      <c r="S10" s="563" t="s">
        <v>902</v>
      </c>
      <c r="T10" s="93" t="s">
        <v>903</v>
      </c>
      <c r="U10" s="93" t="s">
        <v>904</v>
      </c>
      <c r="V10" s="81" t="s">
        <v>905</v>
      </c>
      <c r="W10" s="81" t="s">
        <v>906</v>
      </c>
      <c r="X10" s="673"/>
    </row>
    <row r="11" spans="2:30" ht="60" customHeight="1" x14ac:dyDescent="0.35">
      <c r="B11" s="2" t="s">
        <v>48</v>
      </c>
      <c r="C11" s="2"/>
      <c r="D11" s="40" t="s">
        <v>907</v>
      </c>
      <c r="E11" s="41" t="s">
        <v>758</v>
      </c>
      <c r="F11" s="26">
        <f>'在庫情報（雨衣）'!BT11</f>
        <v>0</v>
      </c>
      <c r="G11" s="27">
        <f>'在庫情報（雨衣）'!BU11</f>
        <v>0</v>
      </c>
      <c r="H11" s="27">
        <f>'在庫情報（雨衣）'!BV11</f>
        <v>0</v>
      </c>
      <c r="I11" s="27">
        <f>'在庫情報（雨衣）'!BW11</f>
        <v>0</v>
      </c>
      <c r="J11" s="27">
        <f>'在庫情報（雨衣）'!BX11</f>
        <v>0</v>
      </c>
      <c r="K11" s="16">
        <f>'在庫情報（雨衣）'!BY11</f>
        <v>0</v>
      </c>
      <c r="L11" s="674">
        <v>36</v>
      </c>
      <c r="M11" s="676">
        <v>36</v>
      </c>
      <c r="N11" s="676">
        <v>36</v>
      </c>
      <c r="O11" s="676">
        <v>36</v>
      </c>
      <c r="P11" s="676">
        <v>36</v>
      </c>
      <c r="Q11" s="680">
        <v>36</v>
      </c>
      <c r="R11" s="671">
        <f>SUM(F11:F12)*L11+SUM(G11:G12)*M11+SUM(H11:H12)*N11+SUM(I11:I12)*O11+SUM(J11:J12)*P11+SUM(K11:K12)*Q11</f>
        <v>0</v>
      </c>
      <c r="S11" s="563" t="s">
        <v>908</v>
      </c>
      <c r="T11" s="93" t="s">
        <v>909</v>
      </c>
      <c r="U11" s="93" t="s">
        <v>910</v>
      </c>
      <c r="V11" s="81" t="s">
        <v>760</v>
      </c>
      <c r="W11" s="81" t="s">
        <v>88</v>
      </c>
      <c r="X11" s="564" t="s">
        <v>911</v>
      </c>
    </row>
    <row r="12" spans="2:30" ht="60" customHeight="1" x14ac:dyDescent="0.35">
      <c r="B12" s="3"/>
      <c r="C12" s="3"/>
      <c r="D12" s="40" t="s">
        <v>725</v>
      </c>
      <c r="E12" s="41" t="s">
        <v>912</v>
      </c>
      <c r="F12" s="36">
        <f>'在庫情報（雨衣）'!BT12</f>
        <v>0</v>
      </c>
      <c r="G12" s="37">
        <f>'在庫情報（雨衣）'!BU12</f>
        <v>0</v>
      </c>
      <c r="H12" s="37">
        <f>'在庫情報（雨衣）'!BV12</f>
        <v>0</v>
      </c>
      <c r="I12" s="37">
        <f>'在庫情報（雨衣）'!BW12</f>
        <v>0</v>
      </c>
      <c r="J12" s="37">
        <f>'在庫情報（雨衣）'!BX12</f>
        <v>0</v>
      </c>
      <c r="K12" s="17">
        <f>'在庫情報（雨衣）'!BY12</f>
        <v>0</v>
      </c>
      <c r="L12" s="675"/>
      <c r="M12" s="677"/>
      <c r="N12" s="677"/>
      <c r="O12" s="677"/>
      <c r="P12" s="677"/>
      <c r="Q12" s="682"/>
      <c r="R12" s="671"/>
      <c r="S12" s="563" t="s">
        <v>913</v>
      </c>
      <c r="T12" s="93" t="s">
        <v>90</v>
      </c>
      <c r="U12" s="93" t="s">
        <v>95</v>
      </c>
      <c r="V12" s="81" t="s">
        <v>93</v>
      </c>
      <c r="W12" s="81" t="s">
        <v>767</v>
      </c>
      <c r="X12" s="564" t="s">
        <v>914</v>
      </c>
    </row>
    <row r="13" spans="2:30" ht="39.950000000000003" customHeight="1" x14ac:dyDescent="0.35">
      <c r="B13" s="2" t="s">
        <v>915</v>
      </c>
      <c r="C13" s="2"/>
      <c r="D13" s="40" t="s">
        <v>713</v>
      </c>
      <c r="E13" s="41" t="s">
        <v>758</v>
      </c>
      <c r="F13" s="26">
        <f>'在庫情報（雨衣）'!BT13</f>
        <v>0</v>
      </c>
      <c r="G13" s="27">
        <f>'在庫情報（雨衣）'!BU13</f>
        <v>0</v>
      </c>
      <c r="H13" s="27">
        <f>'在庫情報（雨衣）'!BV13</f>
        <v>0</v>
      </c>
      <c r="I13" s="20">
        <f>'在庫情報（雨衣）'!BW13</f>
        <v>0</v>
      </c>
      <c r="J13" s="20">
        <f>'在庫情報（雨衣）'!BX13</f>
        <v>0</v>
      </c>
      <c r="K13" s="13">
        <f>'在庫情報（雨衣）'!BY13</f>
        <v>0</v>
      </c>
      <c r="L13" s="674">
        <v>20</v>
      </c>
      <c r="M13" s="676">
        <v>20</v>
      </c>
      <c r="N13" s="676">
        <v>20</v>
      </c>
      <c r="O13" s="693"/>
      <c r="P13" s="693"/>
      <c r="Q13" s="678"/>
      <c r="R13" s="671">
        <f>SUM(F13:F15)*L13+SUM(G13:G15)*M13+SUM(H13:H15)*N13+SUM(I13:I15)*O13+SUM(J13:J15)*P13+SUM(K13:K15)*Q13</f>
        <v>0</v>
      </c>
      <c r="S13" s="563" t="s">
        <v>104</v>
      </c>
      <c r="T13" s="93" t="s">
        <v>97</v>
      </c>
      <c r="U13" s="93" t="s">
        <v>101</v>
      </c>
      <c r="V13" s="687"/>
      <c r="W13" s="687"/>
      <c r="X13" s="672"/>
    </row>
    <row r="14" spans="2:30" ht="39.950000000000003" customHeight="1" x14ac:dyDescent="0.35">
      <c r="B14" s="3"/>
      <c r="C14" s="3"/>
      <c r="D14" s="40" t="s">
        <v>916</v>
      </c>
      <c r="E14" s="41" t="s">
        <v>917</v>
      </c>
      <c r="F14" s="28">
        <f>'在庫情報（雨衣）'!BT14</f>
        <v>0</v>
      </c>
      <c r="G14" s="29">
        <f>'在庫情報（雨衣）'!BU14</f>
        <v>0</v>
      </c>
      <c r="H14" s="29">
        <f>'在庫情報（雨衣）'!BV14</f>
        <v>0</v>
      </c>
      <c r="I14" s="32">
        <f>'在庫情報（雨衣）'!BW14</f>
        <v>0</v>
      </c>
      <c r="J14" s="32">
        <f>'在庫情報（雨衣）'!BX14</f>
        <v>0</v>
      </c>
      <c r="K14" s="14">
        <f>'在庫情報（雨衣）'!BY14</f>
        <v>0</v>
      </c>
      <c r="L14" s="683"/>
      <c r="M14" s="684"/>
      <c r="N14" s="684"/>
      <c r="O14" s="694"/>
      <c r="P14" s="694"/>
      <c r="Q14" s="685"/>
      <c r="R14" s="671"/>
      <c r="S14" s="563" t="s">
        <v>918</v>
      </c>
      <c r="T14" s="93" t="s">
        <v>919</v>
      </c>
      <c r="U14" s="93" t="s">
        <v>920</v>
      </c>
      <c r="V14" s="688"/>
      <c r="W14" s="688"/>
      <c r="X14" s="686"/>
    </row>
    <row r="15" spans="2:30" ht="39.950000000000003" customHeight="1" x14ac:dyDescent="0.35">
      <c r="B15" s="4"/>
      <c r="C15" s="4"/>
      <c r="D15" s="40" t="s">
        <v>725</v>
      </c>
      <c r="E15" s="41" t="s">
        <v>785</v>
      </c>
      <c r="F15" s="30">
        <f>'在庫情報（雨衣）'!BT15</f>
        <v>0</v>
      </c>
      <c r="G15" s="31">
        <f>'在庫情報（雨衣）'!BU15</f>
        <v>0</v>
      </c>
      <c r="H15" s="31">
        <f>'在庫情報（雨衣）'!BV15</f>
        <v>0</v>
      </c>
      <c r="I15" s="33">
        <f>'在庫情報（雨衣）'!BW15</f>
        <v>0</v>
      </c>
      <c r="J15" s="33">
        <f>'在庫情報（雨衣）'!BX15</f>
        <v>0</v>
      </c>
      <c r="K15" s="15">
        <f>'在庫情報（雨衣）'!BY15</f>
        <v>0</v>
      </c>
      <c r="L15" s="675"/>
      <c r="M15" s="677"/>
      <c r="N15" s="677"/>
      <c r="O15" s="695"/>
      <c r="P15" s="695"/>
      <c r="Q15" s="679"/>
      <c r="R15" s="671"/>
      <c r="S15" s="563" t="s">
        <v>98</v>
      </c>
      <c r="T15" s="93" t="s">
        <v>96</v>
      </c>
      <c r="U15" s="93" t="s">
        <v>102</v>
      </c>
      <c r="V15" s="689"/>
      <c r="W15" s="689"/>
      <c r="X15" s="673"/>
    </row>
    <row r="16" spans="2:30" ht="39.950000000000003" customHeight="1" x14ac:dyDescent="0.35">
      <c r="B16" s="2" t="s">
        <v>921</v>
      </c>
      <c r="C16" s="2"/>
      <c r="D16" s="40" t="s">
        <v>907</v>
      </c>
      <c r="E16" s="41" t="s">
        <v>758</v>
      </c>
      <c r="F16" s="26">
        <f>'在庫情報（雨衣）'!BT16</f>
        <v>0</v>
      </c>
      <c r="G16" s="27">
        <f>'在庫情報（雨衣）'!BU16</f>
        <v>0</v>
      </c>
      <c r="H16" s="27">
        <f>'在庫情報（雨衣）'!BV16</f>
        <v>0</v>
      </c>
      <c r="I16" s="27">
        <f>'在庫情報（雨衣）'!BW16</f>
        <v>0</v>
      </c>
      <c r="J16" s="27">
        <f>'在庫情報（雨衣）'!BX16</f>
        <v>0</v>
      </c>
      <c r="K16" s="13">
        <f>'在庫情報（雨衣）'!BY16</f>
        <v>0</v>
      </c>
      <c r="L16" s="674">
        <v>20</v>
      </c>
      <c r="M16" s="676">
        <v>20</v>
      </c>
      <c r="N16" s="676">
        <v>20</v>
      </c>
      <c r="O16" s="690">
        <v>26</v>
      </c>
      <c r="P16" s="690">
        <v>26</v>
      </c>
      <c r="Q16" s="678"/>
      <c r="R16" s="671">
        <f>SUM(F16:F18)*L16+SUM(G16:G18)*M16+SUM(H16:H18)*N16+SUM(I16:I18)*O16+SUM(J16:J18)*P16+SUM(K16:K18)*Q16</f>
        <v>0</v>
      </c>
      <c r="S16" s="563" t="s">
        <v>115</v>
      </c>
      <c r="T16" s="93" t="s">
        <v>112</v>
      </c>
      <c r="U16" s="93" t="s">
        <v>116</v>
      </c>
      <c r="V16" s="93" t="s">
        <v>212</v>
      </c>
      <c r="W16" s="93" t="s">
        <v>104</v>
      </c>
      <c r="X16" s="672"/>
    </row>
    <row r="17" spans="2:24" ht="39.950000000000003" customHeight="1" x14ac:dyDescent="0.35">
      <c r="B17" s="3"/>
      <c r="C17" s="3"/>
      <c r="D17" s="40" t="s">
        <v>725</v>
      </c>
      <c r="E17" s="41" t="s">
        <v>726</v>
      </c>
      <c r="F17" s="28">
        <f>'在庫情報（雨衣）'!BT17</f>
        <v>0</v>
      </c>
      <c r="G17" s="29">
        <f>'在庫情報（雨衣）'!BU17</f>
        <v>0</v>
      </c>
      <c r="H17" s="29">
        <f>'在庫情報（雨衣）'!BV17</f>
        <v>0</v>
      </c>
      <c r="I17" s="29">
        <f>'在庫情報（雨衣）'!BW17</f>
        <v>0</v>
      </c>
      <c r="J17" s="29">
        <f>'在庫情報（雨衣）'!BX17</f>
        <v>0</v>
      </c>
      <c r="K17" s="14">
        <f>'在庫情報（雨衣）'!BY17</f>
        <v>0</v>
      </c>
      <c r="L17" s="683"/>
      <c r="M17" s="684"/>
      <c r="N17" s="684"/>
      <c r="O17" s="691"/>
      <c r="P17" s="691"/>
      <c r="Q17" s="685"/>
      <c r="R17" s="671"/>
      <c r="S17" s="563" t="s">
        <v>109</v>
      </c>
      <c r="T17" s="93" t="s">
        <v>110</v>
      </c>
      <c r="U17" s="93" t="s">
        <v>113</v>
      </c>
      <c r="V17" s="93" t="s">
        <v>111</v>
      </c>
      <c r="W17" s="93" t="s">
        <v>107</v>
      </c>
      <c r="X17" s="686"/>
    </row>
    <row r="18" spans="2:24" ht="39.950000000000003" customHeight="1" x14ac:dyDescent="0.35">
      <c r="B18" s="4"/>
      <c r="C18" s="4"/>
      <c r="D18" s="40" t="s">
        <v>801</v>
      </c>
      <c r="E18" s="41" t="s">
        <v>720</v>
      </c>
      <c r="F18" s="30">
        <f>'在庫情報（雨衣）'!BT18</f>
        <v>0</v>
      </c>
      <c r="G18" s="31">
        <f>'在庫情報（雨衣）'!BU18</f>
        <v>0</v>
      </c>
      <c r="H18" s="31">
        <f>'在庫情報（雨衣）'!BV18</f>
        <v>0</v>
      </c>
      <c r="I18" s="31">
        <f>'在庫情報（雨衣）'!BW18</f>
        <v>0</v>
      </c>
      <c r="J18" s="31">
        <f>'在庫情報（雨衣）'!BX18</f>
        <v>0</v>
      </c>
      <c r="K18" s="15">
        <f>'在庫情報（雨衣）'!BY18</f>
        <v>0</v>
      </c>
      <c r="L18" s="675"/>
      <c r="M18" s="677"/>
      <c r="N18" s="677"/>
      <c r="O18" s="692"/>
      <c r="P18" s="692"/>
      <c r="Q18" s="679"/>
      <c r="R18" s="671"/>
      <c r="S18" s="563" t="s">
        <v>106</v>
      </c>
      <c r="T18" s="93" t="s">
        <v>117</v>
      </c>
      <c r="U18" s="93" t="s">
        <v>108</v>
      </c>
      <c r="V18" s="93" t="s">
        <v>114</v>
      </c>
      <c r="W18" s="93" t="s">
        <v>105</v>
      </c>
      <c r="X18" s="673"/>
    </row>
    <row r="19" spans="2:24" ht="39.950000000000003" customHeight="1" x14ac:dyDescent="0.35">
      <c r="B19" s="2" t="s">
        <v>922</v>
      </c>
      <c r="C19" s="2"/>
      <c r="D19" s="40" t="s">
        <v>907</v>
      </c>
      <c r="E19" s="41" t="s">
        <v>758</v>
      </c>
      <c r="F19" s="26">
        <f>'在庫情報（雨衣）'!BT19</f>
        <v>0</v>
      </c>
      <c r="G19" s="27">
        <f>'在庫情報（雨衣）'!BU19</f>
        <v>0</v>
      </c>
      <c r="H19" s="27">
        <f>'在庫情報（雨衣）'!BV19</f>
        <v>0</v>
      </c>
      <c r="I19" s="27">
        <f>'在庫情報（雨衣）'!BW19</f>
        <v>0</v>
      </c>
      <c r="J19" s="27">
        <f>'在庫情報（雨衣）'!BX19</f>
        <v>0</v>
      </c>
      <c r="K19" s="13">
        <f>'在庫情報（雨衣）'!BY19</f>
        <v>0</v>
      </c>
      <c r="L19" s="674">
        <v>38</v>
      </c>
      <c r="M19" s="676">
        <v>38</v>
      </c>
      <c r="N19" s="676">
        <v>38</v>
      </c>
      <c r="O19" s="676">
        <v>38</v>
      </c>
      <c r="P19" s="676">
        <v>38</v>
      </c>
      <c r="Q19" s="678"/>
      <c r="R19" s="671">
        <f>SUM(F19:F21)*L19+SUM(G19:G21)*M19+SUM(H19:H21)*N19+SUM(I19:I21)*O19+SUM(J19:J21)*P19+SUM(K19:K21)*Q19</f>
        <v>0</v>
      </c>
      <c r="S19" s="563" t="s">
        <v>130</v>
      </c>
      <c r="T19" s="93" t="s">
        <v>119</v>
      </c>
      <c r="U19" s="93" t="s">
        <v>798</v>
      </c>
      <c r="V19" s="93" t="s">
        <v>125</v>
      </c>
      <c r="W19" s="93" t="s">
        <v>128</v>
      </c>
      <c r="X19" s="672"/>
    </row>
    <row r="20" spans="2:24" ht="39.950000000000003" customHeight="1" x14ac:dyDescent="0.35">
      <c r="B20" s="3"/>
      <c r="C20" s="3"/>
      <c r="D20" s="40" t="s">
        <v>801</v>
      </c>
      <c r="E20" s="41" t="s">
        <v>720</v>
      </c>
      <c r="F20" s="34">
        <f>'在庫情報（雨衣）'!BT20</f>
        <v>0</v>
      </c>
      <c r="G20" s="38">
        <f>'在庫情報（雨衣）'!BU20</f>
        <v>0</v>
      </c>
      <c r="H20" s="38">
        <f>'在庫情報（雨衣）'!BV20</f>
        <v>0</v>
      </c>
      <c r="I20" s="38">
        <f>'在庫情報（雨衣）'!BW20</f>
        <v>0</v>
      </c>
      <c r="J20" s="38">
        <f>'在庫情報（雨衣）'!BX20</f>
        <v>0</v>
      </c>
      <c r="K20" s="14">
        <f>'在庫情報（雨衣）'!BY20</f>
        <v>0</v>
      </c>
      <c r="L20" s="683"/>
      <c r="M20" s="684"/>
      <c r="N20" s="684"/>
      <c r="O20" s="684"/>
      <c r="P20" s="684"/>
      <c r="Q20" s="685"/>
      <c r="R20" s="671"/>
      <c r="S20" s="563" t="s">
        <v>126</v>
      </c>
      <c r="T20" s="93" t="s">
        <v>123</v>
      </c>
      <c r="U20" s="93" t="s">
        <v>804</v>
      </c>
      <c r="V20" s="93" t="s">
        <v>121</v>
      </c>
      <c r="W20" s="93" t="s">
        <v>124</v>
      </c>
      <c r="X20" s="686"/>
    </row>
    <row r="21" spans="2:24" ht="39.950000000000003" customHeight="1" x14ac:dyDescent="0.35">
      <c r="B21" s="4"/>
      <c r="C21" s="4"/>
      <c r="D21" s="40" t="s">
        <v>923</v>
      </c>
      <c r="E21" s="41" t="s">
        <v>924</v>
      </c>
      <c r="F21" s="36">
        <f>'在庫情報（雨衣）'!BT21</f>
        <v>0</v>
      </c>
      <c r="G21" s="37">
        <f>'在庫情報（雨衣）'!BU21</f>
        <v>0</v>
      </c>
      <c r="H21" s="37">
        <f>'在庫情報（雨衣）'!BV21</f>
        <v>0</v>
      </c>
      <c r="I21" s="37">
        <f>'在庫情報（雨衣）'!BW21</f>
        <v>0</v>
      </c>
      <c r="J21" s="37">
        <f>'在庫情報（雨衣）'!BX21</f>
        <v>0</v>
      </c>
      <c r="K21" s="15">
        <f>'在庫情報（雨衣）'!BY21</f>
        <v>0</v>
      </c>
      <c r="L21" s="675"/>
      <c r="M21" s="677"/>
      <c r="N21" s="677"/>
      <c r="O21" s="677"/>
      <c r="P21" s="677"/>
      <c r="Q21" s="679"/>
      <c r="R21" s="671"/>
      <c r="S21" s="563" t="s">
        <v>131</v>
      </c>
      <c r="T21" s="93" t="s">
        <v>132</v>
      </c>
      <c r="U21" s="93" t="s">
        <v>120</v>
      </c>
      <c r="V21" s="93" t="s">
        <v>122</v>
      </c>
      <c r="W21" s="93" t="s">
        <v>118</v>
      </c>
      <c r="X21" s="673"/>
    </row>
    <row r="22" spans="2:24" ht="60" customHeight="1" x14ac:dyDescent="0.35">
      <c r="B22" s="2" t="s">
        <v>925</v>
      </c>
      <c r="C22" s="2"/>
      <c r="D22" s="40" t="s">
        <v>926</v>
      </c>
      <c r="E22" s="41" t="s">
        <v>927</v>
      </c>
      <c r="F22" s="26">
        <f>'在庫情報（雨衣）'!BT22</f>
        <v>0</v>
      </c>
      <c r="G22" s="27">
        <f>'在庫情報（雨衣）'!BU22</f>
        <v>0</v>
      </c>
      <c r="H22" s="27">
        <f>'在庫情報（雨衣）'!BV22</f>
        <v>0</v>
      </c>
      <c r="I22" s="27">
        <f>'在庫情報（雨衣）'!BW22</f>
        <v>0</v>
      </c>
      <c r="J22" s="27">
        <f>'在庫情報（雨衣）'!BX22</f>
        <v>0</v>
      </c>
      <c r="K22" s="13">
        <f>'在庫情報（雨衣）'!BY22</f>
        <v>0</v>
      </c>
      <c r="L22" s="674">
        <v>25</v>
      </c>
      <c r="M22" s="676">
        <v>25</v>
      </c>
      <c r="N22" s="676">
        <v>25</v>
      </c>
      <c r="O22" s="676">
        <v>25</v>
      </c>
      <c r="P22" s="676">
        <v>25</v>
      </c>
      <c r="Q22" s="678"/>
      <c r="R22" s="671">
        <f>SUM(F22:F23)*L22+SUM(G22:G23)*M22+SUM(H22:H23)*N22+SUM(I22:I23)*O22+SUM(J22:J23)*P22+SUM(K22:K23)*Q22</f>
        <v>0</v>
      </c>
      <c r="S22" s="563" t="s">
        <v>135</v>
      </c>
      <c r="T22" s="93" t="s">
        <v>139</v>
      </c>
      <c r="U22" s="93" t="s">
        <v>818</v>
      </c>
      <c r="V22" s="93" t="s">
        <v>819</v>
      </c>
      <c r="W22" s="93" t="s">
        <v>928</v>
      </c>
      <c r="X22" s="672"/>
    </row>
    <row r="23" spans="2:24" ht="60" customHeight="1" x14ac:dyDescent="0.35">
      <c r="B23" s="4"/>
      <c r="C23" s="4"/>
      <c r="D23" s="40" t="s">
        <v>929</v>
      </c>
      <c r="E23" s="41" t="s">
        <v>930</v>
      </c>
      <c r="F23" s="30">
        <f>'在庫情報（雨衣）'!BT23</f>
        <v>0</v>
      </c>
      <c r="G23" s="31">
        <f>'在庫情報（雨衣）'!BU23</f>
        <v>0</v>
      </c>
      <c r="H23" s="31">
        <f>'在庫情報（雨衣）'!BV23</f>
        <v>0</v>
      </c>
      <c r="I23" s="31">
        <f>'在庫情報（雨衣）'!BW23</f>
        <v>0</v>
      </c>
      <c r="J23" s="31">
        <f>'在庫情報（雨衣）'!BX23</f>
        <v>0</v>
      </c>
      <c r="K23" s="15">
        <f>'在庫情報（雨衣）'!BY23</f>
        <v>0</v>
      </c>
      <c r="L23" s="675"/>
      <c r="M23" s="677"/>
      <c r="N23" s="677"/>
      <c r="O23" s="677"/>
      <c r="P23" s="677"/>
      <c r="Q23" s="679"/>
      <c r="R23" s="671"/>
      <c r="S23" s="563" t="s">
        <v>822</v>
      </c>
      <c r="T23" s="93" t="s">
        <v>140</v>
      </c>
      <c r="U23" s="93" t="s">
        <v>138</v>
      </c>
      <c r="V23" s="93" t="s">
        <v>824</v>
      </c>
      <c r="W23" s="93" t="s">
        <v>133</v>
      </c>
      <c r="X23" s="673"/>
    </row>
    <row r="24" spans="2:24" ht="30" customHeight="1" x14ac:dyDescent="0.35">
      <c r="B24" s="2" t="s">
        <v>931</v>
      </c>
      <c r="C24" s="2"/>
      <c r="D24" s="40" t="s">
        <v>827</v>
      </c>
      <c r="E24" s="41" t="s">
        <v>932</v>
      </c>
      <c r="F24" s="26">
        <f>'在庫情報（雨衣）'!BT24</f>
        <v>0</v>
      </c>
      <c r="G24" s="27">
        <f>'在庫情報（雨衣）'!BU24</f>
        <v>0</v>
      </c>
      <c r="H24" s="27">
        <f>'在庫情報（雨衣）'!BV24</f>
        <v>0</v>
      </c>
      <c r="I24" s="27">
        <f>'在庫情報（雨衣）'!BW24</f>
        <v>0</v>
      </c>
      <c r="J24" s="27">
        <f>'在庫情報（雨衣）'!BX24</f>
        <v>0</v>
      </c>
      <c r="K24" s="16">
        <f>'在庫情報（雨衣）'!BY24</f>
        <v>0</v>
      </c>
      <c r="L24" s="674">
        <v>36</v>
      </c>
      <c r="M24" s="676">
        <v>36</v>
      </c>
      <c r="N24" s="676">
        <v>36</v>
      </c>
      <c r="O24" s="676">
        <v>36</v>
      </c>
      <c r="P24" s="676">
        <v>36</v>
      </c>
      <c r="Q24" s="680">
        <v>36</v>
      </c>
      <c r="R24" s="671">
        <f>SUM(F24:F27)*L24+SUM(G24:G27)*M24+SUM(H24:H27)*N24+SUM(I24:I27)*O24+SUM(J24:J27)*P24+SUM(K24:K27)*Q24</f>
        <v>0</v>
      </c>
      <c r="S24" s="563" t="s">
        <v>151</v>
      </c>
      <c r="T24" s="93" t="s">
        <v>161</v>
      </c>
      <c r="U24" s="93" t="s">
        <v>160</v>
      </c>
      <c r="V24" s="93" t="s">
        <v>148</v>
      </c>
      <c r="W24" s="93" t="s">
        <v>155</v>
      </c>
      <c r="X24" s="564" t="s">
        <v>166</v>
      </c>
    </row>
    <row r="25" spans="2:24" ht="30" customHeight="1" x14ac:dyDescent="0.35">
      <c r="B25" s="3"/>
      <c r="C25" s="3"/>
      <c r="D25" s="40" t="s">
        <v>907</v>
      </c>
      <c r="E25" s="41" t="s">
        <v>771</v>
      </c>
      <c r="F25" s="34">
        <f>'在庫情報（雨衣）'!BT25</f>
        <v>0</v>
      </c>
      <c r="G25" s="38">
        <f>'在庫情報（雨衣）'!BU25</f>
        <v>0</v>
      </c>
      <c r="H25" s="38">
        <f>'在庫情報（雨衣）'!BV25</f>
        <v>0</v>
      </c>
      <c r="I25" s="38">
        <f>'在庫情報（雨衣）'!BW25</f>
        <v>0</v>
      </c>
      <c r="J25" s="38">
        <f>'在庫情報（雨衣）'!BX25</f>
        <v>0</v>
      </c>
      <c r="K25" s="18">
        <f>'在庫情報（雨衣）'!BY25</f>
        <v>0</v>
      </c>
      <c r="L25" s="683"/>
      <c r="M25" s="684"/>
      <c r="N25" s="684"/>
      <c r="O25" s="684"/>
      <c r="P25" s="684"/>
      <c r="Q25" s="681"/>
      <c r="R25" s="671"/>
      <c r="S25" s="563" t="s">
        <v>144</v>
      </c>
      <c r="T25" s="93" t="s">
        <v>146</v>
      </c>
      <c r="U25" s="93" t="s">
        <v>157</v>
      </c>
      <c r="V25" s="93" t="s">
        <v>150</v>
      </c>
      <c r="W25" s="93" t="s">
        <v>158</v>
      </c>
      <c r="X25" s="564" t="s">
        <v>149</v>
      </c>
    </row>
    <row r="26" spans="2:24" ht="30" customHeight="1" x14ac:dyDescent="0.35">
      <c r="B26" s="3"/>
      <c r="C26" s="3"/>
      <c r="D26" s="40" t="s">
        <v>801</v>
      </c>
      <c r="E26" s="41" t="s">
        <v>720</v>
      </c>
      <c r="F26" s="34">
        <f>'在庫情報（雨衣）'!BT26</f>
        <v>0</v>
      </c>
      <c r="G26" s="38">
        <f>'在庫情報（雨衣）'!BU26</f>
        <v>0</v>
      </c>
      <c r="H26" s="38">
        <f>'在庫情報（雨衣）'!BV26</f>
        <v>0</v>
      </c>
      <c r="I26" s="38">
        <f>'在庫情報（雨衣）'!BW26</f>
        <v>0</v>
      </c>
      <c r="J26" s="38">
        <f>'在庫情報（雨衣）'!BX26</f>
        <v>0</v>
      </c>
      <c r="K26" s="18">
        <f>'在庫情報（雨衣）'!BY26</f>
        <v>0</v>
      </c>
      <c r="L26" s="683"/>
      <c r="M26" s="684"/>
      <c r="N26" s="684"/>
      <c r="O26" s="684"/>
      <c r="P26" s="684"/>
      <c r="Q26" s="681"/>
      <c r="R26" s="671"/>
      <c r="S26" s="563" t="s">
        <v>159</v>
      </c>
      <c r="T26" s="93" t="s">
        <v>163</v>
      </c>
      <c r="U26" s="93" t="s">
        <v>143</v>
      </c>
      <c r="V26" s="93" t="s">
        <v>147</v>
      </c>
      <c r="W26" s="93" t="s">
        <v>153</v>
      </c>
      <c r="X26" s="564" t="s">
        <v>164</v>
      </c>
    </row>
    <row r="27" spans="2:24" ht="30" customHeight="1" x14ac:dyDescent="0.35">
      <c r="B27" s="4"/>
      <c r="C27" s="4"/>
      <c r="D27" s="40" t="s">
        <v>806</v>
      </c>
      <c r="E27" s="41" t="s">
        <v>924</v>
      </c>
      <c r="F27" s="36">
        <f>'在庫情報（雨衣）'!BT27</f>
        <v>0</v>
      </c>
      <c r="G27" s="37">
        <f>'在庫情報（雨衣）'!BU27</f>
        <v>0</v>
      </c>
      <c r="H27" s="37">
        <f>'在庫情報（雨衣）'!BV27</f>
        <v>0</v>
      </c>
      <c r="I27" s="37">
        <f>'在庫情報（雨衣）'!BW27</f>
        <v>0</v>
      </c>
      <c r="J27" s="37">
        <f>'在庫情報（雨衣）'!BX27</f>
        <v>0</v>
      </c>
      <c r="K27" s="17">
        <f>'在庫情報（雨衣）'!BY27</f>
        <v>0</v>
      </c>
      <c r="L27" s="675"/>
      <c r="M27" s="677"/>
      <c r="N27" s="677"/>
      <c r="O27" s="677"/>
      <c r="P27" s="677"/>
      <c r="Q27" s="682"/>
      <c r="R27" s="671"/>
      <c r="S27" s="563" t="s">
        <v>165</v>
      </c>
      <c r="T27" s="93" t="s">
        <v>145</v>
      </c>
      <c r="U27" s="93" t="s">
        <v>162</v>
      </c>
      <c r="V27" s="93" t="s">
        <v>152</v>
      </c>
      <c r="W27" s="93" t="s">
        <v>156</v>
      </c>
      <c r="X27" s="564" t="s">
        <v>154</v>
      </c>
    </row>
    <row r="28" spans="2:24" ht="140.1" customHeight="1" x14ac:dyDescent="0.6">
      <c r="B28" s="5" t="s">
        <v>933</v>
      </c>
      <c r="C28" s="5"/>
      <c r="D28" s="40" t="s">
        <v>934</v>
      </c>
      <c r="E28" s="41" t="s">
        <v>934</v>
      </c>
      <c r="F28" s="26">
        <f>'在庫情報（雨衣）'!BT28</f>
        <v>0</v>
      </c>
      <c r="G28" s="27">
        <f>'在庫情報（雨衣）'!BU28</f>
        <v>0</v>
      </c>
      <c r="H28" s="27">
        <f>'在庫情報（雨衣）'!BV28</f>
        <v>0</v>
      </c>
      <c r="I28" s="27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78">
        <f>SUM(F28)*L28+SUM(G28)*M28+SUM(H28)*N28+SUM(I28)*O28+SUM(J28)*P28+SUM(K28)*Q28</f>
        <v>0</v>
      </c>
      <c r="S28" s="565" t="s">
        <v>168</v>
      </c>
      <c r="T28" s="566" t="s">
        <v>169</v>
      </c>
      <c r="U28" s="566" t="s">
        <v>170</v>
      </c>
      <c r="V28" s="566" t="s">
        <v>854</v>
      </c>
      <c r="W28" s="567"/>
      <c r="X28" s="568"/>
    </row>
    <row r="29" spans="2:24" ht="60" customHeight="1" x14ac:dyDescent="0.35">
      <c r="B29" s="2" t="s">
        <v>935</v>
      </c>
      <c r="C29" s="2"/>
      <c r="D29" s="40" t="s">
        <v>907</v>
      </c>
      <c r="E29" s="41" t="s">
        <v>758</v>
      </c>
      <c r="F29" s="26">
        <f>'在庫情報（雨衣）'!BT29</f>
        <v>0</v>
      </c>
      <c r="G29" s="27">
        <f>'在庫情報（雨衣）'!BU29</f>
        <v>0</v>
      </c>
      <c r="H29" s="27">
        <f>'在庫情報（雨衣）'!BV29</f>
        <v>0</v>
      </c>
      <c r="I29" s="27">
        <f>'在庫情報（雨衣）'!BW29</f>
        <v>0</v>
      </c>
      <c r="J29" s="27">
        <f>'在庫情報（雨衣）'!BX29</f>
        <v>0</v>
      </c>
      <c r="K29" s="13">
        <f>'在庫情報（雨衣）'!BY29</f>
        <v>0</v>
      </c>
      <c r="L29" s="674">
        <v>35</v>
      </c>
      <c r="M29" s="676">
        <v>35</v>
      </c>
      <c r="N29" s="676">
        <v>35</v>
      </c>
      <c r="O29" s="676">
        <v>35</v>
      </c>
      <c r="P29" s="676">
        <v>35</v>
      </c>
      <c r="Q29" s="678"/>
      <c r="R29" s="671">
        <f>SUM(F29:F30)*L29+SUM(G29:G30)*M29+SUM(H29:H30)*N29+SUM(I29:I30)*O29+SUM(J29:J30)*P29+SUM(K29:K30)*Q29</f>
        <v>0</v>
      </c>
      <c r="S29" s="563" t="s">
        <v>856</v>
      </c>
      <c r="T29" s="93" t="s">
        <v>175</v>
      </c>
      <c r="U29" s="93" t="s">
        <v>177</v>
      </c>
      <c r="V29" s="93" t="s">
        <v>859</v>
      </c>
      <c r="W29" s="93" t="s">
        <v>178</v>
      </c>
      <c r="X29" s="672"/>
    </row>
    <row r="30" spans="2:24" ht="60" customHeight="1" x14ac:dyDescent="0.35">
      <c r="B30" s="4"/>
      <c r="C30" s="4"/>
      <c r="D30" s="40" t="s">
        <v>801</v>
      </c>
      <c r="E30" s="41" t="s">
        <v>720</v>
      </c>
      <c r="F30" s="36">
        <f>'在庫情報（雨衣）'!BT30</f>
        <v>0</v>
      </c>
      <c r="G30" s="37">
        <f>'在庫情報（雨衣）'!BU30</f>
        <v>0</v>
      </c>
      <c r="H30" s="37">
        <f>'在庫情報（雨衣）'!BV30</f>
        <v>0</v>
      </c>
      <c r="I30" s="37">
        <f>'在庫情報（雨衣）'!BW30</f>
        <v>0</v>
      </c>
      <c r="J30" s="37">
        <f>'在庫情報（雨衣）'!BX30</f>
        <v>0</v>
      </c>
      <c r="K30" s="15">
        <f>'在庫情報（雨衣）'!BY30</f>
        <v>0</v>
      </c>
      <c r="L30" s="675"/>
      <c r="M30" s="677"/>
      <c r="N30" s="677"/>
      <c r="O30" s="677"/>
      <c r="P30" s="677"/>
      <c r="Q30" s="679"/>
      <c r="R30" s="671"/>
      <c r="S30" s="563" t="s">
        <v>179</v>
      </c>
      <c r="T30" s="93" t="s">
        <v>174</v>
      </c>
      <c r="U30" s="93" t="s">
        <v>173</v>
      </c>
      <c r="V30" s="93" t="s">
        <v>172</v>
      </c>
      <c r="W30" s="93" t="s">
        <v>176</v>
      </c>
      <c r="X30" s="673"/>
    </row>
    <row r="31" spans="2:24" s="560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97">
        <f>SUM(R4:R30)</f>
        <v>0</v>
      </c>
      <c r="S31"/>
      <c r="T31"/>
      <c r="U31"/>
      <c r="V31"/>
      <c r="W31"/>
      <c r="X31"/>
    </row>
  </sheetData>
  <mergeCells count="73">
    <mergeCell ref="R2:R3"/>
    <mergeCell ref="L4:L6"/>
    <mergeCell ref="M4:M6"/>
    <mergeCell ref="N4:N6"/>
    <mergeCell ref="O4:O6"/>
    <mergeCell ref="P4:P6"/>
    <mergeCell ref="Q4:Q6"/>
    <mergeCell ref="R4:R6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L19:L21"/>
    <mergeCell ref="M19:M21"/>
    <mergeCell ref="N19:N21"/>
    <mergeCell ref="O19:O21"/>
    <mergeCell ref="P19:P21"/>
    <mergeCell ref="Q19:Q21"/>
    <mergeCell ref="R19:R21"/>
    <mergeCell ref="X19:X21"/>
    <mergeCell ref="R22:R23"/>
    <mergeCell ref="X22:X23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R29:R30"/>
    <mergeCell ref="X29:X30"/>
    <mergeCell ref="L29:L30"/>
    <mergeCell ref="M29:M30"/>
    <mergeCell ref="N29:N30"/>
    <mergeCell ref="O29:O30"/>
    <mergeCell ref="P29:P30"/>
    <mergeCell ref="Q29:Q3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936</v>
      </c>
      <c r="G2" s="24"/>
      <c r="H2" s="24"/>
      <c r="I2" s="24"/>
      <c r="J2" s="24"/>
      <c r="K2" s="24"/>
      <c r="L2" s="23" t="s">
        <v>936</v>
      </c>
      <c r="M2" s="24"/>
      <c r="N2" s="24"/>
      <c r="O2" s="24"/>
      <c r="P2" s="24"/>
      <c r="Q2" s="25"/>
      <c r="R2" s="76" t="s">
        <v>937</v>
      </c>
      <c r="S2" s="77"/>
      <c r="T2" s="77"/>
      <c r="U2" s="77"/>
      <c r="V2" s="77"/>
      <c r="W2" s="78"/>
      <c r="X2" s="557" t="s">
        <v>688</v>
      </c>
      <c r="Y2" s="558"/>
      <c r="Z2" s="558"/>
      <c r="AA2" s="558"/>
      <c r="AB2" s="558"/>
      <c r="AC2" s="559"/>
      <c r="AD2" s="665" t="s">
        <v>689</v>
      </c>
      <c r="AE2" s="666"/>
      <c r="AF2" s="666"/>
      <c r="AG2" s="666"/>
      <c r="AH2" s="666"/>
      <c r="AI2" s="667"/>
      <c r="AJ2" s="665" t="s">
        <v>938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939</v>
      </c>
      <c r="AW2" s="669"/>
      <c r="AX2" s="669"/>
      <c r="AY2" s="669"/>
      <c r="AZ2" s="669"/>
      <c r="BA2" s="670"/>
      <c r="BB2" s="665" t="s">
        <v>940</v>
      </c>
      <c r="BC2" s="666"/>
      <c r="BD2" s="666"/>
      <c r="BE2" s="666"/>
      <c r="BF2" s="666"/>
      <c r="BG2" s="667"/>
      <c r="BH2" s="23" t="s">
        <v>941</v>
      </c>
      <c r="BI2" s="24"/>
      <c r="BJ2" s="24"/>
      <c r="BK2" s="24"/>
      <c r="BL2" s="24"/>
      <c r="BM2" s="25"/>
      <c r="BN2" s="23" t="s">
        <v>942</v>
      </c>
      <c r="BO2" s="24"/>
      <c r="BP2" s="24"/>
      <c r="BQ2" s="24"/>
      <c r="BR2" s="24"/>
      <c r="BS2" s="25"/>
      <c r="BT2" s="23" t="s">
        <v>943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867</v>
      </c>
      <c r="C3" s="130" t="s">
        <v>944</v>
      </c>
      <c r="D3" s="130" t="s">
        <v>945</v>
      </c>
      <c r="E3" s="131" t="s">
        <v>946</v>
      </c>
      <c r="F3" s="130" t="s">
        <v>698</v>
      </c>
      <c r="G3" s="130" t="s">
        <v>947</v>
      </c>
      <c r="H3" s="130" t="s">
        <v>277</v>
      </c>
      <c r="I3" s="130" t="s">
        <v>948</v>
      </c>
      <c r="J3" s="130" t="s">
        <v>949</v>
      </c>
      <c r="K3" s="131" t="s">
        <v>709</v>
      </c>
      <c r="L3" s="257" t="s">
        <v>698</v>
      </c>
      <c r="M3" s="258" t="s">
        <v>699</v>
      </c>
      <c r="N3" s="258" t="s">
        <v>707</v>
      </c>
      <c r="O3" s="258" t="s">
        <v>278</v>
      </c>
      <c r="P3" s="258" t="s">
        <v>949</v>
      </c>
      <c r="Q3" s="259" t="s">
        <v>950</v>
      </c>
      <c r="R3" s="260" t="s">
        <v>708</v>
      </c>
      <c r="S3" s="261" t="s">
        <v>951</v>
      </c>
      <c r="T3" s="261" t="s">
        <v>701</v>
      </c>
      <c r="U3" s="261" t="s">
        <v>278</v>
      </c>
      <c r="V3" s="261" t="s">
        <v>949</v>
      </c>
      <c r="W3" s="259" t="s">
        <v>709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710</v>
      </c>
      <c r="AC3" s="259" t="s">
        <v>950</v>
      </c>
      <c r="AD3" s="257" t="s">
        <v>708</v>
      </c>
      <c r="AE3" s="258" t="s">
        <v>699</v>
      </c>
      <c r="AF3" s="258" t="s">
        <v>707</v>
      </c>
      <c r="AG3" s="258" t="s">
        <v>278</v>
      </c>
      <c r="AH3" s="258" t="s">
        <v>710</v>
      </c>
      <c r="AI3" s="259" t="s">
        <v>950</v>
      </c>
      <c r="AJ3" s="257" t="s">
        <v>708</v>
      </c>
      <c r="AK3" s="258" t="s">
        <v>704</v>
      </c>
      <c r="AL3" s="258" t="s">
        <v>277</v>
      </c>
      <c r="AM3" s="258" t="s">
        <v>948</v>
      </c>
      <c r="AN3" s="258" t="s">
        <v>710</v>
      </c>
      <c r="AO3" s="259" t="s">
        <v>709</v>
      </c>
      <c r="AP3" s="260" t="s">
        <v>708</v>
      </c>
      <c r="AQ3" s="261" t="s">
        <v>704</v>
      </c>
      <c r="AR3" s="261" t="s">
        <v>277</v>
      </c>
      <c r="AS3" s="261" t="s">
        <v>702</v>
      </c>
      <c r="AT3" s="261" t="s">
        <v>949</v>
      </c>
      <c r="AU3" s="259" t="s">
        <v>950</v>
      </c>
      <c r="AV3" s="260" t="s">
        <v>708</v>
      </c>
      <c r="AW3" s="261" t="s">
        <v>699</v>
      </c>
      <c r="AX3" s="261" t="s">
        <v>707</v>
      </c>
      <c r="AY3" s="261" t="s">
        <v>278</v>
      </c>
      <c r="AZ3" s="261" t="s">
        <v>949</v>
      </c>
      <c r="BA3" s="259" t="s">
        <v>709</v>
      </c>
      <c r="BB3" s="260" t="s">
        <v>708</v>
      </c>
      <c r="BC3" s="261" t="s">
        <v>704</v>
      </c>
      <c r="BD3" s="261" t="s">
        <v>707</v>
      </c>
      <c r="BE3" s="261" t="s">
        <v>702</v>
      </c>
      <c r="BF3" s="261" t="s">
        <v>710</v>
      </c>
      <c r="BG3" s="259" t="s">
        <v>709</v>
      </c>
      <c r="BH3" s="257" t="s">
        <v>275</v>
      </c>
      <c r="BI3" s="258" t="s">
        <v>704</v>
      </c>
      <c r="BJ3" s="258" t="s">
        <v>707</v>
      </c>
      <c r="BK3" s="258" t="s">
        <v>702</v>
      </c>
      <c r="BL3" s="258" t="s">
        <v>949</v>
      </c>
      <c r="BM3" s="259" t="s">
        <v>709</v>
      </c>
      <c r="BN3" s="257" t="s">
        <v>275</v>
      </c>
      <c r="BO3" s="258" t="s">
        <v>704</v>
      </c>
      <c r="BP3" s="258" t="s">
        <v>277</v>
      </c>
      <c r="BQ3" s="258" t="s">
        <v>702</v>
      </c>
      <c r="BR3" s="258" t="s">
        <v>710</v>
      </c>
      <c r="BS3" s="259" t="s">
        <v>709</v>
      </c>
      <c r="BT3" s="257" t="s">
        <v>708</v>
      </c>
      <c r="BU3" s="258" t="s">
        <v>704</v>
      </c>
      <c r="BV3" s="258" t="s">
        <v>707</v>
      </c>
      <c r="BW3" s="258" t="s">
        <v>702</v>
      </c>
      <c r="BX3" s="258" t="s">
        <v>710</v>
      </c>
      <c r="BY3" s="259" t="s">
        <v>709</v>
      </c>
      <c r="BZ3" s="260" t="s">
        <v>698</v>
      </c>
      <c r="CA3" s="261" t="s">
        <v>704</v>
      </c>
      <c r="CB3" s="261" t="s">
        <v>707</v>
      </c>
      <c r="CC3" s="261" t="s">
        <v>702</v>
      </c>
      <c r="CD3" s="261" t="s">
        <v>279</v>
      </c>
      <c r="CE3" s="259" t="s">
        <v>950</v>
      </c>
    </row>
    <row r="4" spans="2:83" ht="99.95" customHeight="1" x14ac:dyDescent="0.35">
      <c r="B4" s="3" t="s">
        <v>213</v>
      </c>
      <c r="C4" s="1"/>
      <c r="D4" s="58" t="s">
        <v>218</v>
      </c>
      <c r="E4" s="73" t="s">
        <v>952</v>
      </c>
      <c r="F4" s="125" t="s">
        <v>953</v>
      </c>
      <c r="G4" s="126" t="s">
        <v>954</v>
      </c>
      <c r="H4" s="126" t="s">
        <v>955</v>
      </c>
      <c r="I4" s="126" t="s">
        <v>956</v>
      </c>
      <c r="J4" s="126" t="s">
        <v>957</v>
      </c>
      <c r="K4" s="113"/>
      <c r="L4" s="171"/>
      <c r="M4" s="172"/>
      <c r="N4" s="172"/>
      <c r="O4" s="172"/>
      <c r="P4" s="172"/>
      <c r="Q4" s="173"/>
      <c r="R4" s="207"/>
      <c r="S4" s="211"/>
      <c r="T4" s="211"/>
      <c r="U4" s="211"/>
      <c r="V4" s="211"/>
      <c r="W4" s="201"/>
      <c r="X4" s="207"/>
      <c r="Y4" s="211"/>
      <c r="Z4" s="211"/>
      <c r="AA4" s="211"/>
      <c r="AB4" s="211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09"/>
      <c r="AQ4" s="210"/>
      <c r="AR4" s="210"/>
      <c r="AS4" s="210"/>
      <c r="AT4" s="210"/>
      <c r="AU4" s="201"/>
      <c r="AV4" s="209"/>
      <c r="AW4" s="210"/>
      <c r="AX4" s="210"/>
      <c r="AY4" s="210"/>
      <c r="AZ4" s="210"/>
      <c r="BA4" s="201"/>
      <c r="BB4" s="209"/>
      <c r="BC4" s="210"/>
      <c r="BD4" s="210"/>
      <c r="BE4" s="210"/>
      <c r="BF4" s="210"/>
      <c r="BG4" s="201"/>
      <c r="BH4" s="199">
        <f>L4+R4+X4</f>
        <v>0</v>
      </c>
      <c r="BI4" s="200">
        <f t="shared" ref="BI4:BL11" si="0">M4+S4+Y4</f>
        <v>0</v>
      </c>
      <c r="BJ4" s="200">
        <f t="shared" si="0"/>
        <v>0</v>
      </c>
      <c r="BK4" s="200">
        <f t="shared" si="0"/>
        <v>0</v>
      </c>
      <c r="BL4" s="200">
        <f t="shared" si="0"/>
        <v>0</v>
      </c>
      <c r="BM4" s="201"/>
      <c r="BN4" s="207"/>
      <c r="BO4" s="211"/>
      <c r="BP4" s="211"/>
      <c r="BQ4" s="211"/>
      <c r="BR4" s="211"/>
      <c r="BS4" s="201"/>
      <c r="BT4" s="199">
        <f t="shared" ref="BT4:BX11" si="1">BH4+BN4</f>
        <v>0</v>
      </c>
      <c r="BU4" s="200">
        <f t="shared" si="1"/>
        <v>0</v>
      </c>
      <c r="BV4" s="200">
        <f t="shared" si="1"/>
        <v>0</v>
      </c>
      <c r="BW4" s="200">
        <f t="shared" si="1"/>
        <v>0</v>
      </c>
      <c r="BX4" s="200">
        <f t="shared" si="1"/>
        <v>0</v>
      </c>
      <c r="BY4" s="201"/>
      <c r="BZ4" s="216" t="str">
        <f t="shared" ref="BZ4:CE11" si="2">IF( BB4&lt;&gt;0,BT4/BB4*7,"-")</f>
        <v>-</v>
      </c>
      <c r="CA4" s="262" t="str">
        <f t="shared" si="2"/>
        <v>-</v>
      </c>
      <c r="CB4" s="262" t="str">
        <f t="shared" si="2"/>
        <v>-</v>
      </c>
      <c r="CC4" s="262" t="str">
        <f t="shared" si="2"/>
        <v>-</v>
      </c>
      <c r="CD4" s="262" t="str">
        <f t="shared" si="2"/>
        <v>-</v>
      </c>
      <c r="CE4" s="263" t="str">
        <f t="shared" si="2"/>
        <v>-</v>
      </c>
    </row>
    <row r="5" spans="2:83" ht="99.95" customHeight="1" x14ac:dyDescent="0.35">
      <c r="B5" s="46"/>
      <c r="C5" s="1"/>
      <c r="D5" s="59" t="s">
        <v>219</v>
      </c>
      <c r="E5" s="73" t="s">
        <v>225</v>
      </c>
      <c r="F5" s="127" t="s">
        <v>958</v>
      </c>
      <c r="G5" s="127" t="s">
        <v>959</v>
      </c>
      <c r="H5" s="127" t="s">
        <v>960</v>
      </c>
      <c r="I5" s="127" t="s">
        <v>961</v>
      </c>
      <c r="J5" s="127" t="s">
        <v>246</v>
      </c>
      <c r="K5" s="120"/>
      <c r="L5" s="174"/>
      <c r="M5" s="175"/>
      <c r="N5" s="175"/>
      <c r="O5" s="175"/>
      <c r="P5" s="175"/>
      <c r="Q5" s="149"/>
      <c r="R5" s="188"/>
      <c r="S5" s="184"/>
      <c r="T5" s="184"/>
      <c r="U5" s="184"/>
      <c r="V5" s="184"/>
      <c r="W5" s="153"/>
      <c r="X5" s="188"/>
      <c r="Y5" s="184"/>
      <c r="Z5" s="184"/>
      <c r="AA5" s="184"/>
      <c r="AB5" s="184"/>
      <c r="AC5" s="153"/>
      <c r="AD5" s="174"/>
      <c r="AE5" s="175"/>
      <c r="AF5" s="175"/>
      <c r="AG5" s="175"/>
      <c r="AH5" s="175"/>
      <c r="AI5" s="149"/>
      <c r="AJ5" s="174"/>
      <c r="AK5" s="175"/>
      <c r="AL5" s="175"/>
      <c r="AM5" s="175"/>
      <c r="AN5" s="175"/>
      <c r="AO5" s="149"/>
      <c r="AP5" s="154"/>
      <c r="AQ5" s="151"/>
      <c r="AR5" s="151"/>
      <c r="AS5" s="151"/>
      <c r="AT5" s="151"/>
      <c r="AU5" s="153"/>
      <c r="AV5" s="154"/>
      <c r="AW5" s="151"/>
      <c r="AX5" s="151"/>
      <c r="AY5" s="151"/>
      <c r="AZ5" s="151"/>
      <c r="BA5" s="153"/>
      <c r="BB5" s="154"/>
      <c r="BC5" s="151"/>
      <c r="BD5" s="151"/>
      <c r="BE5" s="151"/>
      <c r="BF5" s="151"/>
      <c r="BG5" s="153"/>
      <c r="BH5" s="180">
        <f t="shared" ref="BH5:BH11" si="3">L5+R5+X5</f>
        <v>0</v>
      </c>
      <c r="BI5" s="191">
        <f t="shared" si="0"/>
        <v>0</v>
      </c>
      <c r="BJ5" s="191">
        <f t="shared" si="0"/>
        <v>0</v>
      </c>
      <c r="BK5" s="191">
        <f t="shared" si="0"/>
        <v>0</v>
      </c>
      <c r="BL5" s="191">
        <f t="shared" si="0"/>
        <v>0</v>
      </c>
      <c r="BM5" s="153"/>
      <c r="BN5" s="188"/>
      <c r="BO5" s="184"/>
      <c r="BP5" s="184"/>
      <c r="BQ5" s="184"/>
      <c r="BR5" s="184"/>
      <c r="BS5" s="153"/>
      <c r="BT5" s="180">
        <f t="shared" si="1"/>
        <v>0</v>
      </c>
      <c r="BU5" s="191">
        <f t="shared" si="1"/>
        <v>0</v>
      </c>
      <c r="BV5" s="191">
        <f t="shared" si="1"/>
        <v>0</v>
      </c>
      <c r="BW5" s="191">
        <f t="shared" si="1"/>
        <v>0</v>
      </c>
      <c r="BX5" s="191">
        <f t="shared" si="1"/>
        <v>0</v>
      </c>
      <c r="BY5" s="153"/>
      <c r="BZ5" s="187" t="str">
        <f t="shared" si="2"/>
        <v>-</v>
      </c>
      <c r="CA5" s="181" t="str">
        <f t="shared" si="2"/>
        <v>-</v>
      </c>
      <c r="CB5" s="181" t="str">
        <f t="shared" si="2"/>
        <v>-</v>
      </c>
      <c r="CC5" s="181" t="str">
        <f t="shared" si="2"/>
        <v>-</v>
      </c>
      <c r="CD5" s="181" t="str">
        <f t="shared" si="2"/>
        <v>-</v>
      </c>
      <c r="CE5" s="264" t="str">
        <f t="shared" si="2"/>
        <v>-</v>
      </c>
    </row>
    <row r="6" spans="2:83" ht="99.95" customHeight="1" x14ac:dyDescent="0.35">
      <c r="B6" s="46"/>
      <c r="C6" s="1"/>
      <c r="D6" s="59" t="s">
        <v>962</v>
      </c>
      <c r="E6" s="75" t="s">
        <v>963</v>
      </c>
      <c r="F6" s="127" t="s">
        <v>964</v>
      </c>
      <c r="G6" s="127" t="s">
        <v>965</v>
      </c>
      <c r="H6" s="127" t="s">
        <v>966</v>
      </c>
      <c r="I6" s="127" t="s">
        <v>967</v>
      </c>
      <c r="J6" s="127" t="s">
        <v>968</v>
      </c>
      <c r="K6" s="120"/>
      <c r="L6" s="174"/>
      <c r="M6" s="175"/>
      <c r="N6" s="175"/>
      <c r="O6" s="175"/>
      <c r="P6" s="175"/>
      <c r="Q6" s="149"/>
      <c r="R6" s="188"/>
      <c r="S6" s="184"/>
      <c r="T6" s="184"/>
      <c r="U6" s="184"/>
      <c r="V6" s="184"/>
      <c r="W6" s="153"/>
      <c r="X6" s="188"/>
      <c r="Y6" s="184"/>
      <c r="Z6" s="184"/>
      <c r="AA6" s="184"/>
      <c r="AB6" s="184"/>
      <c r="AC6" s="153"/>
      <c r="AD6" s="174"/>
      <c r="AE6" s="175"/>
      <c r="AF6" s="175"/>
      <c r="AG6" s="175"/>
      <c r="AH6" s="175"/>
      <c r="AI6" s="149"/>
      <c r="AJ6" s="174"/>
      <c r="AK6" s="175"/>
      <c r="AL6" s="175"/>
      <c r="AM6" s="175"/>
      <c r="AN6" s="175"/>
      <c r="AO6" s="149"/>
      <c r="AP6" s="154"/>
      <c r="AQ6" s="151"/>
      <c r="AR6" s="151"/>
      <c r="AS6" s="151"/>
      <c r="AT6" s="151"/>
      <c r="AU6" s="153"/>
      <c r="AV6" s="154"/>
      <c r="AW6" s="151"/>
      <c r="AX6" s="151"/>
      <c r="AY6" s="151"/>
      <c r="AZ6" s="151"/>
      <c r="BA6" s="153"/>
      <c r="BB6" s="154"/>
      <c r="BC6" s="151"/>
      <c r="BD6" s="151"/>
      <c r="BE6" s="151"/>
      <c r="BF6" s="151"/>
      <c r="BG6" s="153"/>
      <c r="BH6" s="180">
        <f t="shared" si="3"/>
        <v>0</v>
      </c>
      <c r="BI6" s="191">
        <f t="shared" si="0"/>
        <v>0</v>
      </c>
      <c r="BJ6" s="191">
        <f t="shared" si="0"/>
        <v>0</v>
      </c>
      <c r="BK6" s="191">
        <f t="shared" si="0"/>
        <v>0</v>
      </c>
      <c r="BL6" s="191">
        <f t="shared" si="0"/>
        <v>0</v>
      </c>
      <c r="BM6" s="153"/>
      <c r="BN6" s="188"/>
      <c r="BO6" s="184"/>
      <c r="BP6" s="184"/>
      <c r="BQ6" s="184"/>
      <c r="BR6" s="184"/>
      <c r="BS6" s="153"/>
      <c r="BT6" s="180">
        <f t="shared" si="1"/>
        <v>0</v>
      </c>
      <c r="BU6" s="191">
        <f t="shared" si="1"/>
        <v>0</v>
      </c>
      <c r="BV6" s="191">
        <f t="shared" si="1"/>
        <v>0</v>
      </c>
      <c r="BW6" s="191">
        <f t="shared" si="1"/>
        <v>0</v>
      </c>
      <c r="BX6" s="191">
        <f t="shared" si="1"/>
        <v>0</v>
      </c>
      <c r="BY6" s="153"/>
      <c r="BZ6" s="187" t="str">
        <f t="shared" si="2"/>
        <v>-</v>
      </c>
      <c r="CA6" s="181" t="str">
        <f t="shared" si="2"/>
        <v>-</v>
      </c>
      <c r="CB6" s="181" t="str">
        <f t="shared" si="2"/>
        <v>-</v>
      </c>
      <c r="CC6" s="181" t="str">
        <f t="shared" si="2"/>
        <v>-</v>
      </c>
      <c r="CD6" s="181" t="str">
        <f t="shared" si="2"/>
        <v>-</v>
      </c>
      <c r="CE6" s="264" t="str">
        <f t="shared" si="2"/>
        <v>-</v>
      </c>
    </row>
    <row r="7" spans="2:83" ht="99.95" customHeight="1" thickBot="1" x14ac:dyDescent="0.4">
      <c r="B7" s="47"/>
      <c r="C7" s="1"/>
      <c r="D7" s="60" t="s">
        <v>969</v>
      </c>
      <c r="E7" s="74" t="s">
        <v>969</v>
      </c>
      <c r="F7" s="128" t="s">
        <v>970</v>
      </c>
      <c r="G7" s="128" t="s">
        <v>971</v>
      </c>
      <c r="H7" s="128" t="s">
        <v>972</v>
      </c>
      <c r="I7" s="128" t="s">
        <v>973</v>
      </c>
      <c r="J7" s="128" t="s">
        <v>974</v>
      </c>
      <c r="K7" s="129"/>
      <c r="L7" s="203"/>
      <c r="M7" s="204"/>
      <c r="N7" s="204"/>
      <c r="O7" s="204"/>
      <c r="P7" s="204"/>
      <c r="Q7" s="161"/>
      <c r="R7" s="195"/>
      <c r="S7" s="206"/>
      <c r="T7" s="206"/>
      <c r="U7" s="206"/>
      <c r="V7" s="206"/>
      <c r="W7" s="164"/>
      <c r="X7" s="195"/>
      <c r="Y7" s="206"/>
      <c r="Z7" s="206"/>
      <c r="AA7" s="206"/>
      <c r="AB7" s="206"/>
      <c r="AC7" s="164"/>
      <c r="AD7" s="203"/>
      <c r="AE7" s="204"/>
      <c r="AF7" s="204"/>
      <c r="AG7" s="204"/>
      <c r="AH7" s="204"/>
      <c r="AI7" s="161"/>
      <c r="AJ7" s="203"/>
      <c r="AK7" s="204"/>
      <c r="AL7" s="204"/>
      <c r="AM7" s="204"/>
      <c r="AN7" s="204"/>
      <c r="AO7" s="161"/>
      <c r="AP7" s="162"/>
      <c r="AQ7" s="205"/>
      <c r="AR7" s="205"/>
      <c r="AS7" s="205"/>
      <c r="AT7" s="205"/>
      <c r="AU7" s="164"/>
      <c r="AV7" s="162"/>
      <c r="AW7" s="205"/>
      <c r="AX7" s="205"/>
      <c r="AY7" s="205"/>
      <c r="AZ7" s="205"/>
      <c r="BA7" s="164"/>
      <c r="BB7" s="162"/>
      <c r="BC7" s="205"/>
      <c r="BD7" s="205"/>
      <c r="BE7" s="205"/>
      <c r="BF7" s="205"/>
      <c r="BG7" s="164"/>
      <c r="BH7" s="212">
        <f t="shared" si="3"/>
        <v>0</v>
      </c>
      <c r="BI7" s="213">
        <f t="shared" si="0"/>
        <v>0</v>
      </c>
      <c r="BJ7" s="213">
        <f t="shared" si="0"/>
        <v>0</v>
      </c>
      <c r="BK7" s="213">
        <f t="shared" si="0"/>
        <v>0</v>
      </c>
      <c r="BL7" s="213">
        <f t="shared" si="0"/>
        <v>0</v>
      </c>
      <c r="BM7" s="164"/>
      <c r="BN7" s="195"/>
      <c r="BO7" s="206"/>
      <c r="BP7" s="206"/>
      <c r="BQ7" s="206"/>
      <c r="BR7" s="206"/>
      <c r="BS7" s="164"/>
      <c r="BT7" s="212">
        <f t="shared" si="1"/>
        <v>0</v>
      </c>
      <c r="BU7" s="213">
        <f t="shared" si="1"/>
        <v>0</v>
      </c>
      <c r="BV7" s="213">
        <f t="shared" si="1"/>
        <v>0</v>
      </c>
      <c r="BW7" s="213">
        <f t="shared" si="1"/>
        <v>0</v>
      </c>
      <c r="BX7" s="213">
        <f t="shared" si="1"/>
        <v>0</v>
      </c>
      <c r="BY7" s="164"/>
      <c r="BZ7" s="196" t="str">
        <f t="shared" si="2"/>
        <v>-</v>
      </c>
      <c r="CA7" s="250" t="str">
        <f t="shared" si="2"/>
        <v>-</v>
      </c>
      <c r="CB7" s="250" t="str">
        <f t="shared" si="2"/>
        <v>-</v>
      </c>
      <c r="CC7" s="250" t="str">
        <f t="shared" si="2"/>
        <v>-</v>
      </c>
      <c r="CD7" s="250" t="str">
        <f t="shared" si="2"/>
        <v>-</v>
      </c>
      <c r="CE7" s="265" t="str">
        <f t="shared" si="2"/>
        <v>-</v>
      </c>
    </row>
    <row r="8" spans="2:83" ht="99.95" customHeight="1" x14ac:dyDescent="0.35">
      <c r="B8" s="3" t="s">
        <v>975</v>
      </c>
      <c r="C8" s="1"/>
      <c r="D8" s="59" t="s">
        <v>220</v>
      </c>
      <c r="E8" s="73" t="s">
        <v>976</v>
      </c>
      <c r="F8" s="126" t="s">
        <v>977</v>
      </c>
      <c r="G8" s="126" t="s">
        <v>978</v>
      </c>
      <c r="H8" s="126" t="s">
        <v>979</v>
      </c>
      <c r="I8" s="126" t="s">
        <v>980</v>
      </c>
      <c r="J8" s="126" t="s">
        <v>981</v>
      </c>
      <c r="K8" s="119"/>
      <c r="L8" s="171"/>
      <c r="M8" s="172"/>
      <c r="N8" s="172"/>
      <c r="O8" s="172"/>
      <c r="P8" s="172"/>
      <c r="Q8" s="173"/>
      <c r="R8" s="207"/>
      <c r="S8" s="211"/>
      <c r="T8" s="211"/>
      <c r="U8" s="211"/>
      <c r="V8" s="211"/>
      <c r="W8" s="201"/>
      <c r="X8" s="207"/>
      <c r="Y8" s="211"/>
      <c r="Z8" s="211"/>
      <c r="AA8" s="211"/>
      <c r="AB8" s="211"/>
      <c r="AC8" s="201"/>
      <c r="AD8" s="171"/>
      <c r="AE8" s="172"/>
      <c r="AF8" s="172"/>
      <c r="AG8" s="172"/>
      <c r="AH8" s="172"/>
      <c r="AI8" s="173"/>
      <c r="AJ8" s="171"/>
      <c r="AK8" s="172"/>
      <c r="AL8" s="172"/>
      <c r="AM8" s="172"/>
      <c r="AN8" s="172"/>
      <c r="AO8" s="173"/>
      <c r="AP8" s="209"/>
      <c r="AQ8" s="210"/>
      <c r="AR8" s="210"/>
      <c r="AS8" s="210"/>
      <c r="AT8" s="210"/>
      <c r="AU8" s="201"/>
      <c r="AV8" s="209"/>
      <c r="AW8" s="210"/>
      <c r="AX8" s="210"/>
      <c r="AY8" s="210"/>
      <c r="AZ8" s="210"/>
      <c r="BA8" s="201"/>
      <c r="BB8" s="209"/>
      <c r="BC8" s="210"/>
      <c r="BD8" s="210"/>
      <c r="BE8" s="210"/>
      <c r="BF8" s="210"/>
      <c r="BG8" s="201"/>
      <c r="BH8" s="199">
        <f t="shared" si="3"/>
        <v>0</v>
      </c>
      <c r="BI8" s="200">
        <f t="shared" si="0"/>
        <v>0</v>
      </c>
      <c r="BJ8" s="200">
        <f t="shared" si="0"/>
        <v>0</v>
      </c>
      <c r="BK8" s="200">
        <f t="shared" si="0"/>
        <v>0</v>
      </c>
      <c r="BL8" s="200">
        <f t="shared" si="0"/>
        <v>0</v>
      </c>
      <c r="BM8" s="201"/>
      <c r="BN8" s="207"/>
      <c r="BO8" s="211"/>
      <c r="BP8" s="211"/>
      <c r="BQ8" s="211"/>
      <c r="BR8" s="211"/>
      <c r="BS8" s="201"/>
      <c r="BT8" s="199">
        <f t="shared" si="1"/>
        <v>0</v>
      </c>
      <c r="BU8" s="200">
        <f t="shared" si="1"/>
        <v>0</v>
      </c>
      <c r="BV8" s="200">
        <f t="shared" si="1"/>
        <v>0</v>
      </c>
      <c r="BW8" s="200">
        <f t="shared" si="1"/>
        <v>0</v>
      </c>
      <c r="BX8" s="200">
        <f t="shared" si="1"/>
        <v>0</v>
      </c>
      <c r="BY8" s="201"/>
      <c r="BZ8" s="216" t="str">
        <f t="shared" si="2"/>
        <v>-</v>
      </c>
      <c r="CA8" s="262" t="str">
        <f t="shared" si="2"/>
        <v>-</v>
      </c>
      <c r="CB8" s="262" t="str">
        <f t="shared" si="2"/>
        <v>-</v>
      </c>
      <c r="CC8" s="262" t="str">
        <f t="shared" si="2"/>
        <v>-</v>
      </c>
      <c r="CD8" s="262" t="str">
        <f t="shared" si="2"/>
        <v>-</v>
      </c>
      <c r="CE8" s="263" t="str">
        <f t="shared" si="2"/>
        <v>-</v>
      </c>
    </row>
    <row r="9" spans="2:83" ht="99.95" customHeight="1" x14ac:dyDescent="0.35">
      <c r="B9" s="43"/>
      <c r="C9" s="1"/>
      <c r="D9" s="59" t="s">
        <v>221</v>
      </c>
      <c r="E9" s="73" t="s">
        <v>982</v>
      </c>
      <c r="F9" s="127" t="s">
        <v>260</v>
      </c>
      <c r="G9" s="127" t="s">
        <v>983</v>
      </c>
      <c r="H9" s="127" t="s">
        <v>984</v>
      </c>
      <c r="I9" s="127" t="s">
        <v>985</v>
      </c>
      <c r="J9" s="127" t="s">
        <v>986</v>
      </c>
      <c r="K9" s="120"/>
      <c r="L9" s="174"/>
      <c r="M9" s="175"/>
      <c r="N9" s="175"/>
      <c r="O9" s="175"/>
      <c r="P9" s="175"/>
      <c r="Q9" s="149"/>
      <c r="R9" s="188"/>
      <c r="S9" s="184"/>
      <c r="T9" s="184"/>
      <c r="U9" s="184"/>
      <c r="V9" s="184"/>
      <c r="W9" s="153"/>
      <c r="X9" s="188"/>
      <c r="Y9" s="184"/>
      <c r="Z9" s="184"/>
      <c r="AA9" s="184"/>
      <c r="AB9" s="184"/>
      <c r="AC9" s="153"/>
      <c r="AD9" s="174"/>
      <c r="AE9" s="175"/>
      <c r="AF9" s="175"/>
      <c r="AG9" s="175"/>
      <c r="AH9" s="175"/>
      <c r="AI9" s="149"/>
      <c r="AJ9" s="174"/>
      <c r="AK9" s="175"/>
      <c r="AL9" s="175"/>
      <c r="AM9" s="175"/>
      <c r="AN9" s="175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0">
        <f t="shared" si="3"/>
        <v>0</v>
      </c>
      <c r="BI9" s="191">
        <f t="shared" si="0"/>
        <v>0</v>
      </c>
      <c r="BJ9" s="191">
        <f t="shared" si="0"/>
        <v>0</v>
      </c>
      <c r="BK9" s="191">
        <f t="shared" si="0"/>
        <v>0</v>
      </c>
      <c r="BL9" s="191">
        <f t="shared" si="0"/>
        <v>0</v>
      </c>
      <c r="BM9" s="153"/>
      <c r="BN9" s="188"/>
      <c r="BO9" s="184"/>
      <c r="BP9" s="184"/>
      <c r="BQ9" s="184"/>
      <c r="BR9" s="184"/>
      <c r="BS9" s="153"/>
      <c r="BT9" s="180">
        <f t="shared" si="1"/>
        <v>0</v>
      </c>
      <c r="BU9" s="191">
        <f t="shared" si="1"/>
        <v>0</v>
      </c>
      <c r="BV9" s="191">
        <f t="shared" si="1"/>
        <v>0</v>
      </c>
      <c r="BW9" s="191">
        <f t="shared" si="1"/>
        <v>0</v>
      </c>
      <c r="BX9" s="191">
        <f t="shared" si="1"/>
        <v>0</v>
      </c>
      <c r="BY9" s="153"/>
      <c r="BZ9" s="187" t="str">
        <f t="shared" si="2"/>
        <v>-</v>
      </c>
      <c r="CA9" s="181" t="str">
        <f t="shared" si="2"/>
        <v>-</v>
      </c>
      <c r="CB9" s="181" t="str">
        <f t="shared" si="2"/>
        <v>-</v>
      </c>
      <c r="CC9" s="181" t="str">
        <f t="shared" si="2"/>
        <v>-</v>
      </c>
      <c r="CD9" s="181" t="str">
        <f t="shared" si="2"/>
        <v>-</v>
      </c>
      <c r="CE9" s="264" t="str">
        <f t="shared" si="2"/>
        <v>-</v>
      </c>
    </row>
    <row r="10" spans="2:83" ht="99.95" customHeight="1" x14ac:dyDescent="0.35">
      <c r="B10" s="43"/>
      <c r="C10" s="1"/>
      <c r="D10" s="59" t="s">
        <v>222</v>
      </c>
      <c r="E10" s="73" t="s">
        <v>987</v>
      </c>
      <c r="F10" s="127" t="s">
        <v>988</v>
      </c>
      <c r="G10" s="127" t="s">
        <v>989</v>
      </c>
      <c r="H10" s="127" t="s">
        <v>990</v>
      </c>
      <c r="I10" s="127" t="s">
        <v>991</v>
      </c>
      <c r="J10" s="127" t="s">
        <v>992</v>
      </c>
      <c r="K10" s="120"/>
      <c r="L10" s="174"/>
      <c r="M10" s="175"/>
      <c r="N10" s="175"/>
      <c r="O10" s="175"/>
      <c r="P10" s="175"/>
      <c r="Q10" s="149"/>
      <c r="R10" s="188"/>
      <c r="S10" s="184"/>
      <c r="T10" s="184"/>
      <c r="U10" s="184"/>
      <c r="V10" s="184"/>
      <c r="W10" s="153"/>
      <c r="X10" s="188"/>
      <c r="Y10" s="184"/>
      <c r="Z10" s="184"/>
      <c r="AA10" s="184"/>
      <c r="AB10" s="184"/>
      <c r="AC10" s="153"/>
      <c r="AD10" s="174"/>
      <c r="AE10" s="175"/>
      <c r="AF10" s="175"/>
      <c r="AG10" s="175"/>
      <c r="AH10" s="175"/>
      <c r="AI10" s="149"/>
      <c r="AJ10" s="174"/>
      <c r="AK10" s="175"/>
      <c r="AL10" s="175"/>
      <c r="AM10" s="175"/>
      <c r="AN10" s="175"/>
      <c r="AO10" s="149"/>
      <c r="AP10" s="154"/>
      <c r="AQ10" s="151"/>
      <c r="AR10" s="151"/>
      <c r="AS10" s="151"/>
      <c r="AT10" s="151"/>
      <c r="AU10" s="153"/>
      <c r="AV10" s="154"/>
      <c r="AW10" s="151"/>
      <c r="AX10" s="151"/>
      <c r="AY10" s="151"/>
      <c r="AZ10" s="151"/>
      <c r="BA10" s="153"/>
      <c r="BB10" s="154"/>
      <c r="BC10" s="151"/>
      <c r="BD10" s="151"/>
      <c r="BE10" s="151"/>
      <c r="BF10" s="151"/>
      <c r="BG10" s="153"/>
      <c r="BH10" s="180">
        <f t="shared" si="3"/>
        <v>0</v>
      </c>
      <c r="BI10" s="191">
        <f t="shared" si="0"/>
        <v>0</v>
      </c>
      <c r="BJ10" s="191">
        <f t="shared" si="0"/>
        <v>0</v>
      </c>
      <c r="BK10" s="191">
        <f t="shared" si="0"/>
        <v>0</v>
      </c>
      <c r="BL10" s="191">
        <f t="shared" si="0"/>
        <v>0</v>
      </c>
      <c r="BM10" s="153"/>
      <c r="BN10" s="188"/>
      <c r="BO10" s="184"/>
      <c r="BP10" s="184"/>
      <c r="BQ10" s="184"/>
      <c r="BR10" s="184"/>
      <c r="BS10" s="153"/>
      <c r="BT10" s="180">
        <f t="shared" si="1"/>
        <v>0</v>
      </c>
      <c r="BU10" s="191">
        <f t="shared" si="1"/>
        <v>0</v>
      </c>
      <c r="BV10" s="191">
        <f t="shared" si="1"/>
        <v>0</v>
      </c>
      <c r="BW10" s="191">
        <f t="shared" si="1"/>
        <v>0</v>
      </c>
      <c r="BX10" s="191">
        <f t="shared" si="1"/>
        <v>0</v>
      </c>
      <c r="BY10" s="153"/>
      <c r="BZ10" s="187" t="str">
        <f t="shared" si="2"/>
        <v>-</v>
      </c>
      <c r="CA10" s="181" t="str">
        <f t="shared" si="2"/>
        <v>-</v>
      </c>
      <c r="CB10" s="181" t="str">
        <f t="shared" si="2"/>
        <v>-</v>
      </c>
      <c r="CC10" s="181" t="str">
        <f t="shared" si="2"/>
        <v>-</v>
      </c>
      <c r="CD10" s="181" t="str">
        <f t="shared" si="2"/>
        <v>-</v>
      </c>
      <c r="CE10" s="264" t="str">
        <f t="shared" si="2"/>
        <v>-</v>
      </c>
    </row>
    <row r="11" spans="2:83" ht="99.95" customHeight="1" thickBot="1" x14ac:dyDescent="0.4">
      <c r="B11" s="44"/>
      <c r="C11" s="1"/>
      <c r="D11" s="59" t="s">
        <v>217</v>
      </c>
      <c r="E11" s="50" t="s">
        <v>993</v>
      </c>
      <c r="F11" s="128" t="s">
        <v>994</v>
      </c>
      <c r="G11" s="128" t="s">
        <v>995</v>
      </c>
      <c r="H11" s="128" t="s">
        <v>996</v>
      </c>
      <c r="I11" s="128" t="s">
        <v>997</v>
      </c>
      <c r="J11" s="128" t="s">
        <v>998</v>
      </c>
      <c r="K11" s="121"/>
      <c r="L11" s="203"/>
      <c r="M11" s="204"/>
      <c r="N11" s="204"/>
      <c r="O11" s="204"/>
      <c r="P11" s="204"/>
      <c r="Q11" s="161"/>
      <c r="R11" s="195"/>
      <c r="S11" s="206"/>
      <c r="T11" s="206"/>
      <c r="U11" s="206"/>
      <c r="V11" s="206"/>
      <c r="W11" s="164"/>
      <c r="X11" s="195"/>
      <c r="Y11" s="206"/>
      <c r="Z11" s="206"/>
      <c r="AA11" s="206"/>
      <c r="AB11" s="206"/>
      <c r="AC11" s="164"/>
      <c r="AD11" s="203"/>
      <c r="AE11" s="204"/>
      <c r="AF11" s="204"/>
      <c r="AG11" s="204"/>
      <c r="AH11" s="204"/>
      <c r="AI11" s="161"/>
      <c r="AJ11" s="203"/>
      <c r="AK11" s="204"/>
      <c r="AL11" s="204"/>
      <c r="AM11" s="204"/>
      <c r="AN11" s="204"/>
      <c r="AO11" s="161"/>
      <c r="AP11" s="162"/>
      <c r="AQ11" s="205"/>
      <c r="AR11" s="205"/>
      <c r="AS11" s="205"/>
      <c r="AT11" s="205"/>
      <c r="AU11" s="164"/>
      <c r="AV11" s="162"/>
      <c r="AW11" s="205"/>
      <c r="AX11" s="205"/>
      <c r="AY11" s="205"/>
      <c r="AZ11" s="205"/>
      <c r="BA11" s="164"/>
      <c r="BB11" s="162"/>
      <c r="BC11" s="205"/>
      <c r="BD11" s="205"/>
      <c r="BE11" s="205"/>
      <c r="BF11" s="205"/>
      <c r="BG11" s="164"/>
      <c r="BH11" s="212">
        <f t="shared" si="3"/>
        <v>0</v>
      </c>
      <c r="BI11" s="213">
        <f t="shared" si="0"/>
        <v>0</v>
      </c>
      <c r="BJ11" s="213">
        <f t="shared" si="0"/>
        <v>0</v>
      </c>
      <c r="BK11" s="213">
        <f t="shared" si="0"/>
        <v>0</v>
      </c>
      <c r="BL11" s="213">
        <f t="shared" si="0"/>
        <v>0</v>
      </c>
      <c r="BM11" s="164"/>
      <c r="BN11" s="195"/>
      <c r="BO11" s="206"/>
      <c r="BP11" s="206"/>
      <c r="BQ11" s="206"/>
      <c r="BR11" s="206"/>
      <c r="BS11" s="164"/>
      <c r="BT11" s="212">
        <f t="shared" si="1"/>
        <v>0</v>
      </c>
      <c r="BU11" s="213">
        <f t="shared" si="1"/>
        <v>0</v>
      </c>
      <c r="BV11" s="213">
        <f t="shared" si="1"/>
        <v>0</v>
      </c>
      <c r="BW11" s="213">
        <f t="shared" si="1"/>
        <v>0</v>
      </c>
      <c r="BX11" s="213">
        <f t="shared" si="1"/>
        <v>0</v>
      </c>
      <c r="BY11" s="164"/>
      <c r="BZ11" s="196" t="str">
        <f t="shared" si="2"/>
        <v>-</v>
      </c>
      <c r="CA11" s="250" t="str">
        <f t="shared" si="2"/>
        <v>-</v>
      </c>
      <c r="CB11" s="250" t="str">
        <f t="shared" si="2"/>
        <v>-</v>
      </c>
      <c r="CC11" s="250" t="str">
        <f t="shared" si="2"/>
        <v>-</v>
      </c>
      <c r="CD11" s="250" t="str">
        <f t="shared" si="2"/>
        <v>-</v>
      </c>
      <c r="CE11" s="265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2" priority="12">
      <formula>AND(BT4&lt;&gt;"",BT4/BB4&lt;4)</formula>
    </cfRule>
    <cfRule type="expression" dxfId="251" priority="13">
      <formula>AND(BT4&lt;&gt;"",BT4=0)</formula>
    </cfRule>
  </conditionalFormatting>
  <conditionalFormatting sqref="BZ4:CE11">
    <cfRule type="expression" dxfId="250" priority="9">
      <formula>BZ4&lt;10</formula>
    </cfRule>
    <cfRule type="expression" dxfId="249" priority="10">
      <formula>BZ4&lt;20</formula>
    </cfRule>
    <cfRule type="expression" dxfId="248" priority="11">
      <formula>BZ4&lt;50</formula>
    </cfRule>
  </conditionalFormatting>
  <conditionalFormatting sqref="BB4:BG11">
    <cfRule type="expression" dxfId="247" priority="6">
      <formula>BB4&gt;1</formula>
    </cfRule>
    <cfRule type="expression" dxfId="246" priority="7">
      <formula>BB4&gt;0.5</formula>
    </cfRule>
    <cfRule type="expression" dxfId="245" priority="8">
      <formula>BB4&gt;0</formula>
    </cfRule>
  </conditionalFormatting>
  <conditionalFormatting sqref="BH4:BM11">
    <cfRule type="expression" dxfId="244" priority="4">
      <formula>AND(BH4&lt;&gt;"",BH4/BB4&lt;4)</formula>
    </cfRule>
    <cfRule type="expression" dxfId="243" priority="5">
      <formula>AND(BH4&lt;&gt;"",BH4=0)</formula>
    </cfRule>
  </conditionalFormatting>
  <conditionalFormatting sqref="L4:Q11">
    <cfRule type="expression" dxfId="242" priority="3">
      <formula>AND(L4&lt;5,R4&gt;0)</formula>
    </cfRule>
  </conditionalFormatting>
  <conditionalFormatting sqref="R4:W11">
    <cfRule type="expression" dxfId="241" priority="2">
      <formula>OR(R4=0,R4="0")</formula>
    </cfRule>
  </conditionalFormatting>
  <conditionalFormatting sqref="X4:AC11">
    <cfRule type="expression" dxfId="24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19" width="23.375" style="39" bestFit="1" customWidth="1"/>
    <col min="20" max="20" width="24" style="39" bestFit="1" customWidth="1"/>
    <col min="21" max="21" width="23.375" style="39" bestFit="1" customWidth="1"/>
    <col min="22" max="22" width="24" style="39" bestFit="1" customWidth="1"/>
    <col min="23" max="23" width="23" style="39" bestFit="1" customWidth="1"/>
    <col min="24" max="24" width="21.375" style="39" bestFit="1" customWidth="1"/>
    <col min="25" max="25" width="9" style="560"/>
  </cols>
  <sheetData>
    <row r="1" spans="2:25" ht="26.25" thickBot="1" x14ac:dyDescent="0.4"/>
    <row r="2" spans="2:25" ht="26.25" thickTop="1" x14ac:dyDescent="0.35">
      <c r="F2" s="23" t="s">
        <v>273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99" t="s">
        <v>274</v>
      </c>
      <c r="S2" s="23" t="s">
        <v>999</v>
      </c>
      <c r="T2" s="24"/>
      <c r="U2" s="24"/>
      <c r="V2" s="24"/>
      <c r="W2" s="24"/>
      <c r="X2" s="561"/>
    </row>
    <row r="3" spans="2:25" s="39" customFormat="1" ht="26.25" thickBot="1" x14ac:dyDescent="0.4">
      <c r="B3" s="5" t="s">
        <v>867</v>
      </c>
      <c r="C3" s="5" t="s">
        <v>944</v>
      </c>
      <c r="D3" s="5" t="s">
        <v>696</v>
      </c>
      <c r="E3" s="6" t="s">
        <v>697</v>
      </c>
      <c r="F3" s="7" t="s">
        <v>1000</v>
      </c>
      <c r="G3" s="5" t="s">
        <v>276</v>
      </c>
      <c r="H3" s="5" t="s">
        <v>277</v>
      </c>
      <c r="I3" s="5" t="s">
        <v>278</v>
      </c>
      <c r="J3" s="5" t="s">
        <v>279</v>
      </c>
      <c r="K3" s="8" t="s">
        <v>280</v>
      </c>
      <c r="L3" s="7" t="s">
        <v>275</v>
      </c>
      <c r="M3" s="5" t="s">
        <v>1001</v>
      </c>
      <c r="N3" s="5" t="s">
        <v>701</v>
      </c>
      <c r="O3" s="5" t="s">
        <v>1002</v>
      </c>
      <c r="P3" s="5" t="s">
        <v>279</v>
      </c>
      <c r="Q3" s="8" t="s">
        <v>280</v>
      </c>
      <c r="R3" s="700"/>
      <c r="S3" s="7" t="s">
        <v>1000</v>
      </c>
      <c r="T3" s="5" t="s">
        <v>276</v>
      </c>
      <c r="U3" s="5" t="s">
        <v>1003</v>
      </c>
      <c r="V3" s="5" t="s">
        <v>278</v>
      </c>
      <c r="W3" s="5" t="s">
        <v>1004</v>
      </c>
      <c r="X3" s="8" t="s">
        <v>280</v>
      </c>
      <c r="Y3" s="560"/>
    </row>
    <row r="4" spans="2:25" s="560" customFormat="1" ht="99.95" customHeight="1" x14ac:dyDescent="0.8">
      <c r="B4" s="3" t="s">
        <v>1005</v>
      </c>
      <c r="C4" s="1"/>
      <c r="D4" s="58" t="s">
        <v>218</v>
      </c>
      <c r="E4" s="569" t="s">
        <v>1006</v>
      </c>
      <c r="F4" s="69">
        <f>'在庫情報（居家服）'!BN4</f>
        <v>0</v>
      </c>
      <c r="G4" s="40">
        <f>'在庫情報（居家服）'!BO4</f>
        <v>0</v>
      </c>
      <c r="H4" s="40">
        <f>'在庫情報（居家服）'!BP4</f>
        <v>0</v>
      </c>
      <c r="I4" s="40">
        <f>'在庫情報（居家服）'!BQ4</f>
        <v>0</v>
      </c>
      <c r="J4" s="40">
        <f>'在庫情報（居家服）'!BR4</f>
        <v>0</v>
      </c>
      <c r="K4" s="64">
        <f>'在庫情報（居家服）'!BS4</f>
        <v>0</v>
      </c>
      <c r="L4" s="69">
        <v>36</v>
      </c>
      <c r="M4" s="40">
        <v>36</v>
      </c>
      <c r="N4" s="40">
        <v>36</v>
      </c>
      <c r="O4" s="40">
        <v>36</v>
      </c>
      <c r="P4" s="40">
        <v>36</v>
      </c>
      <c r="Q4" s="64"/>
      <c r="R4" s="72">
        <f t="shared" ref="R4:R11" si="0">L4*F4+M4*G4+N4*H4+O4*I4+P4*J4</f>
        <v>0</v>
      </c>
      <c r="S4" s="570" t="s">
        <v>1007</v>
      </c>
      <c r="T4" s="571" t="s">
        <v>1008</v>
      </c>
      <c r="U4" s="571" t="s">
        <v>241</v>
      </c>
      <c r="V4" s="571" t="s">
        <v>242</v>
      </c>
      <c r="W4" s="571" t="s">
        <v>1009</v>
      </c>
      <c r="X4" s="568"/>
    </row>
    <row r="5" spans="2:25" s="560" customFormat="1" ht="99.95" customHeight="1" x14ac:dyDescent="0.8">
      <c r="B5" s="46"/>
      <c r="C5" s="1"/>
      <c r="D5" s="59" t="s">
        <v>219</v>
      </c>
      <c r="E5" s="569" t="s">
        <v>225</v>
      </c>
      <c r="F5" s="69">
        <f>'在庫情報（居家服）'!BN5</f>
        <v>0</v>
      </c>
      <c r="G5" s="40">
        <f>'在庫情報（居家服）'!BO5</f>
        <v>0</v>
      </c>
      <c r="H5" s="40">
        <f>'在庫情報（居家服）'!BP5</f>
        <v>0</v>
      </c>
      <c r="I5" s="40">
        <f>'在庫情報（居家服）'!BQ5</f>
        <v>0</v>
      </c>
      <c r="J5" s="40">
        <f>'在庫情報（居家服）'!BR5</f>
        <v>0</v>
      </c>
      <c r="K5" s="64">
        <f>'在庫情報（居家服）'!BS5</f>
        <v>0</v>
      </c>
      <c r="L5" s="69">
        <v>36</v>
      </c>
      <c r="M5" s="40">
        <v>36</v>
      </c>
      <c r="N5" s="40">
        <v>36</v>
      </c>
      <c r="O5" s="40">
        <v>36</v>
      </c>
      <c r="P5" s="40">
        <v>36</v>
      </c>
      <c r="Q5" s="64"/>
      <c r="R5" s="72">
        <f t="shared" si="0"/>
        <v>0</v>
      </c>
      <c r="S5" s="572" t="s">
        <v>243</v>
      </c>
      <c r="T5" s="571" t="s">
        <v>1010</v>
      </c>
      <c r="U5" s="571" t="s">
        <v>1011</v>
      </c>
      <c r="V5" s="571" t="s">
        <v>245</v>
      </c>
      <c r="W5" s="571" t="s">
        <v>246</v>
      </c>
      <c r="X5" s="573"/>
    </row>
    <row r="6" spans="2:25" s="560" customFormat="1" ht="99.95" customHeight="1" x14ac:dyDescent="0.8">
      <c r="B6" s="46"/>
      <c r="C6" s="1"/>
      <c r="D6" s="59" t="s">
        <v>216</v>
      </c>
      <c r="E6" s="574" t="s">
        <v>1012</v>
      </c>
      <c r="F6" s="69">
        <f>'在庫情報（居家服）'!BN6</f>
        <v>0</v>
      </c>
      <c r="G6" s="40">
        <f>'在庫情報（居家服）'!BO6</f>
        <v>0</v>
      </c>
      <c r="H6" s="40">
        <f>'在庫情報（居家服）'!BP6</f>
        <v>0</v>
      </c>
      <c r="I6" s="40">
        <f>'在庫情報（居家服）'!BQ6</f>
        <v>0</v>
      </c>
      <c r="J6" s="40">
        <f>'在庫情報（居家服）'!BR6</f>
        <v>0</v>
      </c>
      <c r="K6" s="64">
        <f>'在庫情報（居家服）'!BS6</f>
        <v>0</v>
      </c>
      <c r="L6" s="69">
        <v>36</v>
      </c>
      <c r="M6" s="40">
        <v>36</v>
      </c>
      <c r="N6" s="40">
        <v>36</v>
      </c>
      <c r="O6" s="40">
        <v>36</v>
      </c>
      <c r="P6" s="40">
        <v>36</v>
      </c>
      <c r="Q6" s="64"/>
      <c r="R6" s="72">
        <f t="shared" si="0"/>
        <v>0</v>
      </c>
      <c r="S6" s="572" t="s">
        <v>1013</v>
      </c>
      <c r="T6" s="571" t="s">
        <v>1014</v>
      </c>
      <c r="U6" s="571" t="s">
        <v>249</v>
      </c>
      <c r="V6" s="571" t="s">
        <v>250</v>
      </c>
      <c r="W6" s="571" t="s">
        <v>1015</v>
      </c>
      <c r="X6" s="573"/>
    </row>
    <row r="7" spans="2:25" s="560" customFormat="1" ht="99.95" customHeight="1" x14ac:dyDescent="0.8">
      <c r="B7" s="47"/>
      <c r="C7" s="1"/>
      <c r="D7" s="60" t="s">
        <v>1016</v>
      </c>
      <c r="E7" s="74" t="s">
        <v>215</v>
      </c>
      <c r="F7" s="69">
        <f>'在庫情報（居家服）'!BN7</f>
        <v>0</v>
      </c>
      <c r="G7" s="40">
        <f>'在庫情報（居家服）'!BO7</f>
        <v>0</v>
      </c>
      <c r="H7" s="40">
        <f>'在庫情報（居家服）'!BP7</f>
        <v>0</v>
      </c>
      <c r="I7" s="40">
        <f>'在庫情報（居家服）'!BQ7</f>
        <v>0</v>
      </c>
      <c r="J7" s="40">
        <f>'在庫情報（居家服）'!BR7</f>
        <v>0</v>
      </c>
      <c r="K7" s="64">
        <f>'在庫情報（居家服）'!BS7</f>
        <v>0</v>
      </c>
      <c r="L7" s="69">
        <v>36</v>
      </c>
      <c r="M7" s="40">
        <v>36</v>
      </c>
      <c r="N7" s="40">
        <v>36</v>
      </c>
      <c r="O7" s="40">
        <v>36</v>
      </c>
      <c r="P7" s="40">
        <v>36</v>
      </c>
      <c r="Q7" s="64"/>
      <c r="R7" s="72">
        <f t="shared" si="0"/>
        <v>0</v>
      </c>
      <c r="S7" s="572" t="s">
        <v>251</v>
      </c>
      <c r="T7" s="571" t="s">
        <v>252</v>
      </c>
      <c r="U7" s="571" t="s">
        <v>253</v>
      </c>
      <c r="V7" s="571" t="s">
        <v>1017</v>
      </c>
      <c r="W7" s="571" t="s">
        <v>230</v>
      </c>
      <c r="X7" s="573"/>
    </row>
    <row r="8" spans="2:25" s="560" customFormat="1" ht="99.95" customHeight="1" x14ac:dyDescent="0.8">
      <c r="B8" s="3" t="s">
        <v>214</v>
      </c>
      <c r="C8" s="1"/>
      <c r="D8" s="59" t="s">
        <v>220</v>
      </c>
      <c r="E8" s="569" t="s">
        <v>1018</v>
      </c>
      <c r="F8" s="69">
        <f>'在庫情報（居家服）'!BN8</f>
        <v>0</v>
      </c>
      <c r="G8" s="40">
        <f>'在庫情報（居家服）'!BO8</f>
        <v>0</v>
      </c>
      <c r="H8" s="40">
        <f>'在庫情報（居家服）'!BP8</f>
        <v>0</v>
      </c>
      <c r="I8" s="40">
        <f>'在庫情報（居家服）'!BQ8</f>
        <v>0</v>
      </c>
      <c r="J8" s="40">
        <f>'在庫情報（居家服）'!BR8</f>
        <v>0</v>
      </c>
      <c r="K8" s="64">
        <f>'在庫情報（居家服）'!BS8</f>
        <v>0</v>
      </c>
      <c r="L8" s="69">
        <v>48</v>
      </c>
      <c r="M8" s="40">
        <v>48</v>
      </c>
      <c r="N8" s="40">
        <v>48</v>
      </c>
      <c r="O8" s="40">
        <v>48</v>
      </c>
      <c r="P8" s="40">
        <v>48</v>
      </c>
      <c r="Q8" s="64"/>
      <c r="R8" s="72">
        <f t="shared" si="0"/>
        <v>0</v>
      </c>
      <c r="S8" s="572" t="s">
        <v>1019</v>
      </c>
      <c r="T8" s="571" t="s">
        <v>1020</v>
      </c>
      <c r="U8" s="571" t="s">
        <v>1021</v>
      </c>
      <c r="V8" s="571" t="s">
        <v>1022</v>
      </c>
      <c r="W8" s="571" t="s">
        <v>1023</v>
      </c>
      <c r="X8" s="573"/>
    </row>
    <row r="9" spans="2:25" s="560" customFormat="1" ht="99.95" customHeight="1" x14ac:dyDescent="0.8">
      <c r="B9" s="43"/>
      <c r="C9" s="1"/>
      <c r="D9" s="59" t="s">
        <v>221</v>
      </c>
      <c r="E9" s="569" t="s">
        <v>1024</v>
      </c>
      <c r="F9" s="69">
        <f>'在庫情報（居家服）'!BN9</f>
        <v>0</v>
      </c>
      <c r="G9" s="40">
        <f>'在庫情報（居家服）'!BO9</f>
        <v>0</v>
      </c>
      <c r="H9" s="40">
        <f>'在庫情報（居家服）'!BP9</f>
        <v>0</v>
      </c>
      <c r="I9" s="40">
        <f>'在庫情報（居家服）'!BQ9</f>
        <v>0</v>
      </c>
      <c r="J9" s="40">
        <f>'在庫情報（居家服）'!BR9</f>
        <v>0</v>
      </c>
      <c r="K9" s="64">
        <f>'在庫情報（居家服）'!BS9</f>
        <v>0</v>
      </c>
      <c r="L9" s="69">
        <v>48</v>
      </c>
      <c r="M9" s="40">
        <v>48</v>
      </c>
      <c r="N9" s="40">
        <v>48</v>
      </c>
      <c r="O9" s="40">
        <v>48</v>
      </c>
      <c r="P9" s="40">
        <v>48</v>
      </c>
      <c r="Q9" s="64"/>
      <c r="R9" s="72">
        <f t="shared" si="0"/>
        <v>0</v>
      </c>
      <c r="S9" s="572" t="s">
        <v>1025</v>
      </c>
      <c r="T9" s="571" t="s">
        <v>1026</v>
      </c>
      <c r="U9" s="571" t="s">
        <v>1027</v>
      </c>
      <c r="V9" s="571" t="s">
        <v>1028</v>
      </c>
      <c r="W9" s="571" t="s">
        <v>1029</v>
      </c>
      <c r="X9" s="573"/>
    </row>
    <row r="10" spans="2:25" s="560" customFormat="1" ht="99.95" customHeight="1" x14ac:dyDescent="0.8">
      <c r="B10" s="43"/>
      <c r="C10" s="1"/>
      <c r="D10" s="59" t="s">
        <v>222</v>
      </c>
      <c r="E10" s="569" t="s">
        <v>1030</v>
      </c>
      <c r="F10" s="69">
        <f>'在庫情報（居家服）'!BN10</f>
        <v>0</v>
      </c>
      <c r="G10" s="40">
        <f>'在庫情報（居家服）'!BO10</f>
        <v>0</v>
      </c>
      <c r="H10" s="40">
        <f>'在庫情報（居家服）'!BP10</f>
        <v>0</v>
      </c>
      <c r="I10" s="40">
        <f>'在庫情報（居家服）'!BQ10</f>
        <v>0</v>
      </c>
      <c r="J10" s="40">
        <f>'在庫情報（居家服）'!BR10</f>
        <v>0</v>
      </c>
      <c r="K10" s="64">
        <f>'在庫情報（居家服）'!BS10</f>
        <v>0</v>
      </c>
      <c r="L10" s="69">
        <v>48</v>
      </c>
      <c r="M10" s="40">
        <v>48</v>
      </c>
      <c r="N10" s="40">
        <v>48</v>
      </c>
      <c r="O10" s="40">
        <v>48</v>
      </c>
      <c r="P10" s="40">
        <v>48</v>
      </c>
      <c r="Q10" s="64"/>
      <c r="R10" s="72">
        <f t="shared" si="0"/>
        <v>0</v>
      </c>
      <c r="S10" s="572" t="s">
        <v>1031</v>
      </c>
      <c r="T10" s="571" t="s">
        <v>1032</v>
      </c>
      <c r="U10" s="571" t="s">
        <v>1033</v>
      </c>
      <c r="V10" s="571" t="s">
        <v>1034</v>
      </c>
      <c r="W10" s="571" t="s">
        <v>1035</v>
      </c>
      <c r="X10" s="573"/>
    </row>
    <row r="11" spans="2:25" s="560" customFormat="1" ht="99.95" customHeight="1" thickBot="1" x14ac:dyDescent="0.85">
      <c r="B11" s="44"/>
      <c r="C11" s="1"/>
      <c r="D11" s="59" t="s">
        <v>1036</v>
      </c>
      <c r="E11" s="575" t="s">
        <v>1037</v>
      </c>
      <c r="F11" s="576">
        <f>'在庫情報（居家服）'!BN11</f>
        <v>0</v>
      </c>
      <c r="G11" s="577">
        <f>'在庫情報（居家服）'!BO11</f>
        <v>0</v>
      </c>
      <c r="H11" s="577">
        <f>'在庫情報（居家服）'!BP11</f>
        <v>0</v>
      </c>
      <c r="I11" s="577">
        <f>'在庫情報（居家服）'!BQ11</f>
        <v>0</v>
      </c>
      <c r="J11" s="577">
        <f>'在庫情報（居家服）'!BR11</f>
        <v>0</v>
      </c>
      <c r="K11" s="578">
        <f>'在庫情報（居家服）'!BS11</f>
        <v>0</v>
      </c>
      <c r="L11" s="576">
        <v>48</v>
      </c>
      <c r="M11" s="577">
        <v>48</v>
      </c>
      <c r="N11" s="577">
        <v>48</v>
      </c>
      <c r="O11" s="577">
        <v>48</v>
      </c>
      <c r="P11" s="577">
        <v>48</v>
      </c>
      <c r="Q11" s="578"/>
      <c r="R11" s="96">
        <f t="shared" si="0"/>
        <v>0</v>
      </c>
      <c r="S11" s="579" t="s">
        <v>1038</v>
      </c>
      <c r="T11" s="580" t="s">
        <v>1039</v>
      </c>
      <c r="U11" s="580" t="s">
        <v>1040</v>
      </c>
      <c r="V11" s="580" t="s">
        <v>1041</v>
      </c>
      <c r="W11" s="580" t="s">
        <v>1042</v>
      </c>
      <c r="X11" s="581"/>
    </row>
    <row r="12" spans="2:25" s="560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97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3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5" width="20.625" style="39" customWidth="1"/>
    <col min="6" max="6" width="20.625" style="39" hidden="1" customWidth="1"/>
    <col min="7" max="8" width="25" style="39" customWidth="1"/>
    <col min="9" max="9" width="22.875" style="39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77"/>
    </row>
    <row r="3" spans="2:19" ht="60" customHeight="1" thickBot="1" x14ac:dyDescent="0.4">
      <c r="C3" s="23" t="s">
        <v>49</v>
      </c>
      <c r="D3" s="23" t="s">
        <v>1043</v>
      </c>
      <c r="E3" s="23" t="s">
        <v>1044</v>
      </c>
      <c r="F3" s="23" t="s">
        <v>1045</v>
      </c>
      <c r="G3" s="23" t="s">
        <v>182</v>
      </c>
      <c r="H3" s="76" t="s">
        <v>1046</v>
      </c>
      <c r="I3" s="557" t="s">
        <v>1047</v>
      </c>
      <c r="J3" s="276" t="s">
        <v>1048</v>
      </c>
      <c r="K3" s="276" t="s">
        <v>1049</v>
      </c>
      <c r="L3" s="276" t="s">
        <v>542</v>
      </c>
      <c r="M3" s="276" t="s">
        <v>538</v>
      </c>
      <c r="N3" s="276" t="s">
        <v>539</v>
      </c>
      <c r="O3" s="23" t="s">
        <v>1050</v>
      </c>
      <c r="P3" s="23" t="s">
        <v>185</v>
      </c>
      <c r="Q3" s="23" t="s">
        <v>223</v>
      </c>
      <c r="R3" s="582" t="s">
        <v>540</v>
      </c>
    </row>
    <row r="4" spans="2:19" s="22" customFormat="1" ht="99.95" customHeight="1" x14ac:dyDescent="0.6">
      <c r="B4" s="583" t="s">
        <v>196</v>
      </c>
      <c r="C4" s="584"/>
      <c r="D4" s="585" t="s">
        <v>198</v>
      </c>
      <c r="E4" s="585" t="s">
        <v>200</v>
      </c>
      <c r="F4" s="586" t="s">
        <v>305</v>
      </c>
      <c r="G4" s="214"/>
      <c r="H4" s="207"/>
      <c r="I4" s="207"/>
      <c r="J4" s="214"/>
      <c r="K4" s="214"/>
      <c r="L4" s="209"/>
      <c r="M4" s="209"/>
      <c r="N4" s="209"/>
      <c r="O4" s="216">
        <f>G4+H4+I4</f>
        <v>0</v>
      </c>
      <c r="P4" s="207"/>
      <c r="Q4" s="216">
        <f t="shared" ref="Q4:Q13" si="0">O4+P4</f>
        <v>0</v>
      </c>
      <c r="R4" s="587" t="str">
        <f t="shared" ref="R4:R13" si="1">IF( N4&lt;&gt;0,Q4/N4*7,"-")</f>
        <v>-</v>
      </c>
      <c r="S4"/>
    </row>
    <row r="5" spans="2:19" ht="99.95" customHeight="1" x14ac:dyDescent="0.35">
      <c r="B5" s="588"/>
      <c r="C5" s="589"/>
      <c r="D5" s="590" t="s">
        <v>199</v>
      </c>
      <c r="E5" s="590" t="s">
        <v>201</v>
      </c>
      <c r="F5" s="124" t="s">
        <v>1051</v>
      </c>
      <c r="G5" s="591"/>
      <c r="H5" s="592"/>
      <c r="I5" s="592"/>
      <c r="J5" s="591"/>
      <c r="K5" s="591"/>
      <c r="L5" s="593"/>
      <c r="M5" s="593"/>
      <c r="N5" s="593"/>
      <c r="O5" s="594">
        <f t="shared" ref="O5:O13" si="2">G5+H5+I5</f>
        <v>0</v>
      </c>
      <c r="P5" s="592"/>
      <c r="Q5" s="594">
        <f t="shared" si="0"/>
        <v>0</v>
      </c>
      <c r="R5" s="595" t="str">
        <f t="shared" si="1"/>
        <v>-</v>
      </c>
    </row>
    <row r="6" spans="2:19" ht="99.95" customHeight="1" x14ac:dyDescent="0.35">
      <c r="B6" s="7" t="s">
        <v>202</v>
      </c>
      <c r="C6" s="42"/>
      <c r="D6" s="49" t="s">
        <v>203</v>
      </c>
      <c r="E6" s="49" t="s">
        <v>211</v>
      </c>
      <c r="F6" s="101" t="s">
        <v>1052</v>
      </c>
      <c r="G6" s="596"/>
      <c r="H6" s="597"/>
      <c r="I6" s="597"/>
      <c r="J6" s="596"/>
      <c r="K6" s="596"/>
      <c r="L6" s="598"/>
      <c r="M6" s="598"/>
      <c r="N6" s="598"/>
      <c r="O6" s="599">
        <f t="shared" si="2"/>
        <v>0</v>
      </c>
      <c r="P6" s="597"/>
      <c r="Q6" s="599">
        <f t="shared" si="0"/>
        <v>0</v>
      </c>
      <c r="R6" s="600" t="str">
        <f t="shared" si="1"/>
        <v>-</v>
      </c>
    </row>
    <row r="7" spans="2:19" ht="99.95" customHeight="1" x14ac:dyDescent="0.35">
      <c r="B7" s="601" t="s">
        <v>204</v>
      </c>
      <c r="C7" s="602"/>
      <c r="D7" s="603" t="s">
        <v>206</v>
      </c>
      <c r="E7" s="603" t="s">
        <v>205</v>
      </c>
      <c r="F7" s="123" t="s">
        <v>308</v>
      </c>
      <c r="G7" s="604"/>
      <c r="H7" s="605"/>
      <c r="I7" s="605"/>
      <c r="J7" s="604"/>
      <c r="K7" s="604"/>
      <c r="L7" s="606"/>
      <c r="M7" s="606"/>
      <c r="N7" s="606"/>
      <c r="O7" s="607">
        <f t="shared" si="2"/>
        <v>0</v>
      </c>
      <c r="P7" s="605"/>
      <c r="Q7" s="607">
        <f t="shared" si="0"/>
        <v>0</v>
      </c>
      <c r="R7" s="608" t="str">
        <f t="shared" si="1"/>
        <v>-</v>
      </c>
    </row>
    <row r="8" spans="2:19" ht="99.95" customHeight="1" x14ac:dyDescent="0.35">
      <c r="B8" s="588"/>
      <c r="C8" s="609"/>
      <c r="D8" s="610" t="s">
        <v>199</v>
      </c>
      <c r="E8" s="610" t="s">
        <v>16</v>
      </c>
      <c r="F8" s="611" t="s">
        <v>309</v>
      </c>
      <c r="G8" s="147"/>
      <c r="H8" s="188"/>
      <c r="I8" s="188"/>
      <c r="J8" s="147"/>
      <c r="K8" s="147"/>
      <c r="L8" s="154"/>
      <c r="M8" s="154"/>
      <c r="N8" s="154"/>
      <c r="O8" s="187">
        <f t="shared" si="2"/>
        <v>0</v>
      </c>
      <c r="P8" s="188"/>
      <c r="Q8" s="187">
        <f t="shared" si="0"/>
        <v>0</v>
      </c>
      <c r="R8" s="612" t="str">
        <f t="shared" si="1"/>
        <v>-</v>
      </c>
    </row>
    <row r="9" spans="2:19" ht="99.95" customHeight="1" x14ac:dyDescent="0.35">
      <c r="B9" s="588"/>
      <c r="C9" s="609"/>
      <c r="D9" s="610" t="s">
        <v>209</v>
      </c>
      <c r="E9" s="610" t="s">
        <v>210</v>
      </c>
      <c r="F9" s="611" t="s">
        <v>310</v>
      </c>
      <c r="G9" s="147"/>
      <c r="H9" s="188"/>
      <c r="I9" s="188"/>
      <c r="J9" s="147"/>
      <c r="K9" s="147"/>
      <c r="L9" s="154"/>
      <c r="M9" s="154"/>
      <c r="N9" s="154"/>
      <c r="O9" s="187">
        <f t="shared" si="2"/>
        <v>0</v>
      </c>
      <c r="P9" s="188"/>
      <c r="Q9" s="187">
        <f t="shared" si="0"/>
        <v>0</v>
      </c>
      <c r="R9" s="612" t="str">
        <f t="shared" si="1"/>
        <v>-</v>
      </c>
    </row>
    <row r="10" spans="2:19" ht="99.95" customHeight="1" x14ac:dyDescent="0.35">
      <c r="B10" s="588"/>
      <c r="C10" s="589"/>
      <c r="D10" s="590" t="s">
        <v>197</v>
      </c>
      <c r="E10" s="590" t="s">
        <v>18</v>
      </c>
      <c r="F10" s="124" t="s">
        <v>311</v>
      </c>
      <c r="G10" s="591"/>
      <c r="H10" s="592"/>
      <c r="I10" s="592"/>
      <c r="J10" s="591"/>
      <c r="K10" s="591"/>
      <c r="L10" s="593"/>
      <c r="M10" s="593"/>
      <c r="N10" s="593"/>
      <c r="O10" s="594">
        <f t="shared" si="2"/>
        <v>0</v>
      </c>
      <c r="P10" s="592"/>
      <c r="Q10" s="594">
        <f t="shared" si="0"/>
        <v>0</v>
      </c>
      <c r="R10" s="595" t="str">
        <f t="shared" si="1"/>
        <v>-</v>
      </c>
    </row>
    <row r="11" spans="2:19" ht="99.95" customHeight="1" x14ac:dyDescent="0.35">
      <c r="B11" s="601" t="s">
        <v>207</v>
      </c>
      <c r="C11" s="45"/>
      <c r="D11" s="49" t="s">
        <v>208</v>
      </c>
      <c r="E11" s="49" t="s">
        <v>726</v>
      </c>
      <c r="F11" s="613" t="s">
        <v>1053</v>
      </c>
      <c r="G11" s="614"/>
      <c r="H11" s="615"/>
      <c r="I11" s="615"/>
      <c r="J11" s="614"/>
      <c r="K11" s="614"/>
      <c r="L11" s="616"/>
      <c r="M11" s="616"/>
      <c r="N11" s="616"/>
      <c r="O11" s="617">
        <f t="shared" si="2"/>
        <v>0</v>
      </c>
      <c r="P11" s="615"/>
      <c r="Q11" s="617">
        <f t="shared" si="0"/>
        <v>0</v>
      </c>
      <c r="R11" s="618" t="str">
        <f t="shared" si="1"/>
        <v>-</v>
      </c>
    </row>
    <row r="12" spans="2:19" ht="60" customHeight="1" x14ac:dyDescent="0.35">
      <c r="B12" s="601" t="s">
        <v>1054</v>
      </c>
      <c r="C12" s="2"/>
      <c r="D12" s="603" t="s">
        <v>1055</v>
      </c>
      <c r="E12" s="619" t="s">
        <v>1056</v>
      </c>
      <c r="F12" s="123" t="s">
        <v>1057</v>
      </c>
      <c r="G12" s="604"/>
      <c r="H12" s="605"/>
      <c r="I12" s="605"/>
      <c r="J12" s="604"/>
      <c r="K12" s="604"/>
      <c r="L12" s="606"/>
      <c r="M12" s="606"/>
      <c r="N12" s="606"/>
      <c r="O12" s="607">
        <f t="shared" si="2"/>
        <v>0</v>
      </c>
      <c r="P12" s="605"/>
      <c r="Q12" s="607">
        <f t="shared" si="0"/>
        <v>0</v>
      </c>
      <c r="R12" s="608" t="str">
        <f t="shared" si="1"/>
        <v>-</v>
      </c>
    </row>
    <row r="13" spans="2:19" ht="60" customHeight="1" thickBot="1" x14ac:dyDescent="0.4">
      <c r="B13" s="620"/>
      <c r="C13" s="621"/>
      <c r="D13" s="622" t="s">
        <v>1058</v>
      </c>
      <c r="E13" s="623" t="s">
        <v>1059</v>
      </c>
      <c r="F13" s="624" t="s">
        <v>195</v>
      </c>
      <c r="G13" s="159"/>
      <c r="H13" s="195"/>
      <c r="I13" s="195"/>
      <c r="J13" s="159"/>
      <c r="K13" s="159"/>
      <c r="L13" s="162"/>
      <c r="M13" s="162"/>
      <c r="N13" s="162"/>
      <c r="O13" s="196">
        <f t="shared" si="2"/>
        <v>0</v>
      </c>
      <c r="P13" s="195"/>
      <c r="Q13" s="196">
        <f t="shared" si="0"/>
        <v>0</v>
      </c>
      <c r="R13" s="625" t="str">
        <f t="shared" si="1"/>
        <v>-</v>
      </c>
    </row>
  </sheetData>
  <phoneticPr fontId="1" type="noConversion"/>
  <conditionalFormatting sqref="N4:N13">
    <cfRule type="expression" dxfId="239" priority="10">
      <formula>N4&gt;1</formula>
    </cfRule>
    <cfRule type="expression" dxfId="238" priority="11">
      <formula>N4&gt;0.5</formula>
    </cfRule>
    <cfRule type="expression" dxfId="237" priority="12">
      <formula>N4&gt;0</formula>
    </cfRule>
  </conditionalFormatting>
  <conditionalFormatting sqref="O4:O13">
    <cfRule type="expression" dxfId="236" priority="8">
      <formula>AND(O4&lt;&gt;"",O4/N4&lt;4)</formula>
    </cfRule>
    <cfRule type="expression" dxfId="235" priority="9">
      <formula>AND(O4&lt;&gt;"",O4=0)</formula>
    </cfRule>
  </conditionalFormatting>
  <conditionalFormatting sqref="Q4:Q13">
    <cfRule type="expression" dxfId="234" priority="6">
      <formula>AND(Q4&lt;&gt;"",Q4/N4&lt;4)</formula>
    </cfRule>
    <cfRule type="expression" dxfId="233" priority="7">
      <formula>AND(Q4&lt;&gt;"",Q4=0)</formula>
    </cfRule>
  </conditionalFormatting>
  <conditionalFormatting sqref="R4:R13">
    <cfRule type="expression" dxfId="232" priority="3">
      <formula>R4&lt;10</formula>
    </cfRule>
    <cfRule type="expression" dxfId="231" priority="4">
      <formula>R4&lt;20</formula>
    </cfRule>
    <cfRule type="expression" dxfId="230" priority="5">
      <formula>R4&lt;50</formula>
    </cfRule>
  </conditionalFormatting>
  <conditionalFormatting sqref="G4:G13">
    <cfRule type="expression" dxfId="229" priority="2">
      <formula>AND(G4&lt;5,H4&gt;0)</formula>
    </cfRule>
  </conditionalFormatting>
  <conditionalFormatting sqref="H4:I13">
    <cfRule type="expression" dxfId="228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4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6" width="20.375" style="39" customWidth="1"/>
    <col min="7" max="7" width="20.75" customWidth="1"/>
    <col min="8" max="8" width="29" style="39" customWidth="1"/>
    <col min="9" max="9" width="25.625" customWidth="1"/>
  </cols>
  <sheetData>
    <row r="1" spans="2:10" ht="26.25" thickBot="1" x14ac:dyDescent="0.4"/>
    <row r="2" spans="2:10" ht="26.25" thickTop="1" x14ac:dyDescent="0.35">
      <c r="F2" s="626" t="s">
        <v>866</v>
      </c>
      <c r="G2" s="23" t="s">
        <v>273</v>
      </c>
      <c r="H2" s="23" t="s">
        <v>272</v>
      </c>
      <c r="I2" s="699" t="s">
        <v>274</v>
      </c>
    </row>
    <row r="3" spans="2:10" s="39" customFormat="1" ht="26.25" thickBot="1" x14ac:dyDescent="0.4">
      <c r="B3" s="5" t="s">
        <v>1060</v>
      </c>
      <c r="C3" s="5" t="s">
        <v>1061</v>
      </c>
      <c r="D3" s="5" t="s">
        <v>696</v>
      </c>
      <c r="E3" s="6" t="s">
        <v>946</v>
      </c>
      <c r="F3" s="627"/>
      <c r="G3" s="7"/>
      <c r="H3" s="7"/>
      <c r="I3" s="700"/>
    </row>
    <row r="4" spans="2:10" s="22" customFormat="1" ht="99.95" customHeight="1" x14ac:dyDescent="0.8">
      <c r="B4" s="3" t="s">
        <v>196</v>
      </c>
      <c r="C4" s="48"/>
      <c r="D4" s="40" t="s">
        <v>198</v>
      </c>
      <c r="E4" s="41" t="s">
        <v>200</v>
      </c>
      <c r="F4" s="628" t="s">
        <v>189</v>
      </c>
      <c r="G4" s="54">
        <f>'在庫情報（雨伞等）'!P4</f>
        <v>0</v>
      </c>
      <c r="H4" s="61">
        <v>20</v>
      </c>
      <c r="I4" s="70">
        <f t="shared" ref="I4:I13" si="0">H4*G4</f>
        <v>0</v>
      </c>
      <c r="J4" s="629"/>
    </row>
    <row r="5" spans="2:10" ht="99.95" customHeight="1" x14ac:dyDescent="0.8">
      <c r="B5" s="46"/>
      <c r="C5" s="1"/>
      <c r="D5" s="40" t="s">
        <v>199</v>
      </c>
      <c r="E5" s="41" t="s">
        <v>201</v>
      </c>
      <c r="F5" s="630" t="s">
        <v>187</v>
      </c>
      <c r="G5" s="54">
        <f>'在庫情報（雨伞等）'!P5</f>
        <v>0</v>
      </c>
      <c r="H5" s="61">
        <v>20</v>
      </c>
      <c r="I5" s="70">
        <f t="shared" si="0"/>
        <v>0</v>
      </c>
      <c r="J5" s="629"/>
    </row>
    <row r="6" spans="2:10" ht="99.95" customHeight="1" x14ac:dyDescent="0.8">
      <c r="B6" s="5" t="s">
        <v>202</v>
      </c>
      <c r="C6" s="42"/>
      <c r="D6" s="49" t="s">
        <v>203</v>
      </c>
      <c r="E6" s="631" t="s">
        <v>211</v>
      </c>
      <c r="F6" s="628" t="s">
        <v>191</v>
      </c>
      <c r="G6" s="54">
        <f>'在庫情報（雨伞等）'!P6</f>
        <v>0</v>
      </c>
      <c r="H6" s="61">
        <v>24</v>
      </c>
      <c r="I6" s="70">
        <f t="shared" si="0"/>
        <v>0</v>
      </c>
      <c r="J6" s="629"/>
    </row>
    <row r="7" spans="2:10" ht="99.95" customHeight="1" x14ac:dyDescent="0.8">
      <c r="B7" s="2" t="s">
        <v>204</v>
      </c>
      <c r="C7" s="1"/>
      <c r="D7" s="40" t="s">
        <v>206</v>
      </c>
      <c r="E7" s="41" t="s">
        <v>205</v>
      </c>
      <c r="F7" s="630" t="s">
        <v>188</v>
      </c>
      <c r="G7" s="54">
        <f>'在庫情報（雨伞等）'!P7</f>
        <v>0</v>
      </c>
      <c r="H7" s="61">
        <v>23</v>
      </c>
      <c r="I7" s="70">
        <f t="shared" si="0"/>
        <v>0</v>
      </c>
      <c r="J7" s="629"/>
    </row>
    <row r="8" spans="2:10" ht="99.95" customHeight="1" x14ac:dyDescent="0.8">
      <c r="B8" s="46"/>
      <c r="C8" s="1"/>
      <c r="D8" s="40" t="s">
        <v>199</v>
      </c>
      <c r="E8" s="41" t="s">
        <v>16</v>
      </c>
      <c r="F8" s="630" t="s">
        <v>192</v>
      </c>
      <c r="G8" s="54">
        <f>'在庫情報（雨伞等）'!P8</f>
        <v>0</v>
      </c>
      <c r="H8" s="61">
        <v>23</v>
      </c>
      <c r="I8" s="70">
        <f t="shared" si="0"/>
        <v>0</v>
      </c>
      <c r="J8" s="629"/>
    </row>
    <row r="9" spans="2:10" ht="99.95" customHeight="1" x14ac:dyDescent="0.8">
      <c r="B9" s="46"/>
      <c r="C9" s="1"/>
      <c r="D9" s="40" t="s">
        <v>209</v>
      </c>
      <c r="E9" s="41" t="s">
        <v>210</v>
      </c>
      <c r="F9" s="630" t="s">
        <v>190</v>
      </c>
      <c r="G9" s="54">
        <f>'在庫情報（雨伞等）'!P9</f>
        <v>0</v>
      </c>
      <c r="H9" s="61">
        <v>23</v>
      </c>
      <c r="I9" s="70">
        <f t="shared" si="0"/>
        <v>0</v>
      </c>
      <c r="J9" s="629"/>
    </row>
    <row r="10" spans="2:10" ht="99.95" customHeight="1" x14ac:dyDescent="0.8">
      <c r="B10" s="46"/>
      <c r="C10" s="45"/>
      <c r="D10" s="49" t="s">
        <v>197</v>
      </c>
      <c r="E10" s="631" t="s">
        <v>18</v>
      </c>
      <c r="F10" s="628" t="s">
        <v>186</v>
      </c>
      <c r="G10" s="54">
        <f>'在庫情報（雨伞等）'!P10</f>
        <v>0</v>
      </c>
      <c r="H10" s="61">
        <v>23</v>
      </c>
      <c r="I10" s="70">
        <f t="shared" si="0"/>
        <v>0</v>
      </c>
      <c r="J10" s="629"/>
    </row>
    <row r="11" spans="2:10" ht="99.95" customHeight="1" x14ac:dyDescent="0.8">
      <c r="B11" s="2" t="s">
        <v>207</v>
      </c>
      <c r="C11" s="45"/>
      <c r="D11" s="49" t="s">
        <v>208</v>
      </c>
      <c r="E11" s="631" t="s">
        <v>1062</v>
      </c>
      <c r="F11" s="628" t="s">
        <v>193</v>
      </c>
      <c r="G11" s="68">
        <f>'在庫情報（雨伞等）'!P11</f>
        <v>0</v>
      </c>
      <c r="H11" s="66">
        <v>24</v>
      </c>
      <c r="I11" s="71">
        <f t="shared" si="0"/>
        <v>0</v>
      </c>
      <c r="J11" s="629"/>
    </row>
    <row r="12" spans="2:10" ht="99.95" customHeight="1" x14ac:dyDescent="0.8">
      <c r="B12" s="2" t="s">
        <v>1063</v>
      </c>
      <c r="C12" s="2"/>
      <c r="D12" s="40" t="s">
        <v>1064</v>
      </c>
      <c r="E12" s="41" t="s">
        <v>1065</v>
      </c>
      <c r="F12" s="628" t="s">
        <v>1066</v>
      </c>
      <c r="G12" s="68">
        <f>'在庫情報（雨伞等）'!P12</f>
        <v>0</v>
      </c>
      <c r="H12" s="66">
        <v>33</v>
      </c>
      <c r="I12" s="71">
        <f t="shared" si="0"/>
        <v>0</v>
      </c>
      <c r="J12" s="629"/>
    </row>
    <row r="13" spans="2:10" ht="99.95" customHeight="1" x14ac:dyDescent="0.8">
      <c r="B13" s="4"/>
      <c r="C13" s="4"/>
      <c r="D13" s="40" t="s">
        <v>1067</v>
      </c>
      <c r="E13" s="41" t="s">
        <v>1068</v>
      </c>
      <c r="F13" s="630" t="s">
        <v>1069</v>
      </c>
      <c r="G13" s="54">
        <f>'在庫情報（雨伞等）'!P13</f>
        <v>0</v>
      </c>
      <c r="H13" s="61">
        <v>33</v>
      </c>
      <c r="I13" s="70">
        <f t="shared" si="0"/>
        <v>0</v>
      </c>
      <c r="J13" s="629"/>
    </row>
    <row r="14" spans="2:10" ht="115.5" customHeight="1" thickBot="1" x14ac:dyDescent="0.85">
      <c r="I14" s="632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3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K16" sqref="K16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hidden="1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77"/>
    </row>
    <row r="2" spans="2:20" ht="60" customHeight="1" thickBot="1" x14ac:dyDescent="0.4">
      <c r="C2" s="23" t="s">
        <v>1070</v>
      </c>
      <c r="D2" s="23" t="s">
        <v>1071</v>
      </c>
      <c r="E2" s="23" t="s">
        <v>1072</v>
      </c>
      <c r="F2" s="23" t="s">
        <v>1073</v>
      </c>
      <c r="G2" s="23" t="s">
        <v>1074</v>
      </c>
      <c r="H2" s="23" t="s">
        <v>1075</v>
      </c>
      <c r="I2" s="23" t="s">
        <v>1076</v>
      </c>
      <c r="J2" s="76" t="s">
        <v>1077</v>
      </c>
      <c r="K2" s="557" t="s">
        <v>688</v>
      </c>
      <c r="L2" s="276" t="s">
        <v>1078</v>
      </c>
      <c r="M2" s="276" t="s">
        <v>1079</v>
      </c>
      <c r="N2" s="276" t="s">
        <v>1080</v>
      </c>
      <c r="O2" s="276" t="s">
        <v>1081</v>
      </c>
      <c r="P2" s="276" t="s">
        <v>1082</v>
      </c>
      <c r="Q2" s="23" t="s">
        <v>1083</v>
      </c>
      <c r="R2" s="23" t="s">
        <v>1084</v>
      </c>
      <c r="S2" s="23" t="s">
        <v>1085</v>
      </c>
      <c r="T2" s="582" t="s">
        <v>1086</v>
      </c>
    </row>
    <row r="3" spans="2:20" x14ac:dyDescent="0.35">
      <c r="B3" s="583" t="s">
        <v>1087</v>
      </c>
      <c r="C3" s="633"/>
      <c r="D3" s="634" t="s">
        <v>1088</v>
      </c>
      <c r="E3" s="634" t="s">
        <v>1089</v>
      </c>
      <c r="F3" s="585">
        <v>23</v>
      </c>
      <c r="G3" s="585" t="s">
        <v>1090</v>
      </c>
      <c r="H3" s="586"/>
      <c r="I3" s="214"/>
      <c r="J3" s="207"/>
      <c r="K3" s="207"/>
      <c r="L3" s="214"/>
      <c r="M3" s="214"/>
      <c r="N3" s="209"/>
      <c r="O3" s="209"/>
      <c r="P3" s="209"/>
      <c r="Q3" s="216">
        <f t="shared" ref="Q3:Q66" si="0">I3+J3</f>
        <v>0</v>
      </c>
      <c r="R3" s="207"/>
      <c r="S3" s="216">
        <f t="shared" ref="S3:S66" si="1">Q3+R3</f>
        <v>0</v>
      </c>
      <c r="T3" s="587" t="str">
        <f t="shared" ref="T3:T66" si="2">IF( P3&lt;&gt;0,S3/P3*7,"-")</f>
        <v>-</v>
      </c>
    </row>
    <row r="4" spans="2:20" x14ac:dyDescent="0.35">
      <c r="B4" s="635"/>
      <c r="C4" s="46"/>
      <c r="D4" s="636"/>
      <c r="E4" s="636"/>
      <c r="F4" s="610">
        <v>24</v>
      </c>
      <c r="G4" s="610" t="s">
        <v>1091</v>
      </c>
      <c r="H4" s="611"/>
      <c r="I4" s="147"/>
      <c r="J4" s="188"/>
      <c r="K4" s="188"/>
      <c r="L4" s="147"/>
      <c r="M4" s="147"/>
      <c r="N4" s="154"/>
      <c r="O4" s="154"/>
      <c r="P4" s="154"/>
      <c r="Q4" s="187">
        <f t="shared" si="0"/>
        <v>0</v>
      </c>
      <c r="R4" s="188"/>
      <c r="S4" s="187">
        <f t="shared" si="1"/>
        <v>0</v>
      </c>
      <c r="T4" s="612" t="str">
        <f t="shared" si="2"/>
        <v>-</v>
      </c>
    </row>
    <row r="5" spans="2:20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38"/>
      <c r="J5" s="639"/>
      <c r="K5" s="639"/>
      <c r="L5" s="638"/>
      <c r="M5" s="638"/>
      <c r="N5" s="639"/>
      <c r="O5" s="639"/>
      <c r="P5" s="639"/>
      <c r="Q5" s="639">
        <f t="shared" si="0"/>
        <v>0</v>
      </c>
      <c r="R5" s="639"/>
      <c r="S5" s="639">
        <f t="shared" si="1"/>
        <v>0</v>
      </c>
      <c r="T5" s="640" t="str">
        <f t="shared" si="2"/>
        <v>-</v>
      </c>
    </row>
    <row r="6" spans="2:20" x14ac:dyDescent="0.35">
      <c r="B6" s="635"/>
      <c r="C6" s="46"/>
      <c r="D6" s="636"/>
      <c r="E6" s="636"/>
      <c r="F6" s="610">
        <v>26</v>
      </c>
      <c r="G6" s="610" t="s">
        <v>1093</v>
      </c>
      <c r="H6" s="611"/>
      <c r="I6" s="147"/>
      <c r="J6" s="188"/>
      <c r="K6" s="188"/>
      <c r="L6" s="147"/>
      <c r="M6" s="147"/>
      <c r="N6" s="154"/>
      <c r="O6" s="154"/>
      <c r="P6" s="154"/>
      <c r="Q6" s="187">
        <f t="shared" si="0"/>
        <v>0</v>
      </c>
      <c r="R6" s="188"/>
      <c r="S6" s="187">
        <f t="shared" si="1"/>
        <v>0</v>
      </c>
      <c r="T6" s="612" t="str">
        <f t="shared" si="2"/>
        <v>-</v>
      </c>
    </row>
    <row r="7" spans="2:20" x14ac:dyDescent="0.35">
      <c r="B7" s="635"/>
      <c r="C7" s="46"/>
      <c r="D7" s="636"/>
      <c r="E7" s="636"/>
      <c r="F7" s="637">
        <v>27</v>
      </c>
      <c r="G7" s="637" t="s">
        <v>1094</v>
      </c>
      <c r="H7" s="120"/>
      <c r="I7" s="638"/>
      <c r="J7" s="639"/>
      <c r="K7" s="639"/>
      <c r="L7" s="638"/>
      <c r="M7" s="638"/>
      <c r="N7" s="639"/>
      <c r="O7" s="639"/>
      <c r="P7" s="639"/>
      <c r="Q7" s="639">
        <f t="shared" si="0"/>
        <v>0</v>
      </c>
      <c r="R7" s="639"/>
      <c r="S7" s="639">
        <f t="shared" si="1"/>
        <v>0</v>
      </c>
      <c r="T7" s="640" t="str">
        <f t="shared" si="2"/>
        <v>-</v>
      </c>
    </row>
    <row r="8" spans="2:20" x14ac:dyDescent="0.35">
      <c r="B8" s="635"/>
      <c r="C8" s="46"/>
      <c r="D8" s="636"/>
      <c r="E8" s="636"/>
      <c r="F8" s="610">
        <v>28</v>
      </c>
      <c r="G8" s="610" t="s">
        <v>1095</v>
      </c>
      <c r="H8" s="611"/>
      <c r="I8" s="147"/>
      <c r="J8" s="188"/>
      <c r="K8" s="188"/>
      <c r="L8" s="147"/>
      <c r="M8" s="147"/>
      <c r="N8" s="154"/>
      <c r="O8" s="154"/>
      <c r="P8" s="154"/>
      <c r="Q8" s="187">
        <f t="shared" si="0"/>
        <v>0</v>
      </c>
      <c r="R8" s="188"/>
      <c r="S8" s="187">
        <f t="shared" si="1"/>
        <v>0</v>
      </c>
      <c r="T8" s="612" t="str">
        <f t="shared" si="2"/>
        <v>-</v>
      </c>
    </row>
    <row r="9" spans="2:20" x14ac:dyDescent="0.35">
      <c r="B9" s="635"/>
      <c r="C9" s="46"/>
      <c r="D9" s="636"/>
      <c r="E9" s="636"/>
      <c r="F9" s="610">
        <v>29</v>
      </c>
      <c r="G9" s="610" t="s">
        <v>1096</v>
      </c>
      <c r="H9" s="611"/>
      <c r="I9" s="147"/>
      <c r="J9" s="188"/>
      <c r="K9" s="188"/>
      <c r="L9" s="147"/>
      <c r="M9" s="147"/>
      <c r="N9" s="154"/>
      <c r="O9" s="154"/>
      <c r="P9" s="154"/>
      <c r="Q9" s="187">
        <f t="shared" si="0"/>
        <v>0</v>
      </c>
      <c r="R9" s="188"/>
      <c r="S9" s="187">
        <f t="shared" si="1"/>
        <v>0</v>
      </c>
      <c r="T9" s="612" t="str">
        <f t="shared" si="2"/>
        <v>-</v>
      </c>
    </row>
    <row r="10" spans="2:20" x14ac:dyDescent="0.35">
      <c r="B10" s="635"/>
      <c r="C10" s="46"/>
      <c r="D10" s="636"/>
      <c r="E10" s="636"/>
      <c r="F10" s="637">
        <v>30</v>
      </c>
      <c r="G10" s="637" t="s">
        <v>1097</v>
      </c>
      <c r="H10" s="120"/>
      <c r="I10" s="638"/>
      <c r="J10" s="639"/>
      <c r="K10" s="639"/>
      <c r="L10" s="638"/>
      <c r="M10" s="638"/>
      <c r="N10" s="639"/>
      <c r="O10" s="639"/>
      <c r="P10" s="639"/>
      <c r="Q10" s="639">
        <f t="shared" si="0"/>
        <v>0</v>
      </c>
      <c r="R10" s="639"/>
      <c r="S10" s="639">
        <f t="shared" si="1"/>
        <v>0</v>
      </c>
      <c r="T10" s="640" t="str">
        <f t="shared" si="2"/>
        <v>-</v>
      </c>
    </row>
    <row r="11" spans="2:20" x14ac:dyDescent="0.35">
      <c r="B11" s="635"/>
      <c r="C11" s="46"/>
      <c r="D11" s="636"/>
      <c r="E11" s="636"/>
      <c r="F11" s="610">
        <v>31</v>
      </c>
      <c r="G11" s="610" t="s">
        <v>1098</v>
      </c>
      <c r="H11" s="611"/>
      <c r="I11" s="147"/>
      <c r="J11" s="188"/>
      <c r="K11" s="188"/>
      <c r="L11" s="147"/>
      <c r="M11" s="147"/>
      <c r="N11" s="154"/>
      <c r="O11" s="154"/>
      <c r="P11" s="154"/>
      <c r="Q11" s="187">
        <f t="shared" si="0"/>
        <v>0</v>
      </c>
      <c r="R11" s="188"/>
      <c r="S11" s="187">
        <f t="shared" si="1"/>
        <v>0</v>
      </c>
      <c r="T11" s="612" t="str">
        <f t="shared" si="2"/>
        <v>-</v>
      </c>
    </row>
    <row r="12" spans="2:20" ht="26.25" thickBot="1" x14ac:dyDescent="0.4">
      <c r="B12" s="635"/>
      <c r="C12" s="46"/>
      <c r="D12" s="636"/>
      <c r="E12" s="636"/>
      <c r="F12" s="641">
        <v>32</v>
      </c>
      <c r="G12" s="641" t="s">
        <v>1099</v>
      </c>
      <c r="H12" s="642"/>
      <c r="I12" s="165"/>
      <c r="J12" s="197"/>
      <c r="K12" s="197"/>
      <c r="L12" s="165"/>
      <c r="M12" s="165"/>
      <c r="N12" s="168"/>
      <c r="O12" s="168"/>
      <c r="P12" s="168"/>
      <c r="Q12" s="196">
        <f t="shared" si="0"/>
        <v>0</v>
      </c>
      <c r="R12" s="195"/>
      <c r="S12" s="196">
        <f t="shared" si="1"/>
        <v>0</v>
      </c>
      <c r="T12" s="625" t="str">
        <f t="shared" si="2"/>
        <v>-</v>
      </c>
    </row>
    <row r="13" spans="2:20" x14ac:dyDescent="0.35">
      <c r="B13" s="635"/>
      <c r="C13" s="45"/>
      <c r="D13" s="49" t="s">
        <v>1100</v>
      </c>
      <c r="E13" s="49" t="s">
        <v>1101</v>
      </c>
      <c r="F13" s="603">
        <v>23</v>
      </c>
      <c r="G13" s="603" t="s">
        <v>1102</v>
      </c>
      <c r="H13" s="123"/>
      <c r="I13" s="604"/>
      <c r="J13" s="605"/>
      <c r="K13" s="605"/>
      <c r="L13" s="604"/>
      <c r="M13" s="604"/>
      <c r="N13" s="606"/>
      <c r="O13" s="606"/>
      <c r="P13" s="606"/>
      <c r="Q13" s="216">
        <f t="shared" si="0"/>
        <v>0</v>
      </c>
      <c r="R13" s="207"/>
      <c r="S13" s="216">
        <f t="shared" si="1"/>
        <v>0</v>
      </c>
      <c r="T13" s="587" t="str">
        <f t="shared" si="2"/>
        <v>-</v>
      </c>
    </row>
    <row r="14" spans="2:20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147"/>
      <c r="J14" s="188"/>
      <c r="K14" s="188"/>
      <c r="L14" s="147"/>
      <c r="M14" s="147"/>
      <c r="N14" s="154"/>
      <c r="O14" s="154"/>
      <c r="P14" s="154"/>
      <c r="Q14" s="187">
        <f t="shared" si="0"/>
        <v>0</v>
      </c>
      <c r="R14" s="188"/>
      <c r="S14" s="187">
        <f t="shared" si="1"/>
        <v>0</v>
      </c>
      <c r="T14" s="612" t="str">
        <f t="shared" si="2"/>
        <v>-</v>
      </c>
    </row>
    <row r="15" spans="2:20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38"/>
      <c r="J15" s="639"/>
      <c r="K15" s="639"/>
      <c r="L15" s="638"/>
      <c r="M15" s="638"/>
      <c r="N15" s="639"/>
      <c r="O15" s="639"/>
      <c r="P15" s="639"/>
      <c r="Q15" s="639">
        <f t="shared" si="0"/>
        <v>0</v>
      </c>
      <c r="R15" s="639"/>
      <c r="S15" s="639">
        <f t="shared" si="1"/>
        <v>0</v>
      </c>
      <c r="T15" s="640" t="str">
        <f t="shared" si="2"/>
        <v>-</v>
      </c>
    </row>
    <row r="16" spans="2:20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147"/>
      <c r="J16" s="188"/>
      <c r="K16" s="188"/>
      <c r="L16" s="147"/>
      <c r="M16" s="147"/>
      <c r="N16" s="154"/>
      <c r="O16" s="154"/>
      <c r="P16" s="154"/>
      <c r="Q16" s="187">
        <f t="shared" si="0"/>
        <v>0</v>
      </c>
      <c r="R16" s="188"/>
      <c r="S16" s="187">
        <f t="shared" si="1"/>
        <v>0</v>
      </c>
      <c r="T16" s="612" t="str">
        <f t="shared" si="2"/>
        <v>-</v>
      </c>
    </row>
    <row r="17" spans="2:20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38"/>
      <c r="J17" s="639"/>
      <c r="K17" s="639"/>
      <c r="L17" s="638"/>
      <c r="M17" s="638"/>
      <c r="N17" s="639"/>
      <c r="O17" s="639"/>
      <c r="P17" s="639"/>
      <c r="Q17" s="639">
        <f t="shared" si="0"/>
        <v>0</v>
      </c>
      <c r="R17" s="639"/>
      <c r="S17" s="639">
        <f t="shared" si="1"/>
        <v>0</v>
      </c>
      <c r="T17" s="640" t="str">
        <f t="shared" si="2"/>
        <v>-</v>
      </c>
    </row>
    <row r="18" spans="2:20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147"/>
      <c r="J18" s="188"/>
      <c r="K18" s="188"/>
      <c r="L18" s="147"/>
      <c r="M18" s="147"/>
      <c r="N18" s="154"/>
      <c r="O18" s="154"/>
      <c r="P18" s="154"/>
      <c r="Q18" s="187">
        <f t="shared" si="0"/>
        <v>0</v>
      </c>
      <c r="R18" s="188"/>
      <c r="S18" s="187">
        <f t="shared" si="1"/>
        <v>0</v>
      </c>
      <c r="T18" s="612" t="str">
        <f t="shared" si="2"/>
        <v>-</v>
      </c>
    </row>
    <row r="19" spans="2:20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147"/>
      <c r="J19" s="188"/>
      <c r="K19" s="188"/>
      <c r="L19" s="147"/>
      <c r="M19" s="147"/>
      <c r="N19" s="154"/>
      <c r="O19" s="154"/>
      <c r="P19" s="154"/>
      <c r="Q19" s="187">
        <f t="shared" si="0"/>
        <v>0</v>
      </c>
      <c r="R19" s="188"/>
      <c r="S19" s="187">
        <f t="shared" si="1"/>
        <v>0</v>
      </c>
      <c r="T19" s="612" t="str">
        <f t="shared" si="2"/>
        <v>-</v>
      </c>
    </row>
    <row r="20" spans="2:20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38"/>
      <c r="J20" s="639"/>
      <c r="K20" s="639"/>
      <c r="L20" s="638"/>
      <c r="M20" s="638"/>
      <c r="N20" s="639"/>
      <c r="O20" s="639"/>
      <c r="P20" s="639"/>
      <c r="Q20" s="639">
        <f t="shared" si="0"/>
        <v>0</v>
      </c>
      <c r="R20" s="639"/>
      <c r="S20" s="639">
        <f t="shared" si="1"/>
        <v>0</v>
      </c>
      <c r="T20" s="640" t="str">
        <f t="shared" si="2"/>
        <v>-</v>
      </c>
    </row>
    <row r="21" spans="2:20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147"/>
      <c r="J21" s="188"/>
      <c r="K21" s="188"/>
      <c r="L21" s="147"/>
      <c r="M21" s="147"/>
      <c r="N21" s="154"/>
      <c r="O21" s="154"/>
      <c r="P21" s="154"/>
      <c r="Q21" s="187">
        <f t="shared" si="0"/>
        <v>0</v>
      </c>
      <c r="R21" s="188"/>
      <c r="S21" s="187">
        <f t="shared" si="1"/>
        <v>0</v>
      </c>
      <c r="T21" s="612" t="str">
        <f t="shared" si="2"/>
        <v>-</v>
      </c>
    </row>
    <row r="22" spans="2:20" ht="26.25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159"/>
      <c r="J22" s="195"/>
      <c r="K22" s="195"/>
      <c r="L22" s="159"/>
      <c r="M22" s="159"/>
      <c r="N22" s="162"/>
      <c r="O22" s="162"/>
      <c r="P22" s="162"/>
      <c r="Q22" s="196">
        <f t="shared" si="0"/>
        <v>0</v>
      </c>
      <c r="R22" s="195"/>
      <c r="S22" s="196">
        <f t="shared" si="1"/>
        <v>0</v>
      </c>
      <c r="T22" s="625" t="str">
        <f t="shared" si="2"/>
        <v>-</v>
      </c>
    </row>
    <row r="23" spans="2:20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214"/>
      <c r="J23" s="207"/>
      <c r="K23" s="207"/>
      <c r="L23" s="214"/>
      <c r="M23" s="214"/>
      <c r="N23" s="209"/>
      <c r="O23" s="209"/>
      <c r="P23" s="209"/>
      <c r="Q23" s="216">
        <f t="shared" si="0"/>
        <v>0</v>
      </c>
      <c r="R23" s="207"/>
      <c r="S23" s="216">
        <f t="shared" si="1"/>
        <v>0</v>
      </c>
      <c r="T23" s="587" t="str">
        <f t="shared" si="2"/>
        <v>-</v>
      </c>
    </row>
    <row r="24" spans="2:20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147"/>
      <c r="J24" s="188"/>
      <c r="K24" s="188"/>
      <c r="L24" s="147"/>
      <c r="M24" s="147"/>
      <c r="N24" s="154"/>
      <c r="O24" s="154"/>
      <c r="P24" s="154"/>
      <c r="Q24" s="187">
        <f t="shared" si="0"/>
        <v>0</v>
      </c>
      <c r="R24" s="188"/>
      <c r="S24" s="187">
        <f t="shared" si="1"/>
        <v>0</v>
      </c>
      <c r="T24" s="612" t="str">
        <f t="shared" si="2"/>
        <v>-</v>
      </c>
    </row>
    <row r="25" spans="2:20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38"/>
      <c r="J25" s="639"/>
      <c r="K25" s="639"/>
      <c r="L25" s="638"/>
      <c r="M25" s="638"/>
      <c r="N25" s="639"/>
      <c r="O25" s="639"/>
      <c r="P25" s="639"/>
      <c r="Q25" s="639">
        <f t="shared" si="0"/>
        <v>0</v>
      </c>
      <c r="R25" s="639"/>
      <c r="S25" s="639">
        <f t="shared" si="1"/>
        <v>0</v>
      </c>
      <c r="T25" s="640" t="str">
        <f t="shared" si="2"/>
        <v>-</v>
      </c>
    </row>
    <row r="26" spans="2:20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147"/>
      <c r="J26" s="188"/>
      <c r="K26" s="188"/>
      <c r="L26" s="147"/>
      <c r="M26" s="147"/>
      <c r="N26" s="154"/>
      <c r="O26" s="154"/>
      <c r="P26" s="154"/>
      <c r="Q26" s="187">
        <f t="shared" si="0"/>
        <v>0</v>
      </c>
      <c r="R26" s="188"/>
      <c r="S26" s="187">
        <f t="shared" si="1"/>
        <v>0</v>
      </c>
      <c r="T26" s="612" t="str">
        <f t="shared" si="2"/>
        <v>-</v>
      </c>
    </row>
    <row r="27" spans="2:20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38"/>
      <c r="J27" s="639"/>
      <c r="K27" s="639"/>
      <c r="L27" s="638"/>
      <c r="M27" s="638"/>
      <c r="N27" s="639"/>
      <c r="O27" s="639"/>
      <c r="P27" s="639"/>
      <c r="Q27" s="639">
        <f t="shared" si="0"/>
        <v>0</v>
      </c>
      <c r="R27" s="639"/>
      <c r="S27" s="639">
        <f t="shared" si="1"/>
        <v>0</v>
      </c>
      <c r="T27" s="640" t="str">
        <f t="shared" si="2"/>
        <v>-</v>
      </c>
    </row>
    <row r="28" spans="2:20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147"/>
      <c r="J28" s="188"/>
      <c r="K28" s="188"/>
      <c r="L28" s="147"/>
      <c r="M28" s="147"/>
      <c r="N28" s="154"/>
      <c r="O28" s="154"/>
      <c r="P28" s="154"/>
      <c r="Q28" s="187">
        <f t="shared" si="0"/>
        <v>0</v>
      </c>
      <c r="R28" s="188"/>
      <c r="S28" s="187">
        <f t="shared" si="1"/>
        <v>0</v>
      </c>
      <c r="T28" s="612" t="str">
        <f t="shared" si="2"/>
        <v>-</v>
      </c>
    </row>
    <row r="29" spans="2:20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147"/>
      <c r="J29" s="188"/>
      <c r="K29" s="188"/>
      <c r="L29" s="147"/>
      <c r="M29" s="147"/>
      <c r="N29" s="154"/>
      <c r="O29" s="154"/>
      <c r="P29" s="154"/>
      <c r="Q29" s="187">
        <f t="shared" si="0"/>
        <v>0</v>
      </c>
      <c r="R29" s="188"/>
      <c r="S29" s="187">
        <f t="shared" si="1"/>
        <v>0</v>
      </c>
      <c r="T29" s="612" t="str">
        <f t="shared" si="2"/>
        <v>-</v>
      </c>
    </row>
    <row r="30" spans="2:20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38"/>
      <c r="J30" s="639"/>
      <c r="K30" s="639"/>
      <c r="L30" s="638"/>
      <c r="M30" s="638"/>
      <c r="N30" s="639"/>
      <c r="O30" s="639"/>
      <c r="P30" s="639"/>
      <c r="Q30" s="639">
        <f t="shared" si="0"/>
        <v>0</v>
      </c>
      <c r="R30" s="639"/>
      <c r="S30" s="639">
        <f t="shared" si="1"/>
        <v>0</v>
      </c>
      <c r="T30" s="640" t="str">
        <f t="shared" si="2"/>
        <v>-</v>
      </c>
    </row>
    <row r="31" spans="2:20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147"/>
      <c r="J31" s="188"/>
      <c r="K31" s="188"/>
      <c r="L31" s="147"/>
      <c r="M31" s="147"/>
      <c r="N31" s="154"/>
      <c r="O31" s="154"/>
      <c r="P31" s="154"/>
      <c r="Q31" s="187">
        <f t="shared" si="0"/>
        <v>0</v>
      </c>
      <c r="R31" s="188"/>
      <c r="S31" s="187">
        <f t="shared" si="1"/>
        <v>0</v>
      </c>
      <c r="T31" s="612" t="str">
        <f t="shared" si="2"/>
        <v>-</v>
      </c>
    </row>
    <row r="32" spans="2:20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165"/>
      <c r="J32" s="197"/>
      <c r="K32" s="197"/>
      <c r="L32" s="165"/>
      <c r="M32" s="165"/>
      <c r="N32" s="168"/>
      <c r="O32" s="168"/>
      <c r="P32" s="168"/>
      <c r="Q32" s="198">
        <f t="shared" si="0"/>
        <v>0</v>
      </c>
      <c r="R32" s="197"/>
      <c r="S32" s="198">
        <f t="shared" si="1"/>
        <v>0</v>
      </c>
      <c r="T32" s="645" t="str">
        <f t="shared" si="2"/>
        <v>-</v>
      </c>
    </row>
    <row r="33" spans="2:20" x14ac:dyDescent="0.35">
      <c r="B33" s="635"/>
      <c r="C33" s="45"/>
      <c r="D33" s="49" t="s">
        <v>1114</v>
      </c>
      <c r="E33" s="49"/>
      <c r="F33" s="603">
        <v>23</v>
      </c>
      <c r="G33" s="603" t="s">
        <v>1102</v>
      </c>
      <c r="H33" s="123"/>
      <c r="I33" s="604"/>
      <c r="J33" s="605"/>
      <c r="K33" s="605"/>
      <c r="L33" s="604"/>
      <c r="M33" s="604"/>
      <c r="N33" s="606"/>
      <c r="O33" s="606"/>
      <c r="P33" s="606"/>
      <c r="Q33" s="607">
        <f t="shared" si="0"/>
        <v>0</v>
      </c>
      <c r="R33" s="605"/>
      <c r="S33" s="607">
        <f t="shared" si="1"/>
        <v>0</v>
      </c>
      <c r="T33" s="608" t="str">
        <f t="shared" si="2"/>
        <v>-</v>
      </c>
    </row>
    <row r="34" spans="2:20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147"/>
      <c r="J34" s="188"/>
      <c r="K34" s="188"/>
      <c r="L34" s="147"/>
      <c r="M34" s="147"/>
      <c r="N34" s="154"/>
      <c r="O34" s="154"/>
      <c r="P34" s="154"/>
      <c r="Q34" s="187">
        <f t="shared" si="0"/>
        <v>0</v>
      </c>
      <c r="R34" s="188"/>
      <c r="S34" s="187">
        <f t="shared" si="1"/>
        <v>0</v>
      </c>
      <c r="T34" s="612" t="str">
        <f t="shared" si="2"/>
        <v>-</v>
      </c>
    </row>
    <row r="35" spans="2:20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38"/>
      <c r="J35" s="639"/>
      <c r="K35" s="639"/>
      <c r="L35" s="638"/>
      <c r="M35" s="638"/>
      <c r="N35" s="639"/>
      <c r="O35" s="639"/>
      <c r="P35" s="639"/>
      <c r="Q35" s="639">
        <f t="shared" si="0"/>
        <v>0</v>
      </c>
      <c r="R35" s="639"/>
      <c r="S35" s="639">
        <f t="shared" si="1"/>
        <v>0</v>
      </c>
      <c r="T35" s="640" t="str">
        <f t="shared" si="2"/>
        <v>-</v>
      </c>
    </row>
    <row r="36" spans="2:20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147"/>
      <c r="J36" s="188"/>
      <c r="K36" s="188"/>
      <c r="L36" s="147"/>
      <c r="M36" s="147"/>
      <c r="N36" s="154"/>
      <c r="O36" s="154"/>
      <c r="P36" s="154"/>
      <c r="Q36" s="187">
        <f t="shared" si="0"/>
        <v>0</v>
      </c>
      <c r="R36" s="188"/>
      <c r="S36" s="187">
        <f t="shared" si="1"/>
        <v>0</v>
      </c>
      <c r="T36" s="612" t="str">
        <f t="shared" si="2"/>
        <v>-</v>
      </c>
    </row>
    <row r="37" spans="2:20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38"/>
      <c r="J37" s="639"/>
      <c r="K37" s="639"/>
      <c r="L37" s="638"/>
      <c r="M37" s="638"/>
      <c r="N37" s="639"/>
      <c r="O37" s="639"/>
      <c r="P37" s="639"/>
      <c r="Q37" s="639">
        <f t="shared" si="0"/>
        <v>0</v>
      </c>
      <c r="R37" s="639"/>
      <c r="S37" s="639">
        <f t="shared" si="1"/>
        <v>0</v>
      </c>
      <c r="T37" s="640" t="str">
        <f t="shared" si="2"/>
        <v>-</v>
      </c>
    </row>
    <row r="38" spans="2:20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147"/>
      <c r="J38" s="188"/>
      <c r="K38" s="188"/>
      <c r="L38" s="147"/>
      <c r="M38" s="147"/>
      <c r="N38" s="154"/>
      <c r="O38" s="154"/>
      <c r="P38" s="154"/>
      <c r="Q38" s="187">
        <f t="shared" si="0"/>
        <v>0</v>
      </c>
      <c r="R38" s="188"/>
      <c r="S38" s="187">
        <f t="shared" si="1"/>
        <v>0</v>
      </c>
      <c r="T38" s="612" t="str">
        <f t="shared" si="2"/>
        <v>-</v>
      </c>
    </row>
    <row r="39" spans="2:20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147"/>
      <c r="J39" s="188"/>
      <c r="K39" s="188"/>
      <c r="L39" s="147"/>
      <c r="M39" s="147"/>
      <c r="N39" s="154"/>
      <c r="O39" s="154"/>
      <c r="P39" s="154"/>
      <c r="Q39" s="187">
        <f t="shared" si="0"/>
        <v>0</v>
      </c>
      <c r="R39" s="188"/>
      <c r="S39" s="187">
        <f t="shared" si="1"/>
        <v>0</v>
      </c>
      <c r="T39" s="612" t="str">
        <f t="shared" si="2"/>
        <v>-</v>
      </c>
    </row>
    <row r="40" spans="2:20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38"/>
      <c r="J40" s="639"/>
      <c r="K40" s="639"/>
      <c r="L40" s="638"/>
      <c r="M40" s="638"/>
      <c r="N40" s="639"/>
      <c r="O40" s="639"/>
      <c r="P40" s="639"/>
      <c r="Q40" s="639">
        <f t="shared" si="0"/>
        <v>0</v>
      </c>
      <c r="R40" s="639"/>
      <c r="S40" s="639">
        <f t="shared" si="1"/>
        <v>0</v>
      </c>
      <c r="T40" s="640" t="str">
        <f t="shared" si="2"/>
        <v>-</v>
      </c>
    </row>
    <row r="41" spans="2:20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147"/>
      <c r="J41" s="188"/>
      <c r="K41" s="188"/>
      <c r="L41" s="147"/>
      <c r="M41" s="147"/>
      <c r="N41" s="154"/>
      <c r="O41" s="154"/>
      <c r="P41" s="154"/>
      <c r="Q41" s="187">
        <f t="shared" si="0"/>
        <v>0</v>
      </c>
      <c r="R41" s="188"/>
      <c r="S41" s="187">
        <f t="shared" si="1"/>
        <v>0</v>
      </c>
      <c r="T41" s="612" t="str">
        <f t="shared" si="2"/>
        <v>-</v>
      </c>
    </row>
    <row r="42" spans="2:20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165"/>
      <c r="J42" s="197"/>
      <c r="K42" s="197"/>
      <c r="L42" s="165"/>
      <c r="M42" s="165"/>
      <c r="N42" s="168"/>
      <c r="O42" s="168"/>
      <c r="P42" s="168"/>
      <c r="Q42" s="198">
        <f t="shared" si="0"/>
        <v>0</v>
      </c>
      <c r="R42" s="197"/>
      <c r="S42" s="198">
        <f t="shared" si="1"/>
        <v>0</v>
      </c>
      <c r="T42" s="645" t="str">
        <f t="shared" si="2"/>
        <v>-</v>
      </c>
    </row>
    <row r="43" spans="2:20" x14ac:dyDescent="0.35">
      <c r="B43" s="635"/>
      <c r="C43" s="45"/>
      <c r="D43" s="49" t="s">
        <v>1115</v>
      </c>
      <c r="E43" s="49"/>
      <c r="F43" s="603">
        <v>23</v>
      </c>
      <c r="G43" s="603" t="s">
        <v>1102</v>
      </c>
      <c r="H43" s="123"/>
      <c r="I43" s="604"/>
      <c r="J43" s="605"/>
      <c r="K43" s="605"/>
      <c r="L43" s="604"/>
      <c r="M43" s="604"/>
      <c r="N43" s="606"/>
      <c r="O43" s="606"/>
      <c r="P43" s="606"/>
      <c r="Q43" s="607">
        <f t="shared" si="0"/>
        <v>0</v>
      </c>
      <c r="R43" s="605"/>
      <c r="S43" s="607">
        <f t="shared" si="1"/>
        <v>0</v>
      </c>
      <c r="T43" s="608" t="str">
        <f t="shared" si="2"/>
        <v>-</v>
      </c>
    </row>
    <row r="44" spans="2:20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147"/>
      <c r="J44" s="188"/>
      <c r="K44" s="188"/>
      <c r="L44" s="147"/>
      <c r="M44" s="147"/>
      <c r="N44" s="154"/>
      <c r="O44" s="154"/>
      <c r="P44" s="154"/>
      <c r="Q44" s="187">
        <f t="shared" si="0"/>
        <v>0</v>
      </c>
      <c r="R44" s="188"/>
      <c r="S44" s="187">
        <f t="shared" si="1"/>
        <v>0</v>
      </c>
      <c r="T44" s="612" t="str">
        <f t="shared" si="2"/>
        <v>-</v>
      </c>
    </row>
    <row r="45" spans="2:20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38"/>
      <c r="J45" s="639"/>
      <c r="K45" s="639"/>
      <c r="L45" s="638"/>
      <c r="M45" s="638"/>
      <c r="N45" s="639"/>
      <c r="O45" s="639"/>
      <c r="P45" s="639"/>
      <c r="Q45" s="639">
        <f t="shared" si="0"/>
        <v>0</v>
      </c>
      <c r="R45" s="639"/>
      <c r="S45" s="639">
        <f t="shared" si="1"/>
        <v>0</v>
      </c>
      <c r="T45" s="640" t="str">
        <f t="shared" si="2"/>
        <v>-</v>
      </c>
    </row>
    <row r="46" spans="2:20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147"/>
      <c r="J46" s="188"/>
      <c r="K46" s="188"/>
      <c r="L46" s="147"/>
      <c r="M46" s="147"/>
      <c r="N46" s="154"/>
      <c r="O46" s="154"/>
      <c r="P46" s="154"/>
      <c r="Q46" s="187">
        <f t="shared" si="0"/>
        <v>0</v>
      </c>
      <c r="R46" s="188"/>
      <c r="S46" s="187">
        <f t="shared" si="1"/>
        <v>0</v>
      </c>
      <c r="T46" s="612" t="str">
        <f t="shared" si="2"/>
        <v>-</v>
      </c>
    </row>
    <row r="47" spans="2:20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38"/>
      <c r="J47" s="639"/>
      <c r="K47" s="639"/>
      <c r="L47" s="638"/>
      <c r="M47" s="638"/>
      <c r="N47" s="639"/>
      <c r="O47" s="639"/>
      <c r="P47" s="639"/>
      <c r="Q47" s="639">
        <f t="shared" si="0"/>
        <v>0</v>
      </c>
      <c r="R47" s="639"/>
      <c r="S47" s="639">
        <f t="shared" si="1"/>
        <v>0</v>
      </c>
      <c r="T47" s="640" t="str">
        <f t="shared" si="2"/>
        <v>-</v>
      </c>
    </row>
    <row r="48" spans="2:20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147"/>
      <c r="J48" s="188"/>
      <c r="K48" s="188"/>
      <c r="L48" s="147"/>
      <c r="M48" s="147"/>
      <c r="N48" s="154"/>
      <c r="O48" s="154"/>
      <c r="P48" s="154"/>
      <c r="Q48" s="187">
        <f t="shared" si="0"/>
        <v>0</v>
      </c>
      <c r="R48" s="188"/>
      <c r="S48" s="187">
        <f t="shared" si="1"/>
        <v>0</v>
      </c>
      <c r="T48" s="612" t="str">
        <f t="shared" si="2"/>
        <v>-</v>
      </c>
    </row>
    <row r="49" spans="2:20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147"/>
      <c r="J49" s="188"/>
      <c r="K49" s="188"/>
      <c r="L49" s="147"/>
      <c r="M49" s="147"/>
      <c r="N49" s="154"/>
      <c r="O49" s="154"/>
      <c r="P49" s="154"/>
      <c r="Q49" s="187">
        <f t="shared" si="0"/>
        <v>0</v>
      </c>
      <c r="R49" s="188"/>
      <c r="S49" s="187">
        <f t="shared" si="1"/>
        <v>0</v>
      </c>
      <c r="T49" s="612" t="str">
        <f t="shared" si="2"/>
        <v>-</v>
      </c>
    </row>
    <row r="50" spans="2:20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38"/>
      <c r="J50" s="639"/>
      <c r="K50" s="639"/>
      <c r="L50" s="638"/>
      <c r="M50" s="638"/>
      <c r="N50" s="639"/>
      <c r="O50" s="639"/>
      <c r="P50" s="639"/>
      <c r="Q50" s="639">
        <f t="shared" si="0"/>
        <v>0</v>
      </c>
      <c r="R50" s="639"/>
      <c r="S50" s="639">
        <f t="shared" si="1"/>
        <v>0</v>
      </c>
      <c r="T50" s="640" t="str">
        <f t="shared" si="2"/>
        <v>-</v>
      </c>
    </row>
    <row r="51" spans="2:20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147"/>
      <c r="J51" s="188"/>
      <c r="K51" s="188"/>
      <c r="L51" s="147"/>
      <c r="M51" s="147"/>
      <c r="N51" s="154"/>
      <c r="O51" s="154"/>
      <c r="P51" s="154"/>
      <c r="Q51" s="187">
        <f t="shared" si="0"/>
        <v>0</v>
      </c>
      <c r="R51" s="188"/>
      <c r="S51" s="187">
        <f t="shared" si="1"/>
        <v>0</v>
      </c>
      <c r="T51" s="612" t="str">
        <f t="shared" si="2"/>
        <v>-</v>
      </c>
    </row>
    <row r="52" spans="2:20" ht="26.25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159"/>
      <c r="J52" s="195"/>
      <c r="K52" s="195"/>
      <c r="L52" s="159"/>
      <c r="M52" s="159"/>
      <c r="N52" s="162"/>
      <c r="O52" s="162"/>
      <c r="P52" s="162"/>
      <c r="Q52" s="196">
        <f t="shared" si="0"/>
        <v>0</v>
      </c>
      <c r="R52" s="195"/>
      <c r="S52" s="196">
        <f t="shared" si="1"/>
        <v>0</v>
      </c>
      <c r="T52" s="625" t="str">
        <f t="shared" si="2"/>
        <v>-</v>
      </c>
    </row>
    <row r="53" spans="2:20" x14ac:dyDescent="0.35">
      <c r="B53" s="583" t="s">
        <v>1116</v>
      </c>
      <c r="C53" s="633"/>
      <c r="D53" s="634" t="s">
        <v>1117</v>
      </c>
      <c r="E53" s="634" t="s">
        <v>758</v>
      </c>
      <c r="F53" s="585">
        <v>23</v>
      </c>
      <c r="G53" s="585" t="s">
        <v>1102</v>
      </c>
      <c r="H53" s="586"/>
      <c r="I53" s="214"/>
      <c r="J53" s="207"/>
      <c r="K53" s="207"/>
      <c r="L53" s="214"/>
      <c r="M53" s="214"/>
      <c r="N53" s="209"/>
      <c r="O53" s="209"/>
      <c r="P53" s="209"/>
      <c r="Q53" s="216">
        <f t="shared" si="0"/>
        <v>0</v>
      </c>
      <c r="R53" s="207"/>
      <c r="S53" s="216">
        <f t="shared" si="1"/>
        <v>0</v>
      </c>
      <c r="T53" s="587" t="str">
        <f t="shared" si="2"/>
        <v>-</v>
      </c>
    </row>
    <row r="54" spans="2:20" x14ac:dyDescent="0.35">
      <c r="B54" s="635"/>
      <c r="C54" s="46"/>
      <c r="D54" s="636"/>
      <c r="E54" s="636"/>
      <c r="F54" s="610">
        <v>24</v>
      </c>
      <c r="G54" s="610" t="s">
        <v>1103</v>
      </c>
      <c r="H54" s="611"/>
      <c r="I54" s="147"/>
      <c r="J54" s="188"/>
      <c r="K54" s="188"/>
      <c r="L54" s="147"/>
      <c r="M54" s="147"/>
      <c r="N54" s="154"/>
      <c r="O54" s="154"/>
      <c r="P54" s="154"/>
      <c r="Q54" s="187">
        <f t="shared" si="0"/>
        <v>0</v>
      </c>
      <c r="R54" s="188"/>
      <c r="S54" s="187">
        <f t="shared" si="1"/>
        <v>0</v>
      </c>
      <c r="T54" s="612" t="str">
        <f t="shared" si="2"/>
        <v>-</v>
      </c>
    </row>
    <row r="55" spans="2:20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38"/>
      <c r="J55" s="639"/>
      <c r="K55" s="639"/>
      <c r="L55" s="638"/>
      <c r="M55" s="638"/>
      <c r="N55" s="639"/>
      <c r="O55" s="639"/>
      <c r="P55" s="639"/>
      <c r="Q55" s="639">
        <f t="shared" si="0"/>
        <v>0</v>
      </c>
      <c r="R55" s="639"/>
      <c r="S55" s="639">
        <f t="shared" si="1"/>
        <v>0</v>
      </c>
      <c r="T55" s="640" t="str">
        <f t="shared" si="2"/>
        <v>-</v>
      </c>
    </row>
    <row r="56" spans="2:20" x14ac:dyDescent="0.35">
      <c r="B56" s="635"/>
      <c r="C56" s="46"/>
      <c r="D56" s="636"/>
      <c r="E56" s="636"/>
      <c r="F56" s="610">
        <v>26</v>
      </c>
      <c r="G56" s="610" t="s">
        <v>1105</v>
      </c>
      <c r="H56" s="611"/>
      <c r="I56" s="147"/>
      <c r="J56" s="188"/>
      <c r="K56" s="188"/>
      <c r="L56" s="147"/>
      <c r="M56" s="147"/>
      <c r="N56" s="154"/>
      <c r="O56" s="154"/>
      <c r="P56" s="154"/>
      <c r="Q56" s="187">
        <f t="shared" si="0"/>
        <v>0</v>
      </c>
      <c r="R56" s="188"/>
      <c r="S56" s="187">
        <f t="shared" si="1"/>
        <v>0</v>
      </c>
      <c r="T56" s="612" t="str">
        <f t="shared" si="2"/>
        <v>-</v>
      </c>
    </row>
    <row r="57" spans="2:20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38"/>
      <c r="J57" s="639"/>
      <c r="K57" s="639"/>
      <c r="L57" s="638"/>
      <c r="M57" s="638"/>
      <c r="N57" s="639"/>
      <c r="O57" s="639"/>
      <c r="P57" s="639"/>
      <c r="Q57" s="639">
        <f t="shared" si="0"/>
        <v>0</v>
      </c>
      <c r="R57" s="639"/>
      <c r="S57" s="639">
        <f t="shared" si="1"/>
        <v>0</v>
      </c>
      <c r="T57" s="640" t="str">
        <f t="shared" si="2"/>
        <v>-</v>
      </c>
    </row>
    <row r="58" spans="2:20" x14ac:dyDescent="0.35">
      <c r="B58" s="635"/>
      <c r="C58" s="46"/>
      <c r="D58" s="636"/>
      <c r="E58" s="636"/>
      <c r="F58" s="610">
        <v>28</v>
      </c>
      <c r="G58" s="610" t="s">
        <v>1107</v>
      </c>
      <c r="H58" s="611"/>
      <c r="I58" s="147"/>
      <c r="J58" s="188"/>
      <c r="K58" s="188"/>
      <c r="L58" s="147"/>
      <c r="M58" s="147"/>
      <c r="N58" s="154"/>
      <c r="O58" s="154"/>
      <c r="P58" s="154"/>
      <c r="Q58" s="187">
        <f t="shared" si="0"/>
        <v>0</v>
      </c>
      <c r="R58" s="188"/>
      <c r="S58" s="187">
        <f t="shared" si="1"/>
        <v>0</v>
      </c>
      <c r="T58" s="612" t="str">
        <f t="shared" si="2"/>
        <v>-</v>
      </c>
    </row>
    <row r="59" spans="2:20" x14ac:dyDescent="0.35">
      <c r="B59" s="635"/>
      <c r="C59" s="46"/>
      <c r="D59" s="636"/>
      <c r="E59" s="636"/>
      <c r="F59" s="610">
        <v>29</v>
      </c>
      <c r="G59" s="610" t="s">
        <v>1108</v>
      </c>
      <c r="H59" s="611"/>
      <c r="I59" s="147"/>
      <c r="J59" s="188"/>
      <c r="K59" s="188"/>
      <c r="L59" s="147"/>
      <c r="M59" s="147"/>
      <c r="N59" s="154"/>
      <c r="O59" s="154"/>
      <c r="P59" s="154"/>
      <c r="Q59" s="187">
        <f t="shared" si="0"/>
        <v>0</v>
      </c>
      <c r="R59" s="188"/>
      <c r="S59" s="187">
        <f t="shared" si="1"/>
        <v>0</v>
      </c>
      <c r="T59" s="612" t="str">
        <f t="shared" si="2"/>
        <v>-</v>
      </c>
    </row>
    <row r="60" spans="2:20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38"/>
      <c r="J60" s="639"/>
      <c r="K60" s="639"/>
      <c r="L60" s="638"/>
      <c r="M60" s="638"/>
      <c r="N60" s="639"/>
      <c r="O60" s="639"/>
      <c r="P60" s="639"/>
      <c r="Q60" s="639">
        <f t="shared" si="0"/>
        <v>0</v>
      </c>
      <c r="R60" s="639"/>
      <c r="S60" s="639">
        <f t="shared" si="1"/>
        <v>0</v>
      </c>
      <c r="T60" s="640" t="str">
        <f t="shared" si="2"/>
        <v>-</v>
      </c>
    </row>
    <row r="61" spans="2:20" x14ac:dyDescent="0.35">
      <c r="B61" s="635"/>
      <c r="C61" s="46"/>
      <c r="D61" s="636"/>
      <c r="E61" s="636"/>
      <c r="F61" s="610">
        <v>31</v>
      </c>
      <c r="G61" s="610" t="s">
        <v>1110</v>
      </c>
      <c r="H61" s="611"/>
      <c r="I61" s="147"/>
      <c r="J61" s="188"/>
      <c r="K61" s="188"/>
      <c r="L61" s="147"/>
      <c r="M61" s="147"/>
      <c r="N61" s="154"/>
      <c r="O61" s="154"/>
      <c r="P61" s="154"/>
      <c r="Q61" s="187">
        <f t="shared" si="0"/>
        <v>0</v>
      </c>
      <c r="R61" s="188"/>
      <c r="S61" s="187">
        <f t="shared" si="1"/>
        <v>0</v>
      </c>
      <c r="T61" s="612" t="str">
        <f t="shared" si="2"/>
        <v>-</v>
      </c>
    </row>
    <row r="62" spans="2:20" ht="26.25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/>
      <c r="I62" s="165"/>
      <c r="J62" s="197"/>
      <c r="K62" s="197"/>
      <c r="L62" s="165"/>
      <c r="M62" s="165"/>
      <c r="N62" s="168"/>
      <c r="O62" s="168"/>
      <c r="P62" s="168"/>
      <c r="Q62" s="196">
        <f t="shared" si="0"/>
        <v>0</v>
      </c>
      <c r="R62" s="195"/>
      <c r="S62" s="196">
        <f t="shared" si="1"/>
        <v>0</v>
      </c>
      <c r="T62" s="625" t="str">
        <f t="shared" si="2"/>
        <v>-</v>
      </c>
    </row>
    <row r="63" spans="2:20" x14ac:dyDescent="0.35">
      <c r="B63" s="635"/>
      <c r="C63" s="45"/>
      <c r="D63" s="49" t="s">
        <v>1118</v>
      </c>
      <c r="E63" s="49" t="s">
        <v>1119</v>
      </c>
      <c r="F63" s="603">
        <v>23</v>
      </c>
      <c r="G63" s="603" t="s">
        <v>1102</v>
      </c>
      <c r="H63" s="123"/>
      <c r="I63" s="604"/>
      <c r="J63" s="605"/>
      <c r="K63" s="605"/>
      <c r="L63" s="604"/>
      <c r="M63" s="604"/>
      <c r="N63" s="606"/>
      <c r="O63" s="606"/>
      <c r="P63" s="606"/>
      <c r="Q63" s="216">
        <f t="shared" si="0"/>
        <v>0</v>
      </c>
      <c r="R63" s="207"/>
      <c r="S63" s="216">
        <f t="shared" si="1"/>
        <v>0</v>
      </c>
      <c r="T63" s="587" t="str">
        <f t="shared" si="2"/>
        <v>-</v>
      </c>
    </row>
    <row r="64" spans="2:20" x14ac:dyDescent="0.35">
      <c r="B64" s="635"/>
      <c r="C64" s="46"/>
      <c r="D64" s="636"/>
      <c r="E64" s="636"/>
      <c r="F64" s="610">
        <v>24</v>
      </c>
      <c r="G64" s="610" t="s">
        <v>1103</v>
      </c>
      <c r="H64" s="611"/>
      <c r="I64" s="147"/>
      <c r="J64" s="188"/>
      <c r="K64" s="188"/>
      <c r="L64" s="147"/>
      <c r="M64" s="147"/>
      <c r="N64" s="154"/>
      <c r="O64" s="154"/>
      <c r="P64" s="154"/>
      <c r="Q64" s="187">
        <f t="shared" si="0"/>
        <v>0</v>
      </c>
      <c r="R64" s="188"/>
      <c r="S64" s="187">
        <f t="shared" si="1"/>
        <v>0</v>
      </c>
      <c r="T64" s="612" t="str">
        <f t="shared" si="2"/>
        <v>-</v>
      </c>
    </row>
    <row r="65" spans="2:20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38"/>
      <c r="J65" s="639"/>
      <c r="K65" s="639"/>
      <c r="L65" s="638"/>
      <c r="M65" s="638"/>
      <c r="N65" s="639"/>
      <c r="O65" s="639"/>
      <c r="P65" s="639"/>
      <c r="Q65" s="639">
        <f t="shared" si="0"/>
        <v>0</v>
      </c>
      <c r="R65" s="639"/>
      <c r="S65" s="639">
        <f t="shared" si="1"/>
        <v>0</v>
      </c>
      <c r="T65" s="640" t="str">
        <f t="shared" si="2"/>
        <v>-</v>
      </c>
    </row>
    <row r="66" spans="2:20" x14ac:dyDescent="0.35">
      <c r="B66" s="635"/>
      <c r="C66" s="46"/>
      <c r="D66" s="636"/>
      <c r="E66" s="636"/>
      <c r="F66" s="610">
        <v>26</v>
      </c>
      <c r="G66" s="610" t="s">
        <v>1105</v>
      </c>
      <c r="H66" s="611"/>
      <c r="I66" s="147"/>
      <c r="J66" s="188"/>
      <c r="K66" s="188"/>
      <c r="L66" s="147"/>
      <c r="M66" s="147"/>
      <c r="N66" s="154"/>
      <c r="O66" s="154"/>
      <c r="P66" s="154"/>
      <c r="Q66" s="187">
        <f t="shared" si="0"/>
        <v>0</v>
      </c>
      <c r="R66" s="188"/>
      <c r="S66" s="187">
        <f t="shared" si="1"/>
        <v>0</v>
      </c>
      <c r="T66" s="612" t="str">
        <f t="shared" si="2"/>
        <v>-</v>
      </c>
    </row>
    <row r="67" spans="2:20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38"/>
      <c r="J67" s="639"/>
      <c r="K67" s="639"/>
      <c r="L67" s="638"/>
      <c r="M67" s="638"/>
      <c r="N67" s="639"/>
      <c r="O67" s="639"/>
      <c r="P67" s="639"/>
      <c r="Q67" s="639">
        <f t="shared" ref="Q67:Q130" si="3">I67+J67</f>
        <v>0</v>
      </c>
      <c r="R67" s="639"/>
      <c r="S67" s="639">
        <f t="shared" ref="S67:S130" si="4">Q67+R67</f>
        <v>0</v>
      </c>
      <c r="T67" s="640" t="str">
        <f t="shared" ref="T67:T130" si="5">IF( P67&lt;&gt;0,S67/P67*7,"-")</f>
        <v>-</v>
      </c>
    </row>
    <row r="68" spans="2:20" x14ac:dyDescent="0.35">
      <c r="B68" s="635"/>
      <c r="C68" s="46"/>
      <c r="D68" s="636"/>
      <c r="E68" s="636"/>
      <c r="F68" s="610">
        <v>28</v>
      </c>
      <c r="G68" s="610" t="s">
        <v>1107</v>
      </c>
      <c r="H68" s="611"/>
      <c r="I68" s="147"/>
      <c r="J68" s="188"/>
      <c r="K68" s="188"/>
      <c r="L68" s="147"/>
      <c r="M68" s="147"/>
      <c r="N68" s="154"/>
      <c r="O68" s="154"/>
      <c r="P68" s="154"/>
      <c r="Q68" s="187">
        <f t="shared" si="3"/>
        <v>0</v>
      </c>
      <c r="R68" s="188"/>
      <c r="S68" s="187">
        <f t="shared" si="4"/>
        <v>0</v>
      </c>
      <c r="T68" s="612" t="str">
        <f t="shared" si="5"/>
        <v>-</v>
      </c>
    </row>
    <row r="69" spans="2:20" x14ac:dyDescent="0.35">
      <c r="B69" s="635"/>
      <c r="C69" s="46"/>
      <c r="D69" s="636"/>
      <c r="E69" s="636"/>
      <c r="F69" s="610">
        <v>29</v>
      </c>
      <c r="G69" s="610" t="s">
        <v>1108</v>
      </c>
      <c r="H69" s="611"/>
      <c r="I69" s="147"/>
      <c r="J69" s="188"/>
      <c r="K69" s="188"/>
      <c r="L69" s="147"/>
      <c r="M69" s="147"/>
      <c r="N69" s="154"/>
      <c r="O69" s="154"/>
      <c r="P69" s="154"/>
      <c r="Q69" s="187">
        <f t="shared" si="3"/>
        <v>0</v>
      </c>
      <c r="R69" s="188"/>
      <c r="S69" s="187">
        <f t="shared" si="4"/>
        <v>0</v>
      </c>
      <c r="T69" s="612" t="str">
        <f t="shared" si="5"/>
        <v>-</v>
      </c>
    </row>
    <row r="70" spans="2:20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38"/>
      <c r="J70" s="639"/>
      <c r="K70" s="639"/>
      <c r="L70" s="638"/>
      <c r="M70" s="638"/>
      <c r="N70" s="639"/>
      <c r="O70" s="639"/>
      <c r="P70" s="639"/>
      <c r="Q70" s="639">
        <f t="shared" si="3"/>
        <v>0</v>
      </c>
      <c r="R70" s="639"/>
      <c r="S70" s="639">
        <f t="shared" si="4"/>
        <v>0</v>
      </c>
      <c r="T70" s="640" t="str">
        <f t="shared" si="5"/>
        <v>-</v>
      </c>
    </row>
    <row r="71" spans="2:20" x14ac:dyDescent="0.35">
      <c r="B71" s="635"/>
      <c r="C71" s="46"/>
      <c r="D71" s="636"/>
      <c r="E71" s="636"/>
      <c r="F71" s="610">
        <v>31</v>
      </c>
      <c r="G71" s="610" t="s">
        <v>1110</v>
      </c>
      <c r="H71" s="611"/>
      <c r="I71" s="147"/>
      <c r="J71" s="188"/>
      <c r="K71" s="188"/>
      <c r="L71" s="147"/>
      <c r="M71" s="147"/>
      <c r="N71" s="154"/>
      <c r="O71" s="154"/>
      <c r="P71" s="154"/>
      <c r="Q71" s="187">
        <f t="shared" si="3"/>
        <v>0</v>
      </c>
      <c r="R71" s="188"/>
      <c r="S71" s="187">
        <f t="shared" si="4"/>
        <v>0</v>
      </c>
      <c r="T71" s="612" t="str">
        <f t="shared" si="5"/>
        <v>-</v>
      </c>
    </row>
    <row r="72" spans="2:20" ht="26.25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/>
      <c r="I72" s="159"/>
      <c r="J72" s="195"/>
      <c r="K72" s="195"/>
      <c r="L72" s="159"/>
      <c r="M72" s="159"/>
      <c r="N72" s="162"/>
      <c r="O72" s="162"/>
      <c r="P72" s="162"/>
      <c r="Q72" s="196">
        <f t="shared" si="3"/>
        <v>0</v>
      </c>
      <c r="R72" s="195"/>
      <c r="S72" s="196">
        <f t="shared" si="4"/>
        <v>0</v>
      </c>
      <c r="T72" s="625" t="str">
        <f t="shared" si="5"/>
        <v>-</v>
      </c>
    </row>
    <row r="73" spans="2:20" x14ac:dyDescent="0.35">
      <c r="B73" s="635" t="s">
        <v>1120</v>
      </c>
      <c r="C73" s="45"/>
      <c r="D73" s="49" t="s">
        <v>1121</v>
      </c>
      <c r="E73" s="49" t="s">
        <v>1122</v>
      </c>
      <c r="F73" s="603">
        <v>23</v>
      </c>
      <c r="G73" s="603" t="s">
        <v>1102</v>
      </c>
      <c r="H73" s="123"/>
      <c r="I73" s="604"/>
      <c r="J73" s="605"/>
      <c r="K73" s="605"/>
      <c r="L73" s="604"/>
      <c r="M73" s="604"/>
      <c r="N73" s="606"/>
      <c r="O73" s="606"/>
      <c r="P73" s="606"/>
      <c r="Q73" s="216">
        <f t="shared" si="3"/>
        <v>0</v>
      </c>
      <c r="R73" s="207"/>
      <c r="S73" s="216">
        <f t="shared" si="4"/>
        <v>0</v>
      </c>
      <c r="T73" s="587" t="str">
        <f t="shared" si="5"/>
        <v>-</v>
      </c>
    </row>
    <row r="74" spans="2:20" x14ac:dyDescent="0.35">
      <c r="B74" s="635"/>
      <c r="C74" s="46"/>
      <c r="D74" s="636"/>
      <c r="E74" s="636"/>
      <c r="F74" s="610">
        <v>24</v>
      </c>
      <c r="G74" s="610" t="s">
        <v>1103</v>
      </c>
      <c r="H74" s="611"/>
      <c r="I74" s="147"/>
      <c r="J74" s="188"/>
      <c r="K74" s="188"/>
      <c r="L74" s="147"/>
      <c r="M74" s="147"/>
      <c r="N74" s="154"/>
      <c r="O74" s="154"/>
      <c r="P74" s="154"/>
      <c r="Q74" s="187">
        <f t="shared" si="3"/>
        <v>0</v>
      </c>
      <c r="R74" s="188"/>
      <c r="S74" s="187">
        <f t="shared" si="4"/>
        <v>0</v>
      </c>
      <c r="T74" s="612" t="str">
        <f t="shared" si="5"/>
        <v>-</v>
      </c>
    </row>
    <row r="75" spans="2:20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38"/>
      <c r="J75" s="639"/>
      <c r="K75" s="639"/>
      <c r="L75" s="638"/>
      <c r="M75" s="638"/>
      <c r="N75" s="639"/>
      <c r="O75" s="639"/>
      <c r="P75" s="639"/>
      <c r="Q75" s="639">
        <f t="shared" si="3"/>
        <v>0</v>
      </c>
      <c r="R75" s="639"/>
      <c r="S75" s="639">
        <f t="shared" si="4"/>
        <v>0</v>
      </c>
      <c r="T75" s="640" t="str">
        <f t="shared" si="5"/>
        <v>-</v>
      </c>
    </row>
    <row r="76" spans="2:20" x14ac:dyDescent="0.35">
      <c r="B76" s="635"/>
      <c r="C76" s="46"/>
      <c r="D76" s="636"/>
      <c r="E76" s="636"/>
      <c r="F76" s="610">
        <v>26</v>
      </c>
      <c r="G76" s="610" t="s">
        <v>1105</v>
      </c>
      <c r="H76" s="611"/>
      <c r="I76" s="147"/>
      <c r="J76" s="188"/>
      <c r="K76" s="188"/>
      <c r="L76" s="147"/>
      <c r="M76" s="147"/>
      <c r="N76" s="154"/>
      <c r="O76" s="154"/>
      <c r="P76" s="154"/>
      <c r="Q76" s="187">
        <f t="shared" si="3"/>
        <v>0</v>
      </c>
      <c r="R76" s="188"/>
      <c r="S76" s="187">
        <f t="shared" si="4"/>
        <v>0</v>
      </c>
      <c r="T76" s="612" t="str">
        <f t="shared" si="5"/>
        <v>-</v>
      </c>
    </row>
    <row r="77" spans="2:20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38"/>
      <c r="J77" s="639"/>
      <c r="K77" s="639"/>
      <c r="L77" s="638"/>
      <c r="M77" s="638"/>
      <c r="N77" s="639"/>
      <c r="O77" s="639"/>
      <c r="P77" s="639"/>
      <c r="Q77" s="639">
        <f t="shared" si="3"/>
        <v>0</v>
      </c>
      <c r="R77" s="639"/>
      <c r="S77" s="639">
        <f t="shared" si="4"/>
        <v>0</v>
      </c>
      <c r="T77" s="640" t="str">
        <f t="shared" si="5"/>
        <v>-</v>
      </c>
    </row>
    <row r="78" spans="2:20" x14ac:dyDescent="0.35">
      <c r="B78" s="635"/>
      <c r="C78" s="46"/>
      <c r="D78" s="636"/>
      <c r="E78" s="636"/>
      <c r="F78" s="610">
        <v>28</v>
      </c>
      <c r="G78" s="610" t="s">
        <v>1107</v>
      </c>
      <c r="H78" s="611"/>
      <c r="I78" s="147"/>
      <c r="J78" s="188"/>
      <c r="K78" s="188"/>
      <c r="L78" s="147"/>
      <c r="M78" s="147"/>
      <c r="N78" s="154"/>
      <c r="O78" s="154"/>
      <c r="P78" s="154"/>
      <c r="Q78" s="187">
        <f t="shared" si="3"/>
        <v>0</v>
      </c>
      <c r="R78" s="188"/>
      <c r="S78" s="187">
        <f t="shared" si="4"/>
        <v>0</v>
      </c>
      <c r="T78" s="612" t="str">
        <f t="shared" si="5"/>
        <v>-</v>
      </c>
    </row>
    <row r="79" spans="2:20" x14ac:dyDescent="0.35">
      <c r="B79" s="635"/>
      <c r="C79" s="46"/>
      <c r="D79" s="636"/>
      <c r="E79" s="636"/>
      <c r="F79" s="610">
        <v>29</v>
      </c>
      <c r="G79" s="610" t="s">
        <v>1108</v>
      </c>
      <c r="H79" s="611"/>
      <c r="I79" s="147"/>
      <c r="J79" s="188"/>
      <c r="K79" s="188"/>
      <c r="L79" s="147"/>
      <c r="M79" s="147"/>
      <c r="N79" s="154"/>
      <c r="O79" s="154"/>
      <c r="P79" s="154"/>
      <c r="Q79" s="187">
        <f t="shared" si="3"/>
        <v>0</v>
      </c>
      <c r="R79" s="188"/>
      <c r="S79" s="187">
        <f t="shared" si="4"/>
        <v>0</v>
      </c>
      <c r="T79" s="612" t="str">
        <f t="shared" si="5"/>
        <v>-</v>
      </c>
    </row>
    <row r="80" spans="2:20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38"/>
      <c r="J80" s="639"/>
      <c r="K80" s="639"/>
      <c r="L80" s="638"/>
      <c r="M80" s="638"/>
      <c r="N80" s="639"/>
      <c r="O80" s="639"/>
      <c r="P80" s="639"/>
      <c r="Q80" s="639">
        <f t="shared" si="3"/>
        <v>0</v>
      </c>
      <c r="R80" s="639"/>
      <c r="S80" s="639">
        <f t="shared" si="4"/>
        <v>0</v>
      </c>
      <c r="T80" s="640" t="str">
        <f t="shared" si="5"/>
        <v>-</v>
      </c>
    </row>
    <row r="81" spans="2:20" x14ac:dyDescent="0.35">
      <c r="B81" s="635"/>
      <c r="C81" s="46"/>
      <c r="D81" s="636"/>
      <c r="E81" s="636"/>
      <c r="F81" s="610">
        <v>31</v>
      </c>
      <c r="G81" s="610" t="s">
        <v>1110</v>
      </c>
      <c r="H81" s="611"/>
      <c r="I81" s="147"/>
      <c r="J81" s="188"/>
      <c r="K81" s="188"/>
      <c r="L81" s="147"/>
      <c r="M81" s="147"/>
      <c r="N81" s="154"/>
      <c r="O81" s="154"/>
      <c r="P81" s="154"/>
      <c r="Q81" s="187">
        <f t="shared" si="3"/>
        <v>0</v>
      </c>
      <c r="R81" s="188"/>
      <c r="S81" s="187">
        <f t="shared" si="4"/>
        <v>0</v>
      </c>
      <c r="T81" s="612" t="str">
        <f t="shared" si="5"/>
        <v>-</v>
      </c>
    </row>
    <row r="82" spans="2:20" ht="26.25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/>
      <c r="I82" s="159"/>
      <c r="J82" s="195"/>
      <c r="K82" s="195"/>
      <c r="L82" s="159"/>
      <c r="M82" s="159"/>
      <c r="N82" s="162"/>
      <c r="O82" s="162"/>
      <c r="P82" s="162"/>
      <c r="Q82" s="196">
        <f t="shared" si="3"/>
        <v>0</v>
      </c>
      <c r="R82" s="195"/>
      <c r="S82" s="196">
        <f t="shared" si="4"/>
        <v>0</v>
      </c>
      <c r="T82" s="625" t="str">
        <f t="shared" si="5"/>
        <v>-</v>
      </c>
    </row>
    <row r="83" spans="2:20" x14ac:dyDescent="0.35">
      <c r="B83" s="583" t="s">
        <v>1123</v>
      </c>
      <c r="C83" s="633"/>
      <c r="D83" s="634" t="s">
        <v>1124</v>
      </c>
      <c r="E83" s="634"/>
      <c r="F83" s="585">
        <v>23</v>
      </c>
      <c r="G83" s="585" t="s">
        <v>1102</v>
      </c>
      <c r="H83" s="586"/>
      <c r="I83" s="214"/>
      <c r="J83" s="207"/>
      <c r="K83" s="207"/>
      <c r="L83" s="214"/>
      <c r="M83" s="214"/>
      <c r="N83" s="209"/>
      <c r="O83" s="209"/>
      <c r="P83" s="209"/>
      <c r="Q83" s="216">
        <f t="shared" si="3"/>
        <v>0</v>
      </c>
      <c r="R83" s="207"/>
      <c r="S83" s="216">
        <f t="shared" si="4"/>
        <v>0</v>
      </c>
      <c r="T83" s="587" t="str">
        <f t="shared" si="5"/>
        <v>-</v>
      </c>
    </row>
    <row r="84" spans="2:20" x14ac:dyDescent="0.35">
      <c r="B84" s="635"/>
      <c r="C84" s="46"/>
      <c r="D84" s="636"/>
      <c r="E84" s="636"/>
      <c r="F84" s="610">
        <v>24</v>
      </c>
      <c r="G84" s="610" t="s">
        <v>1103</v>
      </c>
      <c r="H84" s="611"/>
      <c r="I84" s="147"/>
      <c r="J84" s="188"/>
      <c r="K84" s="188"/>
      <c r="L84" s="147"/>
      <c r="M84" s="147"/>
      <c r="N84" s="154"/>
      <c r="O84" s="154"/>
      <c r="P84" s="154"/>
      <c r="Q84" s="187">
        <f t="shared" si="3"/>
        <v>0</v>
      </c>
      <c r="R84" s="188"/>
      <c r="S84" s="187">
        <f t="shared" si="4"/>
        <v>0</v>
      </c>
      <c r="T84" s="612" t="str">
        <f t="shared" si="5"/>
        <v>-</v>
      </c>
    </row>
    <row r="85" spans="2:20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38"/>
      <c r="J85" s="639"/>
      <c r="K85" s="639"/>
      <c r="L85" s="638"/>
      <c r="M85" s="638"/>
      <c r="N85" s="639"/>
      <c r="O85" s="639"/>
      <c r="P85" s="639"/>
      <c r="Q85" s="639">
        <f t="shared" si="3"/>
        <v>0</v>
      </c>
      <c r="R85" s="639"/>
      <c r="S85" s="639">
        <f t="shared" si="4"/>
        <v>0</v>
      </c>
      <c r="T85" s="640" t="str">
        <f t="shared" si="5"/>
        <v>-</v>
      </c>
    </row>
    <row r="86" spans="2:20" x14ac:dyDescent="0.35">
      <c r="B86" s="635"/>
      <c r="C86" s="46"/>
      <c r="D86" s="636"/>
      <c r="E86" s="636"/>
      <c r="F86" s="610">
        <v>26</v>
      </c>
      <c r="G86" s="610" t="s">
        <v>1105</v>
      </c>
      <c r="H86" s="611"/>
      <c r="I86" s="147"/>
      <c r="J86" s="188"/>
      <c r="K86" s="188"/>
      <c r="L86" s="147"/>
      <c r="M86" s="147"/>
      <c r="N86" s="154"/>
      <c r="O86" s="154"/>
      <c r="P86" s="154"/>
      <c r="Q86" s="187">
        <f t="shared" si="3"/>
        <v>0</v>
      </c>
      <c r="R86" s="188"/>
      <c r="S86" s="187">
        <f t="shared" si="4"/>
        <v>0</v>
      </c>
      <c r="T86" s="612" t="str">
        <f t="shared" si="5"/>
        <v>-</v>
      </c>
    </row>
    <row r="87" spans="2:20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38"/>
      <c r="J87" s="639"/>
      <c r="K87" s="639"/>
      <c r="L87" s="638"/>
      <c r="M87" s="638"/>
      <c r="N87" s="639"/>
      <c r="O87" s="639"/>
      <c r="P87" s="639"/>
      <c r="Q87" s="639">
        <f t="shared" si="3"/>
        <v>0</v>
      </c>
      <c r="R87" s="639"/>
      <c r="S87" s="639">
        <f t="shared" si="4"/>
        <v>0</v>
      </c>
      <c r="T87" s="640" t="str">
        <f t="shared" si="5"/>
        <v>-</v>
      </c>
    </row>
    <row r="88" spans="2:20" x14ac:dyDescent="0.35">
      <c r="B88" s="635"/>
      <c r="C88" s="46"/>
      <c r="D88" s="636"/>
      <c r="E88" s="636"/>
      <c r="F88" s="610">
        <v>28</v>
      </c>
      <c r="G88" s="610" t="s">
        <v>1107</v>
      </c>
      <c r="H88" s="611"/>
      <c r="I88" s="147"/>
      <c r="J88" s="188"/>
      <c r="K88" s="188"/>
      <c r="L88" s="147"/>
      <c r="M88" s="147"/>
      <c r="N88" s="154"/>
      <c r="O88" s="154"/>
      <c r="P88" s="154"/>
      <c r="Q88" s="187">
        <f t="shared" si="3"/>
        <v>0</v>
      </c>
      <c r="R88" s="188"/>
      <c r="S88" s="187">
        <f t="shared" si="4"/>
        <v>0</v>
      </c>
      <c r="T88" s="612" t="str">
        <f t="shared" si="5"/>
        <v>-</v>
      </c>
    </row>
    <row r="89" spans="2:20" x14ac:dyDescent="0.35">
      <c r="B89" s="635"/>
      <c r="C89" s="46"/>
      <c r="D89" s="636"/>
      <c r="E89" s="636"/>
      <c r="F89" s="610">
        <v>29</v>
      </c>
      <c r="G89" s="610" t="s">
        <v>1108</v>
      </c>
      <c r="H89" s="611"/>
      <c r="I89" s="147"/>
      <c r="J89" s="188"/>
      <c r="K89" s="188"/>
      <c r="L89" s="147"/>
      <c r="M89" s="147"/>
      <c r="N89" s="154"/>
      <c r="O89" s="154"/>
      <c r="P89" s="154"/>
      <c r="Q89" s="187">
        <f t="shared" si="3"/>
        <v>0</v>
      </c>
      <c r="R89" s="188"/>
      <c r="S89" s="187">
        <f t="shared" si="4"/>
        <v>0</v>
      </c>
      <c r="T89" s="612" t="str">
        <f t="shared" si="5"/>
        <v>-</v>
      </c>
    </row>
    <row r="90" spans="2:20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38"/>
      <c r="J90" s="639"/>
      <c r="K90" s="639"/>
      <c r="L90" s="638"/>
      <c r="M90" s="638"/>
      <c r="N90" s="639"/>
      <c r="O90" s="639"/>
      <c r="P90" s="639"/>
      <c r="Q90" s="639">
        <f t="shared" si="3"/>
        <v>0</v>
      </c>
      <c r="R90" s="639"/>
      <c r="S90" s="639">
        <f t="shared" si="4"/>
        <v>0</v>
      </c>
      <c r="T90" s="640" t="str">
        <f t="shared" si="5"/>
        <v>-</v>
      </c>
    </row>
    <row r="91" spans="2:20" x14ac:dyDescent="0.35">
      <c r="B91" s="635"/>
      <c r="C91" s="46"/>
      <c r="D91" s="636"/>
      <c r="E91" s="636"/>
      <c r="F91" s="610">
        <v>31</v>
      </c>
      <c r="G91" s="610" t="s">
        <v>1110</v>
      </c>
      <c r="H91" s="611"/>
      <c r="I91" s="147"/>
      <c r="J91" s="188"/>
      <c r="K91" s="188"/>
      <c r="L91" s="147"/>
      <c r="M91" s="147"/>
      <c r="N91" s="154"/>
      <c r="O91" s="154"/>
      <c r="P91" s="154"/>
      <c r="Q91" s="187">
        <f t="shared" si="3"/>
        <v>0</v>
      </c>
      <c r="R91" s="188"/>
      <c r="S91" s="187">
        <f t="shared" si="4"/>
        <v>0</v>
      </c>
      <c r="T91" s="612" t="str">
        <f t="shared" si="5"/>
        <v>-</v>
      </c>
    </row>
    <row r="92" spans="2:20" x14ac:dyDescent="0.35">
      <c r="B92" s="635"/>
      <c r="C92" s="46"/>
      <c r="D92" s="636"/>
      <c r="E92" s="636"/>
      <c r="F92" s="641">
        <v>32</v>
      </c>
      <c r="G92" s="641" t="s">
        <v>1111</v>
      </c>
      <c r="H92" s="642"/>
      <c r="I92" s="165"/>
      <c r="J92" s="197"/>
      <c r="K92" s="197"/>
      <c r="L92" s="165"/>
      <c r="M92" s="165"/>
      <c r="N92" s="168"/>
      <c r="O92" s="168"/>
      <c r="P92" s="168"/>
      <c r="Q92" s="198">
        <f t="shared" si="3"/>
        <v>0</v>
      </c>
      <c r="R92" s="197"/>
      <c r="S92" s="198">
        <f t="shared" si="4"/>
        <v>0</v>
      </c>
      <c r="T92" s="645" t="str">
        <f t="shared" si="5"/>
        <v>-</v>
      </c>
    </row>
    <row r="93" spans="2:20" x14ac:dyDescent="0.35">
      <c r="B93" s="635"/>
      <c r="C93" s="45"/>
      <c r="D93" s="49" t="s">
        <v>1118</v>
      </c>
      <c r="E93" s="49"/>
      <c r="F93" s="603">
        <v>23</v>
      </c>
      <c r="G93" s="603" t="s">
        <v>1102</v>
      </c>
      <c r="H93" s="123"/>
      <c r="I93" s="604"/>
      <c r="J93" s="605"/>
      <c r="K93" s="605"/>
      <c r="L93" s="604"/>
      <c r="M93" s="604"/>
      <c r="N93" s="606"/>
      <c r="O93" s="606"/>
      <c r="P93" s="606"/>
      <c r="Q93" s="607">
        <f t="shared" si="3"/>
        <v>0</v>
      </c>
      <c r="R93" s="605"/>
      <c r="S93" s="607">
        <f t="shared" si="4"/>
        <v>0</v>
      </c>
      <c r="T93" s="608" t="str">
        <f t="shared" si="5"/>
        <v>-</v>
      </c>
    </row>
    <row r="94" spans="2:20" x14ac:dyDescent="0.35">
      <c r="B94" s="635"/>
      <c r="C94" s="46"/>
      <c r="D94" s="636"/>
      <c r="E94" s="636"/>
      <c r="F94" s="610">
        <v>24</v>
      </c>
      <c r="G94" s="610" t="s">
        <v>1103</v>
      </c>
      <c r="H94" s="611"/>
      <c r="I94" s="147"/>
      <c r="J94" s="188"/>
      <c r="K94" s="188"/>
      <c r="L94" s="147"/>
      <c r="M94" s="147"/>
      <c r="N94" s="154"/>
      <c r="O94" s="154"/>
      <c r="P94" s="154"/>
      <c r="Q94" s="187">
        <f t="shared" si="3"/>
        <v>0</v>
      </c>
      <c r="R94" s="188"/>
      <c r="S94" s="187">
        <f t="shared" si="4"/>
        <v>0</v>
      </c>
      <c r="T94" s="612" t="str">
        <f t="shared" si="5"/>
        <v>-</v>
      </c>
    </row>
    <row r="95" spans="2:20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38"/>
      <c r="J95" s="639"/>
      <c r="K95" s="639"/>
      <c r="L95" s="638"/>
      <c r="M95" s="638"/>
      <c r="N95" s="639"/>
      <c r="O95" s="639"/>
      <c r="P95" s="639"/>
      <c r="Q95" s="639">
        <f t="shared" si="3"/>
        <v>0</v>
      </c>
      <c r="R95" s="639"/>
      <c r="S95" s="639">
        <f t="shared" si="4"/>
        <v>0</v>
      </c>
      <c r="T95" s="640" t="str">
        <f t="shared" si="5"/>
        <v>-</v>
      </c>
    </row>
    <row r="96" spans="2:20" x14ac:dyDescent="0.35">
      <c r="B96" s="635"/>
      <c r="C96" s="46"/>
      <c r="D96" s="636"/>
      <c r="E96" s="636"/>
      <c r="F96" s="610">
        <v>26</v>
      </c>
      <c r="G96" s="610" t="s">
        <v>1105</v>
      </c>
      <c r="H96" s="611"/>
      <c r="I96" s="147"/>
      <c r="J96" s="188"/>
      <c r="K96" s="188"/>
      <c r="L96" s="147"/>
      <c r="M96" s="147"/>
      <c r="N96" s="154"/>
      <c r="O96" s="154"/>
      <c r="P96" s="154"/>
      <c r="Q96" s="187">
        <f t="shared" si="3"/>
        <v>0</v>
      </c>
      <c r="R96" s="188"/>
      <c r="S96" s="187">
        <f t="shared" si="4"/>
        <v>0</v>
      </c>
      <c r="T96" s="612" t="str">
        <f t="shared" si="5"/>
        <v>-</v>
      </c>
    </row>
    <row r="97" spans="2:20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38"/>
      <c r="J97" s="639"/>
      <c r="K97" s="639"/>
      <c r="L97" s="638"/>
      <c r="M97" s="638"/>
      <c r="N97" s="639"/>
      <c r="O97" s="639"/>
      <c r="P97" s="639"/>
      <c r="Q97" s="639">
        <f t="shared" si="3"/>
        <v>0</v>
      </c>
      <c r="R97" s="639"/>
      <c r="S97" s="639">
        <f t="shared" si="4"/>
        <v>0</v>
      </c>
      <c r="T97" s="640" t="str">
        <f t="shared" si="5"/>
        <v>-</v>
      </c>
    </row>
    <row r="98" spans="2:20" x14ac:dyDescent="0.35">
      <c r="B98" s="635"/>
      <c r="C98" s="46"/>
      <c r="D98" s="636"/>
      <c r="E98" s="636"/>
      <c r="F98" s="610">
        <v>28</v>
      </c>
      <c r="G98" s="610" t="s">
        <v>1107</v>
      </c>
      <c r="H98" s="611"/>
      <c r="I98" s="147"/>
      <c r="J98" s="188"/>
      <c r="K98" s="188"/>
      <c r="L98" s="147"/>
      <c r="M98" s="147"/>
      <c r="N98" s="154"/>
      <c r="O98" s="154"/>
      <c r="P98" s="154"/>
      <c r="Q98" s="187">
        <f t="shared" si="3"/>
        <v>0</v>
      </c>
      <c r="R98" s="188"/>
      <c r="S98" s="187">
        <f t="shared" si="4"/>
        <v>0</v>
      </c>
      <c r="T98" s="612" t="str">
        <f t="shared" si="5"/>
        <v>-</v>
      </c>
    </row>
    <row r="99" spans="2:20" x14ac:dyDescent="0.35">
      <c r="B99" s="635"/>
      <c r="C99" s="46"/>
      <c r="D99" s="636"/>
      <c r="E99" s="636"/>
      <c r="F99" s="610">
        <v>29</v>
      </c>
      <c r="G99" s="610" t="s">
        <v>1108</v>
      </c>
      <c r="H99" s="611"/>
      <c r="I99" s="147"/>
      <c r="J99" s="188"/>
      <c r="K99" s="188"/>
      <c r="L99" s="147"/>
      <c r="M99" s="147"/>
      <c r="N99" s="154"/>
      <c r="O99" s="154"/>
      <c r="P99" s="154"/>
      <c r="Q99" s="187">
        <f t="shared" si="3"/>
        <v>0</v>
      </c>
      <c r="R99" s="188"/>
      <c r="S99" s="187">
        <f t="shared" si="4"/>
        <v>0</v>
      </c>
      <c r="T99" s="612" t="str">
        <f t="shared" si="5"/>
        <v>-</v>
      </c>
    </row>
    <row r="100" spans="2:20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38"/>
      <c r="J100" s="639"/>
      <c r="K100" s="639"/>
      <c r="L100" s="638"/>
      <c r="M100" s="638"/>
      <c r="N100" s="639"/>
      <c r="O100" s="639"/>
      <c r="P100" s="639"/>
      <c r="Q100" s="639">
        <f t="shared" si="3"/>
        <v>0</v>
      </c>
      <c r="R100" s="639"/>
      <c r="S100" s="639">
        <f t="shared" si="4"/>
        <v>0</v>
      </c>
      <c r="T100" s="640" t="str">
        <f t="shared" si="5"/>
        <v>-</v>
      </c>
    </row>
    <row r="101" spans="2:20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/>
      <c r="I101" s="147"/>
      <c r="J101" s="188"/>
      <c r="K101" s="188"/>
      <c r="L101" s="147"/>
      <c r="M101" s="147"/>
      <c r="N101" s="154"/>
      <c r="O101" s="154"/>
      <c r="P101" s="154"/>
      <c r="Q101" s="187">
        <f t="shared" si="3"/>
        <v>0</v>
      </c>
      <c r="R101" s="188"/>
      <c r="S101" s="187">
        <f t="shared" si="4"/>
        <v>0</v>
      </c>
      <c r="T101" s="612" t="str">
        <f t="shared" si="5"/>
        <v>-</v>
      </c>
    </row>
    <row r="102" spans="2:20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/>
      <c r="I102" s="165"/>
      <c r="J102" s="197"/>
      <c r="K102" s="197"/>
      <c r="L102" s="165"/>
      <c r="M102" s="165"/>
      <c r="N102" s="168"/>
      <c r="O102" s="168"/>
      <c r="P102" s="168"/>
      <c r="Q102" s="198">
        <f t="shared" si="3"/>
        <v>0</v>
      </c>
      <c r="R102" s="197"/>
      <c r="S102" s="198">
        <f t="shared" si="4"/>
        <v>0</v>
      </c>
      <c r="T102" s="645" t="str">
        <f t="shared" si="5"/>
        <v>-</v>
      </c>
    </row>
    <row r="103" spans="2:20" x14ac:dyDescent="0.35">
      <c r="B103" s="635"/>
      <c r="C103" s="45"/>
      <c r="D103" s="49" t="s">
        <v>1125</v>
      </c>
      <c r="E103" s="49"/>
      <c r="F103" s="603">
        <v>23</v>
      </c>
      <c r="G103" s="603" t="s">
        <v>1102</v>
      </c>
      <c r="H103" s="123"/>
      <c r="I103" s="604"/>
      <c r="J103" s="605"/>
      <c r="K103" s="605"/>
      <c r="L103" s="604"/>
      <c r="M103" s="604"/>
      <c r="N103" s="606"/>
      <c r="O103" s="606"/>
      <c r="P103" s="606"/>
      <c r="Q103" s="607">
        <f t="shared" si="3"/>
        <v>0</v>
      </c>
      <c r="R103" s="605"/>
      <c r="S103" s="607">
        <f t="shared" si="4"/>
        <v>0</v>
      </c>
      <c r="T103" s="608" t="str">
        <f t="shared" si="5"/>
        <v>-</v>
      </c>
    </row>
    <row r="104" spans="2:20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/>
      <c r="I104" s="147"/>
      <c r="J104" s="188"/>
      <c r="K104" s="188"/>
      <c r="L104" s="147"/>
      <c r="M104" s="147"/>
      <c r="N104" s="154"/>
      <c r="O104" s="154"/>
      <c r="P104" s="154"/>
      <c r="Q104" s="187">
        <f t="shared" si="3"/>
        <v>0</v>
      </c>
      <c r="R104" s="188"/>
      <c r="S104" s="187">
        <f t="shared" si="4"/>
        <v>0</v>
      </c>
      <c r="T104" s="612" t="str">
        <f t="shared" si="5"/>
        <v>-</v>
      </c>
    </row>
    <row r="105" spans="2:20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38"/>
      <c r="J105" s="639"/>
      <c r="K105" s="639"/>
      <c r="L105" s="638"/>
      <c r="M105" s="638"/>
      <c r="N105" s="639"/>
      <c r="O105" s="639"/>
      <c r="P105" s="639"/>
      <c r="Q105" s="639">
        <f t="shared" si="3"/>
        <v>0</v>
      </c>
      <c r="R105" s="639"/>
      <c r="S105" s="639">
        <f t="shared" si="4"/>
        <v>0</v>
      </c>
      <c r="T105" s="640" t="str">
        <f t="shared" si="5"/>
        <v>-</v>
      </c>
    </row>
    <row r="106" spans="2:20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/>
      <c r="I106" s="147"/>
      <c r="J106" s="188"/>
      <c r="K106" s="188"/>
      <c r="L106" s="147"/>
      <c r="M106" s="147"/>
      <c r="N106" s="154"/>
      <c r="O106" s="154"/>
      <c r="P106" s="154"/>
      <c r="Q106" s="187">
        <f t="shared" si="3"/>
        <v>0</v>
      </c>
      <c r="R106" s="188"/>
      <c r="S106" s="187">
        <f t="shared" si="4"/>
        <v>0</v>
      </c>
      <c r="T106" s="612" t="str">
        <f t="shared" si="5"/>
        <v>-</v>
      </c>
    </row>
    <row r="107" spans="2:20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38"/>
      <c r="J107" s="639"/>
      <c r="K107" s="639"/>
      <c r="L107" s="638"/>
      <c r="M107" s="638"/>
      <c r="N107" s="639"/>
      <c r="O107" s="639"/>
      <c r="P107" s="639"/>
      <c r="Q107" s="639">
        <f t="shared" si="3"/>
        <v>0</v>
      </c>
      <c r="R107" s="639"/>
      <c r="S107" s="639">
        <f t="shared" si="4"/>
        <v>0</v>
      </c>
      <c r="T107" s="640" t="str">
        <f t="shared" si="5"/>
        <v>-</v>
      </c>
    </row>
    <row r="108" spans="2:20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/>
      <c r="I108" s="147"/>
      <c r="J108" s="188"/>
      <c r="K108" s="188"/>
      <c r="L108" s="147"/>
      <c r="M108" s="147"/>
      <c r="N108" s="154"/>
      <c r="O108" s="154"/>
      <c r="P108" s="154"/>
      <c r="Q108" s="187">
        <f t="shared" si="3"/>
        <v>0</v>
      </c>
      <c r="R108" s="188"/>
      <c r="S108" s="187">
        <f t="shared" si="4"/>
        <v>0</v>
      </c>
      <c r="T108" s="612" t="str">
        <f t="shared" si="5"/>
        <v>-</v>
      </c>
    </row>
    <row r="109" spans="2:20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/>
      <c r="I109" s="147"/>
      <c r="J109" s="188"/>
      <c r="K109" s="188"/>
      <c r="L109" s="147"/>
      <c r="M109" s="147"/>
      <c r="N109" s="154"/>
      <c r="O109" s="154"/>
      <c r="P109" s="154"/>
      <c r="Q109" s="187">
        <f t="shared" si="3"/>
        <v>0</v>
      </c>
      <c r="R109" s="188"/>
      <c r="S109" s="187">
        <f t="shared" si="4"/>
        <v>0</v>
      </c>
      <c r="T109" s="612" t="str">
        <f t="shared" si="5"/>
        <v>-</v>
      </c>
    </row>
    <row r="110" spans="2:20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38"/>
      <c r="J110" s="639"/>
      <c r="K110" s="639"/>
      <c r="L110" s="638"/>
      <c r="M110" s="638"/>
      <c r="N110" s="639"/>
      <c r="O110" s="639"/>
      <c r="P110" s="639"/>
      <c r="Q110" s="639">
        <f t="shared" si="3"/>
        <v>0</v>
      </c>
      <c r="R110" s="639"/>
      <c r="S110" s="639">
        <f t="shared" si="4"/>
        <v>0</v>
      </c>
      <c r="T110" s="640" t="str">
        <f t="shared" si="5"/>
        <v>-</v>
      </c>
    </row>
    <row r="111" spans="2:20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/>
      <c r="I111" s="147"/>
      <c r="J111" s="188"/>
      <c r="K111" s="188"/>
      <c r="L111" s="147"/>
      <c r="M111" s="147"/>
      <c r="N111" s="154"/>
      <c r="O111" s="154"/>
      <c r="P111" s="154"/>
      <c r="Q111" s="187">
        <f t="shared" si="3"/>
        <v>0</v>
      </c>
      <c r="R111" s="188"/>
      <c r="S111" s="187">
        <f t="shared" si="4"/>
        <v>0</v>
      </c>
      <c r="T111" s="612" t="str">
        <f t="shared" si="5"/>
        <v>-</v>
      </c>
    </row>
    <row r="112" spans="2:20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/>
      <c r="I112" s="165"/>
      <c r="J112" s="197"/>
      <c r="K112" s="197"/>
      <c r="L112" s="165"/>
      <c r="M112" s="165"/>
      <c r="N112" s="168"/>
      <c r="O112" s="168"/>
      <c r="P112" s="168"/>
      <c r="Q112" s="198">
        <f t="shared" si="3"/>
        <v>0</v>
      </c>
      <c r="R112" s="197"/>
      <c r="S112" s="198">
        <f t="shared" si="4"/>
        <v>0</v>
      </c>
      <c r="T112" s="645" t="str">
        <f t="shared" si="5"/>
        <v>-</v>
      </c>
    </row>
    <row r="113" spans="2:20" x14ac:dyDescent="0.35">
      <c r="B113" s="635"/>
      <c r="C113" s="45"/>
      <c r="D113" s="49" t="s">
        <v>1100</v>
      </c>
      <c r="E113" s="49"/>
      <c r="F113" s="603">
        <v>23</v>
      </c>
      <c r="G113" s="603" t="s">
        <v>1102</v>
      </c>
      <c r="H113" s="123"/>
      <c r="I113" s="604"/>
      <c r="J113" s="605"/>
      <c r="K113" s="605"/>
      <c r="L113" s="604"/>
      <c r="M113" s="604"/>
      <c r="N113" s="606"/>
      <c r="O113" s="606"/>
      <c r="P113" s="606"/>
      <c r="Q113" s="607">
        <f t="shared" si="3"/>
        <v>0</v>
      </c>
      <c r="R113" s="605"/>
      <c r="S113" s="607">
        <f t="shared" si="4"/>
        <v>0</v>
      </c>
      <c r="T113" s="608" t="str">
        <f t="shared" si="5"/>
        <v>-</v>
      </c>
    </row>
    <row r="114" spans="2:20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/>
      <c r="I114" s="147"/>
      <c r="J114" s="188"/>
      <c r="K114" s="188"/>
      <c r="L114" s="147"/>
      <c r="M114" s="147"/>
      <c r="N114" s="154"/>
      <c r="O114" s="154"/>
      <c r="P114" s="154"/>
      <c r="Q114" s="187">
        <f t="shared" si="3"/>
        <v>0</v>
      </c>
      <c r="R114" s="188"/>
      <c r="S114" s="187">
        <f t="shared" si="4"/>
        <v>0</v>
      </c>
      <c r="T114" s="612" t="str">
        <f t="shared" si="5"/>
        <v>-</v>
      </c>
    </row>
    <row r="115" spans="2:20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38"/>
      <c r="J115" s="639"/>
      <c r="K115" s="639"/>
      <c r="L115" s="638"/>
      <c r="M115" s="638"/>
      <c r="N115" s="639"/>
      <c r="O115" s="639"/>
      <c r="P115" s="639"/>
      <c r="Q115" s="639">
        <f t="shared" si="3"/>
        <v>0</v>
      </c>
      <c r="R115" s="639"/>
      <c r="S115" s="639">
        <f t="shared" si="4"/>
        <v>0</v>
      </c>
      <c r="T115" s="640" t="str">
        <f t="shared" si="5"/>
        <v>-</v>
      </c>
    </row>
    <row r="116" spans="2:20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/>
      <c r="I116" s="147"/>
      <c r="J116" s="188"/>
      <c r="K116" s="188"/>
      <c r="L116" s="147"/>
      <c r="M116" s="147"/>
      <c r="N116" s="154"/>
      <c r="O116" s="154"/>
      <c r="P116" s="154"/>
      <c r="Q116" s="187">
        <f t="shared" si="3"/>
        <v>0</v>
      </c>
      <c r="R116" s="188"/>
      <c r="S116" s="187">
        <f t="shared" si="4"/>
        <v>0</v>
      </c>
      <c r="T116" s="612" t="str">
        <f t="shared" si="5"/>
        <v>-</v>
      </c>
    </row>
    <row r="117" spans="2:20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38"/>
      <c r="J117" s="639"/>
      <c r="K117" s="639"/>
      <c r="L117" s="638"/>
      <c r="M117" s="638"/>
      <c r="N117" s="639"/>
      <c r="O117" s="639"/>
      <c r="P117" s="639"/>
      <c r="Q117" s="639">
        <f t="shared" si="3"/>
        <v>0</v>
      </c>
      <c r="R117" s="639"/>
      <c r="S117" s="639">
        <f t="shared" si="4"/>
        <v>0</v>
      </c>
      <c r="T117" s="640" t="str">
        <f t="shared" si="5"/>
        <v>-</v>
      </c>
    </row>
    <row r="118" spans="2:20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/>
      <c r="I118" s="147"/>
      <c r="J118" s="188"/>
      <c r="K118" s="188"/>
      <c r="L118" s="147"/>
      <c r="M118" s="147"/>
      <c r="N118" s="154"/>
      <c r="O118" s="154"/>
      <c r="P118" s="154"/>
      <c r="Q118" s="187">
        <f t="shared" si="3"/>
        <v>0</v>
      </c>
      <c r="R118" s="188"/>
      <c r="S118" s="187">
        <f t="shared" si="4"/>
        <v>0</v>
      </c>
      <c r="T118" s="612" t="str">
        <f t="shared" si="5"/>
        <v>-</v>
      </c>
    </row>
    <row r="119" spans="2:20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/>
      <c r="I119" s="147"/>
      <c r="J119" s="188"/>
      <c r="K119" s="188"/>
      <c r="L119" s="147"/>
      <c r="M119" s="147"/>
      <c r="N119" s="154"/>
      <c r="O119" s="154"/>
      <c r="P119" s="154"/>
      <c r="Q119" s="187">
        <f t="shared" si="3"/>
        <v>0</v>
      </c>
      <c r="R119" s="188"/>
      <c r="S119" s="187">
        <f t="shared" si="4"/>
        <v>0</v>
      </c>
      <c r="T119" s="612" t="str">
        <f t="shared" si="5"/>
        <v>-</v>
      </c>
    </row>
    <row r="120" spans="2:20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38"/>
      <c r="J120" s="639"/>
      <c r="K120" s="639"/>
      <c r="L120" s="638"/>
      <c r="M120" s="638"/>
      <c r="N120" s="639"/>
      <c r="O120" s="639"/>
      <c r="P120" s="639"/>
      <c r="Q120" s="639">
        <f t="shared" si="3"/>
        <v>0</v>
      </c>
      <c r="R120" s="639"/>
      <c r="S120" s="639">
        <f t="shared" si="4"/>
        <v>0</v>
      </c>
      <c r="T120" s="640" t="str">
        <f t="shared" si="5"/>
        <v>-</v>
      </c>
    </row>
    <row r="121" spans="2:20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/>
      <c r="I121" s="147"/>
      <c r="J121" s="188"/>
      <c r="K121" s="188"/>
      <c r="L121" s="147"/>
      <c r="M121" s="147"/>
      <c r="N121" s="154"/>
      <c r="O121" s="154"/>
      <c r="P121" s="154"/>
      <c r="Q121" s="187">
        <f t="shared" si="3"/>
        <v>0</v>
      </c>
      <c r="R121" s="188"/>
      <c r="S121" s="187">
        <f t="shared" si="4"/>
        <v>0</v>
      </c>
      <c r="T121" s="612" t="str">
        <f t="shared" si="5"/>
        <v>-</v>
      </c>
    </row>
    <row r="122" spans="2:20" ht="26.25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/>
      <c r="I122" s="159"/>
      <c r="J122" s="195"/>
      <c r="K122" s="195"/>
      <c r="L122" s="159"/>
      <c r="M122" s="159"/>
      <c r="N122" s="162"/>
      <c r="O122" s="162"/>
      <c r="P122" s="162"/>
      <c r="Q122" s="196">
        <f t="shared" si="3"/>
        <v>0</v>
      </c>
      <c r="R122" s="195"/>
      <c r="S122" s="196">
        <f t="shared" si="4"/>
        <v>0</v>
      </c>
      <c r="T122" s="625" t="str">
        <f t="shared" si="5"/>
        <v>-</v>
      </c>
    </row>
    <row r="123" spans="2:20" x14ac:dyDescent="0.35">
      <c r="B123" s="635" t="s">
        <v>1126</v>
      </c>
      <c r="C123" s="45"/>
      <c r="D123" s="49" t="s">
        <v>1127</v>
      </c>
      <c r="E123" s="49"/>
      <c r="F123" s="603">
        <v>23</v>
      </c>
      <c r="G123" s="603" t="s">
        <v>1102</v>
      </c>
      <c r="H123" s="123"/>
      <c r="I123" s="604"/>
      <c r="J123" s="605"/>
      <c r="K123" s="605"/>
      <c r="L123" s="604"/>
      <c r="M123" s="604"/>
      <c r="N123" s="606"/>
      <c r="O123" s="606"/>
      <c r="P123" s="606"/>
      <c r="Q123" s="216">
        <f t="shared" si="3"/>
        <v>0</v>
      </c>
      <c r="R123" s="207"/>
      <c r="S123" s="216">
        <f t="shared" si="4"/>
        <v>0</v>
      </c>
      <c r="T123" s="587" t="str">
        <f t="shared" si="5"/>
        <v>-</v>
      </c>
    </row>
    <row r="124" spans="2:20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147"/>
      <c r="J124" s="188"/>
      <c r="K124" s="188"/>
      <c r="L124" s="147"/>
      <c r="M124" s="147"/>
      <c r="N124" s="154"/>
      <c r="O124" s="154"/>
      <c r="P124" s="154"/>
      <c r="Q124" s="187">
        <f t="shared" si="3"/>
        <v>0</v>
      </c>
      <c r="R124" s="188"/>
      <c r="S124" s="187">
        <f t="shared" si="4"/>
        <v>0</v>
      </c>
      <c r="T124" s="612" t="str">
        <f t="shared" si="5"/>
        <v>-</v>
      </c>
    </row>
    <row r="125" spans="2:20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38"/>
      <c r="J125" s="639"/>
      <c r="K125" s="639"/>
      <c r="L125" s="638"/>
      <c r="M125" s="638"/>
      <c r="N125" s="639"/>
      <c r="O125" s="639"/>
      <c r="P125" s="639"/>
      <c r="Q125" s="639">
        <f t="shared" si="3"/>
        <v>0</v>
      </c>
      <c r="R125" s="639"/>
      <c r="S125" s="639">
        <f t="shared" si="4"/>
        <v>0</v>
      </c>
      <c r="T125" s="640" t="str">
        <f t="shared" si="5"/>
        <v>-</v>
      </c>
    </row>
    <row r="126" spans="2:20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147"/>
      <c r="J126" s="188"/>
      <c r="K126" s="188"/>
      <c r="L126" s="147"/>
      <c r="M126" s="147"/>
      <c r="N126" s="154"/>
      <c r="O126" s="154"/>
      <c r="P126" s="154"/>
      <c r="Q126" s="187">
        <f t="shared" si="3"/>
        <v>0</v>
      </c>
      <c r="R126" s="188"/>
      <c r="S126" s="187">
        <f t="shared" si="4"/>
        <v>0</v>
      </c>
      <c r="T126" s="612" t="str">
        <f t="shared" si="5"/>
        <v>-</v>
      </c>
    </row>
    <row r="127" spans="2:20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38"/>
      <c r="J127" s="639"/>
      <c r="K127" s="639"/>
      <c r="L127" s="638"/>
      <c r="M127" s="638"/>
      <c r="N127" s="639"/>
      <c r="O127" s="639"/>
      <c r="P127" s="639"/>
      <c r="Q127" s="639">
        <f t="shared" si="3"/>
        <v>0</v>
      </c>
      <c r="R127" s="639"/>
      <c r="S127" s="639">
        <f t="shared" si="4"/>
        <v>0</v>
      </c>
      <c r="T127" s="640" t="str">
        <f t="shared" si="5"/>
        <v>-</v>
      </c>
    </row>
    <row r="128" spans="2:20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147"/>
      <c r="J128" s="188"/>
      <c r="K128" s="188"/>
      <c r="L128" s="147"/>
      <c r="M128" s="147"/>
      <c r="N128" s="154"/>
      <c r="O128" s="154"/>
      <c r="P128" s="154"/>
      <c r="Q128" s="187">
        <f t="shared" si="3"/>
        <v>0</v>
      </c>
      <c r="R128" s="188"/>
      <c r="S128" s="187">
        <f t="shared" si="4"/>
        <v>0</v>
      </c>
      <c r="T128" s="612" t="str">
        <f t="shared" si="5"/>
        <v>-</v>
      </c>
    </row>
    <row r="129" spans="2:20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147"/>
      <c r="J129" s="188"/>
      <c r="K129" s="188"/>
      <c r="L129" s="147"/>
      <c r="M129" s="147"/>
      <c r="N129" s="154"/>
      <c r="O129" s="154"/>
      <c r="P129" s="154"/>
      <c r="Q129" s="187">
        <f t="shared" si="3"/>
        <v>0</v>
      </c>
      <c r="R129" s="188"/>
      <c r="S129" s="187">
        <f t="shared" si="4"/>
        <v>0</v>
      </c>
      <c r="T129" s="612" t="str">
        <f t="shared" si="5"/>
        <v>-</v>
      </c>
    </row>
    <row r="130" spans="2:20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38"/>
      <c r="J130" s="639"/>
      <c r="K130" s="639"/>
      <c r="L130" s="638"/>
      <c r="M130" s="638"/>
      <c r="N130" s="639"/>
      <c r="O130" s="639"/>
      <c r="P130" s="639"/>
      <c r="Q130" s="639">
        <f t="shared" si="3"/>
        <v>0</v>
      </c>
      <c r="R130" s="639"/>
      <c r="S130" s="639">
        <f t="shared" si="4"/>
        <v>0</v>
      </c>
      <c r="T130" s="640" t="str">
        <f t="shared" si="5"/>
        <v>-</v>
      </c>
    </row>
    <row r="131" spans="2:20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147"/>
      <c r="J131" s="188"/>
      <c r="K131" s="188"/>
      <c r="L131" s="147"/>
      <c r="M131" s="147"/>
      <c r="N131" s="154"/>
      <c r="O131" s="154"/>
      <c r="P131" s="154"/>
      <c r="Q131" s="187">
        <f t="shared" ref="Q131:Q132" si="6">I131+J131</f>
        <v>0</v>
      </c>
      <c r="R131" s="188"/>
      <c r="S131" s="187">
        <f t="shared" ref="S131:S132" si="7">Q131+R131</f>
        <v>0</v>
      </c>
      <c r="T131" s="612" t="str">
        <f t="shared" ref="T131:T132" si="8">IF( P131&lt;&gt;0,S131/P131*7,"-")</f>
        <v>-</v>
      </c>
    </row>
    <row r="132" spans="2:20" ht="26.25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159"/>
      <c r="J132" s="195"/>
      <c r="K132" s="195"/>
      <c r="L132" s="159"/>
      <c r="M132" s="159"/>
      <c r="N132" s="162"/>
      <c r="O132" s="162"/>
      <c r="P132" s="162"/>
      <c r="Q132" s="196">
        <f t="shared" si="6"/>
        <v>0</v>
      </c>
      <c r="R132" s="195"/>
      <c r="S132" s="196">
        <f t="shared" si="7"/>
        <v>0</v>
      </c>
      <c r="T132" s="625" t="str">
        <f t="shared" si="8"/>
        <v>-</v>
      </c>
    </row>
  </sheetData>
  <phoneticPr fontId="1" type="noConversion"/>
  <conditionalFormatting sqref="P3:P12">
    <cfRule type="expression" dxfId="227" priority="154">
      <formula>P3&gt;1</formula>
    </cfRule>
    <cfRule type="expression" dxfId="226" priority="155">
      <formula>P3&gt;0.5</formula>
    </cfRule>
    <cfRule type="expression" dxfId="225" priority="156">
      <formula>P3&gt;0</formula>
    </cfRule>
  </conditionalFormatting>
  <conditionalFormatting sqref="Q3">
    <cfRule type="expression" dxfId="224" priority="152">
      <formula>AND(Q3&lt;&gt;"",Q3/P3&lt;4)</formula>
    </cfRule>
    <cfRule type="expression" dxfId="223" priority="153">
      <formula>AND(Q3&lt;&gt;"",Q3=0)</formula>
    </cfRule>
  </conditionalFormatting>
  <conditionalFormatting sqref="S3">
    <cfRule type="expression" dxfId="222" priority="150">
      <formula>AND(S3&lt;&gt;"",S3/P3&lt;4)</formula>
    </cfRule>
    <cfRule type="expression" dxfId="221" priority="151">
      <formula>AND(S3&lt;&gt;"",S3=0)</formula>
    </cfRule>
  </conditionalFormatting>
  <conditionalFormatting sqref="T3">
    <cfRule type="expression" dxfId="220" priority="147">
      <formula>T3&lt;10</formula>
    </cfRule>
    <cfRule type="expression" dxfId="219" priority="148">
      <formula>T3&lt;20</formula>
    </cfRule>
    <cfRule type="expression" dxfId="218" priority="149">
      <formula>T3&lt;50</formula>
    </cfRule>
  </conditionalFormatting>
  <conditionalFormatting sqref="I3:I12">
    <cfRule type="expression" dxfId="217" priority="146">
      <formula>AND(I3&lt;5,J3&gt;0)</formula>
    </cfRule>
  </conditionalFormatting>
  <conditionalFormatting sqref="J3:K12">
    <cfRule type="expression" dxfId="216" priority="145">
      <formula>OR(J3=0,J3="0")</formula>
    </cfRule>
  </conditionalFormatting>
  <conditionalFormatting sqref="P13:P22">
    <cfRule type="expression" dxfId="215" priority="142">
      <formula>P13&gt;1</formula>
    </cfRule>
    <cfRule type="expression" dxfId="214" priority="143">
      <formula>P13&gt;0.5</formula>
    </cfRule>
    <cfRule type="expression" dxfId="213" priority="144">
      <formula>P13&gt;0</formula>
    </cfRule>
  </conditionalFormatting>
  <conditionalFormatting sqref="I13:I22">
    <cfRule type="expression" dxfId="212" priority="141">
      <formula>AND(I13&lt;5,J13&gt;0)</formula>
    </cfRule>
  </conditionalFormatting>
  <conditionalFormatting sqref="J13:K22">
    <cfRule type="expression" dxfId="211" priority="140">
      <formula>OR(J13=0,J13="0")</formula>
    </cfRule>
  </conditionalFormatting>
  <conditionalFormatting sqref="Q4:Q22">
    <cfRule type="expression" dxfId="210" priority="138">
      <formula>AND(Q4&lt;&gt;"",Q4/P4&lt;4)</formula>
    </cfRule>
    <cfRule type="expression" dxfId="209" priority="139">
      <formula>AND(Q4&lt;&gt;"",Q4=0)</formula>
    </cfRule>
  </conditionalFormatting>
  <conditionalFormatting sqref="S4:S22">
    <cfRule type="expression" dxfId="208" priority="136">
      <formula>AND(S4&lt;&gt;"",S4/P4&lt;4)</formula>
    </cfRule>
    <cfRule type="expression" dxfId="207" priority="137">
      <formula>AND(S4&lt;&gt;"",S4=0)</formula>
    </cfRule>
  </conditionalFormatting>
  <conditionalFormatting sqref="T4:T22">
    <cfRule type="expression" dxfId="206" priority="133">
      <formula>T4&lt;10</formula>
    </cfRule>
    <cfRule type="expression" dxfId="205" priority="134">
      <formula>T4&lt;20</formula>
    </cfRule>
    <cfRule type="expression" dxfId="204" priority="135">
      <formula>T4&lt;50</formula>
    </cfRule>
  </conditionalFormatting>
  <conditionalFormatting sqref="Q24:Q32 Q43:Q52">
    <cfRule type="expression" dxfId="203" priority="114">
      <formula>AND(Q24&lt;&gt;"",Q24/P24&lt;4)</formula>
    </cfRule>
    <cfRule type="expression" dxfId="202" priority="115">
      <formula>AND(Q24&lt;&gt;"",Q24=0)</formula>
    </cfRule>
  </conditionalFormatting>
  <conditionalFormatting sqref="S24:S32 S43:S52">
    <cfRule type="expression" dxfId="201" priority="112">
      <formula>AND(S24&lt;&gt;"",S24/P24&lt;4)</formula>
    </cfRule>
    <cfRule type="expression" dxfId="200" priority="113">
      <formula>AND(S24&lt;&gt;"",S24=0)</formula>
    </cfRule>
  </conditionalFormatting>
  <conditionalFormatting sqref="T24:T32 T43:T52">
    <cfRule type="expression" dxfId="199" priority="109">
      <formula>T24&lt;10</formula>
    </cfRule>
    <cfRule type="expression" dxfId="198" priority="110">
      <formula>T24&lt;20</formula>
    </cfRule>
    <cfRule type="expression" dxfId="197" priority="111">
      <formula>T24&lt;50</formula>
    </cfRule>
  </conditionalFormatting>
  <conditionalFormatting sqref="P23:P32">
    <cfRule type="expression" dxfId="196" priority="130">
      <formula>P23&gt;1</formula>
    </cfRule>
    <cfRule type="expression" dxfId="195" priority="131">
      <formula>P23&gt;0.5</formula>
    </cfRule>
    <cfRule type="expression" dxfId="194" priority="132">
      <formula>P23&gt;0</formula>
    </cfRule>
  </conditionalFormatting>
  <conditionalFormatting sqref="Q23">
    <cfRule type="expression" dxfId="193" priority="128">
      <formula>AND(Q23&lt;&gt;"",Q23/P23&lt;4)</formula>
    </cfRule>
    <cfRule type="expression" dxfId="192" priority="129">
      <formula>AND(Q23&lt;&gt;"",Q23=0)</formula>
    </cfRule>
  </conditionalFormatting>
  <conditionalFormatting sqref="S23">
    <cfRule type="expression" dxfId="191" priority="126">
      <formula>AND(S23&lt;&gt;"",S23/P23&lt;4)</formula>
    </cfRule>
    <cfRule type="expression" dxfId="190" priority="127">
      <formula>AND(S23&lt;&gt;"",S23=0)</formula>
    </cfRule>
  </conditionalFormatting>
  <conditionalFormatting sqref="T23">
    <cfRule type="expression" dxfId="189" priority="123">
      <formula>T23&lt;10</formula>
    </cfRule>
    <cfRule type="expression" dxfId="188" priority="124">
      <formula>T23&lt;20</formula>
    </cfRule>
    <cfRule type="expression" dxfId="187" priority="125">
      <formula>T23&lt;50</formula>
    </cfRule>
  </conditionalFormatting>
  <conditionalFormatting sqref="I23:I32">
    <cfRule type="expression" dxfId="186" priority="122">
      <formula>AND(I23&lt;5,J23&gt;0)</formula>
    </cfRule>
  </conditionalFormatting>
  <conditionalFormatting sqref="J23:K32">
    <cfRule type="expression" dxfId="185" priority="121">
      <formula>OR(J23=0,J23="0")</formula>
    </cfRule>
  </conditionalFormatting>
  <conditionalFormatting sqref="P43:P52">
    <cfRule type="expression" dxfId="184" priority="118">
      <formula>P43&gt;1</formula>
    </cfRule>
    <cfRule type="expression" dxfId="183" priority="119">
      <formula>P43&gt;0.5</formula>
    </cfRule>
    <cfRule type="expression" dxfId="182" priority="120">
      <formula>P43&gt;0</formula>
    </cfRule>
  </conditionalFormatting>
  <conditionalFormatting sqref="I43:I52">
    <cfRule type="expression" dxfId="181" priority="117">
      <formula>AND(I43&lt;5,J43&gt;0)</formula>
    </cfRule>
  </conditionalFormatting>
  <conditionalFormatting sqref="J43:K52">
    <cfRule type="expression" dxfId="180" priority="116">
      <formula>OR(J43=0,J43="0")</formula>
    </cfRule>
  </conditionalFormatting>
  <conditionalFormatting sqref="Q33:Q42">
    <cfRule type="expression" dxfId="179" priority="102">
      <formula>AND(Q33&lt;&gt;"",Q33/P33&lt;4)</formula>
    </cfRule>
    <cfRule type="expression" dxfId="178" priority="103">
      <formula>AND(Q33&lt;&gt;"",Q33=0)</formula>
    </cfRule>
  </conditionalFormatting>
  <conditionalFormatting sqref="S33:S42">
    <cfRule type="expression" dxfId="177" priority="100">
      <formula>AND(S33&lt;&gt;"",S33/P33&lt;4)</formula>
    </cfRule>
    <cfRule type="expression" dxfId="176" priority="101">
      <formula>AND(S33&lt;&gt;"",S33=0)</formula>
    </cfRule>
  </conditionalFormatting>
  <conditionalFormatting sqref="T33:T42">
    <cfRule type="expression" dxfId="175" priority="97">
      <formula>T33&lt;10</formula>
    </cfRule>
    <cfRule type="expression" dxfId="174" priority="98">
      <formula>T33&lt;20</formula>
    </cfRule>
    <cfRule type="expression" dxfId="173" priority="99">
      <formula>T33&lt;50</formula>
    </cfRule>
  </conditionalFormatting>
  <conditionalFormatting sqref="P33:P42">
    <cfRule type="expression" dxfId="172" priority="106">
      <formula>P33&gt;1</formula>
    </cfRule>
    <cfRule type="expression" dxfId="171" priority="107">
      <formula>P33&gt;0.5</formula>
    </cfRule>
    <cfRule type="expression" dxfId="170" priority="108">
      <formula>P33&gt;0</formula>
    </cfRule>
  </conditionalFormatting>
  <conditionalFormatting sqref="I33:I42">
    <cfRule type="expression" dxfId="169" priority="105">
      <formula>AND(I33&lt;5,J33&gt;0)</formula>
    </cfRule>
  </conditionalFormatting>
  <conditionalFormatting sqref="J33:K42">
    <cfRule type="expression" dxfId="168" priority="104">
      <formula>OR(J33=0,J33="0")</formula>
    </cfRule>
  </conditionalFormatting>
  <conditionalFormatting sqref="P53:P62">
    <cfRule type="expression" dxfId="167" priority="94">
      <formula>P53&gt;1</formula>
    </cfRule>
    <cfRule type="expression" dxfId="166" priority="95">
      <formula>P53&gt;0.5</formula>
    </cfRule>
    <cfRule type="expression" dxfId="165" priority="96">
      <formula>P53&gt;0</formula>
    </cfRule>
  </conditionalFormatting>
  <conditionalFormatting sqref="Q53">
    <cfRule type="expression" dxfId="164" priority="92">
      <formula>AND(Q53&lt;&gt;"",Q53/P53&lt;4)</formula>
    </cfRule>
    <cfRule type="expression" dxfId="163" priority="93">
      <formula>AND(Q53&lt;&gt;"",Q53=0)</formula>
    </cfRule>
  </conditionalFormatting>
  <conditionalFormatting sqref="S53">
    <cfRule type="expression" dxfId="162" priority="90">
      <formula>AND(S53&lt;&gt;"",S53/P53&lt;4)</formula>
    </cfRule>
    <cfRule type="expression" dxfId="161" priority="91">
      <formula>AND(S53&lt;&gt;"",S53=0)</formula>
    </cfRule>
  </conditionalFormatting>
  <conditionalFormatting sqref="T53">
    <cfRule type="expression" dxfId="160" priority="87">
      <formula>T53&lt;10</formula>
    </cfRule>
    <cfRule type="expression" dxfId="159" priority="88">
      <formula>T53&lt;20</formula>
    </cfRule>
    <cfRule type="expression" dxfId="158" priority="89">
      <formula>T53&lt;50</formula>
    </cfRule>
  </conditionalFormatting>
  <conditionalFormatting sqref="I53:I62">
    <cfRule type="expression" dxfId="157" priority="86">
      <formula>AND(I53&lt;5,J53&gt;0)</formula>
    </cfRule>
  </conditionalFormatting>
  <conditionalFormatting sqref="J53:K62">
    <cfRule type="expression" dxfId="156" priority="85">
      <formula>OR(J53=0,J53="0")</formula>
    </cfRule>
  </conditionalFormatting>
  <conditionalFormatting sqref="P63:P72">
    <cfRule type="expression" dxfId="155" priority="82">
      <formula>P63&gt;1</formula>
    </cfRule>
    <cfRule type="expression" dxfId="154" priority="83">
      <formula>P63&gt;0.5</formula>
    </cfRule>
    <cfRule type="expression" dxfId="153" priority="84">
      <formula>P63&gt;0</formula>
    </cfRule>
  </conditionalFormatting>
  <conditionalFormatting sqref="I63:I72">
    <cfRule type="expression" dxfId="152" priority="81">
      <formula>AND(I63&lt;5,J63&gt;0)</formula>
    </cfRule>
  </conditionalFormatting>
  <conditionalFormatting sqref="J63:K72">
    <cfRule type="expression" dxfId="151" priority="80">
      <formula>OR(J63=0,J63="0")</formula>
    </cfRule>
  </conditionalFormatting>
  <conditionalFormatting sqref="Q54:Q72">
    <cfRule type="expression" dxfId="150" priority="78">
      <formula>AND(Q54&lt;&gt;"",Q54/P54&lt;4)</formula>
    </cfRule>
    <cfRule type="expression" dxfId="149" priority="79">
      <formula>AND(Q54&lt;&gt;"",Q54=0)</formula>
    </cfRule>
  </conditionalFormatting>
  <conditionalFormatting sqref="S54:S72">
    <cfRule type="expression" dxfId="148" priority="76">
      <formula>AND(S54&lt;&gt;"",S54/P54&lt;4)</formula>
    </cfRule>
    <cfRule type="expression" dxfId="147" priority="77">
      <formula>AND(S54&lt;&gt;"",S54=0)</formula>
    </cfRule>
  </conditionalFormatting>
  <conditionalFormatting sqref="T54:T72">
    <cfRule type="expression" dxfId="146" priority="73">
      <formula>T54&lt;10</formula>
    </cfRule>
    <cfRule type="expression" dxfId="145" priority="74">
      <formula>T54&lt;20</formula>
    </cfRule>
    <cfRule type="expression" dxfId="144" priority="75">
      <formula>T54&lt;50</formula>
    </cfRule>
  </conditionalFormatting>
  <conditionalFormatting sqref="P73:P82">
    <cfRule type="expression" dxfId="143" priority="70">
      <formula>P73&gt;1</formula>
    </cfRule>
    <cfRule type="expression" dxfId="142" priority="71">
      <formula>P73&gt;0.5</formula>
    </cfRule>
    <cfRule type="expression" dxfId="141" priority="72">
      <formula>P73&gt;0</formula>
    </cfRule>
  </conditionalFormatting>
  <conditionalFormatting sqref="I73:I82">
    <cfRule type="expression" dxfId="140" priority="69">
      <formula>AND(I73&lt;5,J73&gt;0)</formula>
    </cfRule>
  </conditionalFormatting>
  <conditionalFormatting sqref="J73:K82">
    <cfRule type="expression" dxfId="139" priority="68">
      <formula>OR(J73=0,J73="0")</formula>
    </cfRule>
  </conditionalFormatting>
  <conditionalFormatting sqref="Q73:Q82">
    <cfRule type="expression" dxfId="138" priority="66">
      <formula>AND(Q73&lt;&gt;"",Q73/P73&lt;4)</formula>
    </cfRule>
    <cfRule type="expression" dxfId="137" priority="67">
      <formula>AND(Q73&lt;&gt;"",Q73=0)</formula>
    </cfRule>
  </conditionalFormatting>
  <conditionalFormatting sqref="S73:S82">
    <cfRule type="expression" dxfId="136" priority="64">
      <formula>AND(S73&lt;&gt;"",S73/P73&lt;4)</formula>
    </cfRule>
    <cfRule type="expression" dxfId="135" priority="65">
      <formula>AND(S73&lt;&gt;"",S73=0)</formula>
    </cfRule>
  </conditionalFormatting>
  <conditionalFormatting sqref="T73:T82">
    <cfRule type="expression" dxfId="134" priority="61">
      <formula>T73&lt;10</formula>
    </cfRule>
    <cfRule type="expression" dxfId="133" priority="62">
      <formula>T73&lt;20</formula>
    </cfRule>
    <cfRule type="expression" dxfId="132" priority="63">
      <formula>T73&lt;50</formula>
    </cfRule>
  </conditionalFormatting>
  <conditionalFormatting sqref="Q84:Q92 Q113:Q122">
    <cfRule type="expression" dxfId="131" priority="42">
      <formula>AND(Q84&lt;&gt;"",Q84/P84&lt;4)</formula>
    </cfRule>
    <cfRule type="expression" dxfId="130" priority="43">
      <formula>AND(Q84&lt;&gt;"",Q84=0)</formula>
    </cfRule>
  </conditionalFormatting>
  <conditionalFormatting sqref="S84:S92 S113:S122">
    <cfRule type="expression" dxfId="129" priority="40">
      <formula>AND(S84&lt;&gt;"",S84/P84&lt;4)</formula>
    </cfRule>
    <cfRule type="expression" dxfId="128" priority="41">
      <formula>AND(S84&lt;&gt;"",S84=0)</formula>
    </cfRule>
  </conditionalFormatting>
  <conditionalFormatting sqref="T84:T92 T113:T122">
    <cfRule type="expression" dxfId="127" priority="37">
      <formula>T84&lt;10</formula>
    </cfRule>
    <cfRule type="expression" dxfId="126" priority="38">
      <formula>T84&lt;20</formula>
    </cfRule>
    <cfRule type="expression" dxfId="125" priority="39">
      <formula>T84&lt;50</formula>
    </cfRule>
  </conditionalFormatting>
  <conditionalFormatting sqref="P83:P92">
    <cfRule type="expression" dxfId="124" priority="58">
      <formula>P83&gt;1</formula>
    </cfRule>
    <cfRule type="expression" dxfId="123" priority="59">
      <formula>P83&gt;0.5</formula>
    </cfRule>
    <cfRule type="expression" dxfId="122" priority="60">
      <formula>P83&gt;0</formula>
    </cfRule>
  </conditionalFormatting>
  <conditionalFormatting sqref="Q83">
    <cfRule type="expression" dxfId="121" priority="56">
      <formula>AND(Q83&lt;&gt;"",Q83/P83&lt;4)</formula>
    </cfRule>
    <cfRule type="expression" dxfId="120" priority="57">
      <formula>AND(Q83&lt;&gt;"",Q83=0)</formula>
    </cfRule>
  </conditionalFormatting>
  <conditionalFormatting sqref="S83">
    <cfRule type="expression" dxfId="119" priority="54">
      <formula>AND(S83&lt;&gt;"",S83/P83&lt;4)</formula>
    </cfRule>
    <cfRule type="expression" dxfId="118" priority="55">
      <formula>AND(S83&lt;&gt;"",S83=0)</formula>
    </cfRule>
  </conditionalFormatting>
  <conditionalFormatting sqref="T83">
    <cfRule type="expression" dxfId="117" priority="51">
      <formula>T83&lt;10</formula>
    </cfRule>
    <cfRule type="expression" dxfId="116" priority="52">
      <formula>T83&lt;20</formula>
    </cfRule>
    <cfRule type="expression" dxfId="115" priority="53">
      <formula>T83&lt;50</formula>
    </cfRule>
  </conditionalFormatting>
  <conditionalFormatting sqref="I83:I92">
    <cfRule type="expression" dxfId="114" priority="50">
      <formula>AND(I83&lt;5,J83&gt;0)</formula>
    </cfRule>
  </conditionalFormatting>
  <conditionalFormatting sqref="J83:K92">
    <cfRule type="expression" dxfId="113" priority="49">
      <formula>OR(J83=0,J83="0")</formula>
    </cfRule>
  </conditionalFormatting>
  <conditionalFormatting sqref="P113:P122">
    <cfRule type="expression" dxfId="112" priority="46">
      <formula>P113&gt;1</formula>
    </cfRule>
    <cfRule type="expression" dxfId="111" priority="47">
      <formula>P113&gt;0.5</formula>
    </cfRule>
    <cfRule type="expression" dxfId="110" priority="48">
      <formula>P113&gt;0</formula>
    </cfRule>
  </conditionalFormatting>
  <conditionalFormatting sqref="I113:I122">
    <cfRule type="expression" dxfId="109" priority="45">
      <formula>AND(I113&lt;5,J113&gt;0)</formula>
    </cfRule>
  </conditionalFormatting>
  <conditionalFormatting sqref="J113:K122">
    <cfRule type="expression" dxfId="108" priority="44">
      <formula>OR(J113=0,J113="0")</formula>
    </cfRule>
  </conditionalFormatting>
  <conditionalFormatting sqref="Q103:Q112">
    <cfRule type="expression" dxfId="107" priority="30">
      <formula>AND(Q103&lt;&gt;"",Q103/P103&lt;4)</formula>
    </cfRule>
    <cfRule type="expression" dxfId="106" priority="31">
      <formula>AND(Q103&lt;&gt;"",Q103=0)</formula>
    </cfRule>
  </conditionalFormatting>
  <conditionalFormatting sqref="S103:S112">
    <cfRule type="expression" dxfId="105" priority="28">
      <formula>AND(S103&lt;&gt;"",S103/P103&lt;4)</formula>
    </cfRule>
    <cfRule type="expression" dxfId="104" priority="29">
      <formula>AND(S103&lt;&gt;"",S103=0)</formula>
    </cfRule>
  </conditionalFormatting>
  <conditionalFormatting sqref="T103:T112">
    <cfRule type="expression" dxfId="103" priority="25">
      <formula>T103&lt;10</formula>
    </cfRule>
    <cfRule type="expression" dxfId="102" priority="26">
      <formula>T103&lt;20</formula>
    </cfRule>
    <cfRule type="expression" dxfId="101" priority="27">
      <formula>T103&lt;50</formula>
    </cfRule>
  </conditionalFormatting>
  <conditionalFormatting sqref="P103:P112">
    <cfRule type="expression" dxfId="100" priority="34">
      <formula>P103&gt;1</formula>
    </cfRule>
    <cfRule type="expression" dxfId="99" priority="35">
      <formula>P103&gt;0.5</formula>
    </cfRule>
    <cfRule type="expression" dxfId="98" priority="36">
      <formula>P103&gt;0</formula>
    </cfRule>
  </conditionalFormatting>
  <conditionalFormatting sqref="I103:I112">
    <cfRule type="expression" dxfId="97" priority="33">
      <formula>AND(I103&lt;5,J103&gt;0)</formula>
    </cfRule>
  </conditionalFormatting>
  <conditionalFormatting sqref="J103:K112">
    <cfRule type="expression" dxfId="96" priority="32">
      <formula>OR(J103=0,J103="0")</formula>
    </cfRule>
  </conditionalFormatting>
  <conditionalFormatting sqref="Q93:Q102">
    <cfRule type="expression" dxfId="95" priority="18">
      <formula>AND(Q93&lt;&gt;"",Q93/P93&lt;4)</formula>
    </cfRule>
    <cfRule type="expression" dxfId="94" priority="19">
      <formula>AND(Q93&lt;&gt;"",Q93=0)</formula>
    </cfRule>
  </conditionalFormatting>
  <conditionalFormatting sqref="S93:S102">
    <cfRule type="expression" dxfId="93" priority="16">
      <formula>AND(S93&lt;&gt;"",S93/P93&lt;4)</formula>
    </cfRule>
    <cfRule type="expression" dxfId="92" priority="17">
      <formula>AND(S93&lt;&gt;"",S93=0)</formula>
    </cfRule>
  </conditionalFormatting>
  <conditionalFormatting sqref="T93:T102">
    <cfRule type="expression" dxfId="91" priority="13">
      <formula>T93&lt;10</formula>
    </cfRule>
    <cfRule type="expression" dxfId="90" priority="14">
      <formula>T93&lt;20</formula>
    </cfRule>
    <cfRule type="expression" dxfId="89" priority="15">
      <formula>T93&lt;50</formula>
    </cfRule>
  </conditionalFormatting>
  <conditionalFormatting sqref="P93:P102">
    <cfRule type="expression" dxfId="88" priority="22">
      <formula>P93&gt;1</formula>
    </cfRule>
    <cfRule type="expression" dxfId="87" priority="23">
      <formula>P93&gt;0.5</formula>
    </cfRule>
    <cfRule type="expression" dxfId="86" priority="24">
      <formula>P93&gt;0</formula>
    </cfRule>
  </conditionalFormatting>
  <conditionalFormatting sqref="I93:I102">
    <cfRule type="expression" dxfId="85" priority="21">
      <formula>AND(I93&lt;5,J93&gt;0)</formula>
    </cfRule>
  </conditionalFormatting>
  <conditionalFormatting sqref="J93:K102">
    <cfRule type="expression" dxfId="84" priority="20">
      <formula>OR(J93=0,J93="0")</formula>
    </cfRule>
  </conditionalFormatting>
  <conditionalFormatting sqref="P123:P132">
    <cfRule type="expression" dxfId="83" priority="10">
      <formula>P123&gt;1</formula>
    </cfRule>
    <cfRule type="expression" dxfId="82" priority="11">
      <formula>P123&gt;0.5</formula>
    </cfRule>
    <cfRule type="expression" dxfId="81" priority="12">
      <formula>P123&gt;0</formula>
    </cfRule>
  </conditionalFormatting>
  <conditionalFormatting sqref="I123:I132">
    <cfRule type="expression" dxfId="80" priority="9">
      <formula>AND(I123&lt;5,J123&gt;0)</formula>
    </cfRule>
  </conditionalFormatting>
  <conditionalFormatting sqref="J123:K132">
    <cfRule type="expression" dxfId="79" priority="8">
      <formula>OR(J123=0,J123="0")</formula>
    </cfRule>
  </conditionalFormatting>
  <conditionalFormatting sqref="Q123:Q132">
    <cfRule type="expression" dxfId="78" priority="6">
      <formula>AND(Q123&lt;&gt;"",Q123/P123&lt;4)</formula>
    </cfRule>
    <cfRule type="expression" dxfId="77" priority="7">
      <formula>AND(Q123&lt;&gt;"",Q123=0)</formula>
    </cfRule>
  </conditionalFormatting>
  <conditionalFormatting sqref="S123:S132">
    <cfRule type="expression" dxfId="76" priority="4">
      <formula>AND(S123&lt;&gt;"",S123/P123&lt;4)</formula>
    </cfRule>
    <cfRule type="expression" dxfId="75" priority="5">
      <formula>AND(S123&lt;&gt;"",S123=0)</formula>
    </cfRule>
  </conditionalFormatting>
  <conditionalFormatting sqref="T123:T132">
    <cfRule type="expression" dxfId="74" priority="1">
      <formula>T123&lt;10</formula>
    </cfRule>
    <cfRule type="expression" dxfId="73" priority="2">
      <formula>T123&lt;20</formula>
    </cfRule>
    <cfRule type="expression" dxfId="72" priority="3">
      <formula>T123&lt;50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3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46" t="s">
        <v>1128</v>
      </c>
      <c r="D2" s="647" t="s">
        <v>1129</v>
      </c>
      <c r="E2" s="647" t="s">
        <v>1043</v>
      </c>
      <c r="F2" s="647" t="s">
        <v>1130</v>
      </c>
      <c r="G2" s="647" t="s">
        <v>1131</v>
      </c>
      <c r="H2" s="647" t="s">
        <v>866</v>
      </c>
      <c r="I2" s="647" t="s">
        <v>1132</v>
      </c>
      <c r="J2" s="647" t="s">
        <v>272</v>
      </c>
      <c r="K2" s="648" t="s">
        <v>274</v>
      </c>
    </row>
    <row r="3" spans="2:11" ht="35.25" x14ac:dyDescent="0.35">
      <c r="B3" s="583" t="s">
        <v>1133</v>
      </c>
      <c r="C3" s="633"/>
      <c r="D3" s="634" t="s">
        <v>1134</v>
      </c>
      <c r="E3" s="634" t="s">
        <v>1135</v>
      </c>
      <c r="F3" s="585">
        <v>23</v>
      </c>
      <c r="G3" s="585" t="s">
        <v>1136</v>
      </c>
      <c r="H3" s="586"/>
      <c r="I3" s="649"/>
      <c r="J3" s="211">
        <v>25</v>
      </c>
      <c r="K3" s="650">
        <f>I3*J3</f>
        <v>0</v>
      </c>
    </row>
    <row r="4" spans="2:11" ht="35.25" x14ac:dyDescent="0.35">
      <c r="B4" s="635"/>
      <c r="C4" s="46"/>
      <c r="D4" s="636"/>
      <c r="E4" s="636"/>
      <c r="F4" s="610">
        <v>24</v>
      </c>
      <c r="G4" s="610" t="s">
        <v>1137</v>
      </c>
      <c r="H4" s="611"/>
      <c r="I4" s="651"/>
      <c r="J4" s="184">
        <v>25</v>
      </c>
      <c r="K4" s="652">
        <f t="shared" ref="K4:K67" si="0">I4*J4</f>
        <v>0</v>
      </c>
    </row>
    <row r="5" spans="2:11" ht="35.25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53"/>
      <c r="J5" s="189">
        <v>25</v>
      </c>
      <c r="K5" s="654">
        <f t="shared" si="0"/>
        <v>0</v>
      </c>
    </row>
    <row r="6" spans="2:11" ht="35.25" x14ac:dyDescent="0.35">
      <c r="B6" s="635"/>
      <c r="C6" s="46"/>
      <c r="D6" s="636"/>
      <c r="E6" s="636"/>
      <c r="F6" s="610">
        <v>26</v>
      </c>
      <c r="G6" s="610" t="s">
        <v>1138</v>
      </c>
      <c r="H6" s="611"/>
      <c r="I6" s="651"/>
      <c r="J6" s="184">
        <v>25</v>
      </c>
      <c r="K6" s="652">
        <f t="shared" si="0"/>
        <v>0</v>
      </c>
    </row>
    <row r="7" spans="2:11" ht="35.25" x14ac:dyDescent="0.35">
      <c r="B7" s="635"/>
      <c r="C7" s="46"/>
      <c r="D7" s="636"/>
      <c r="E7" s="636"/>
      <c r="F7" s="637">
        <v>27</v>
      </c>
      <c r="G7" s="637" t="s">
        <v>1139</v>
      </c>
      <c r="H7" s="120"/>
      <c r="I7" s="653"/>
      <c r="J7" s="189">
        <v>25</v>
      </c>
      <c r="K7" s="654">
        <f t="shared" si="0"/>
        <v>0</v>
      </c>
    </row>
    <row r="8" spans="2:11" ht="35.25" x14ac:dyDescent="0.35">
      <c r="B8" s="635"/>
      <c r="C8" s="46"/>
      <c r="D8" s="636"/>
      <c r="E8" s="636"/>
      <c r="F8" s="610">
        <v>28</v>
      </c>
      <c r="G8" s="610" t="s">
        <v>1140</v>
      </c>
      <c r="H8" s="611"/>
      <c r="I8" s="651"/>
      <c r="J8" s="184">
        <v>25</v>
      </c>
      <c r="K8" s="652">
        <f t="shared" si="0"/>
        <v>0</v>
      </c>
    </row>
    <row r="9" spans="2:11" ht="35.25" x14ac:dyDescent="0.35">
      <c r="B9" s="635"/>
      <c r="C9" s="46"/>
      <c r="D9" s="636"/>
      <c r="E9" s="636"/>
      <c r="F9" s="610">
        <v>29</v>
      </c>
      <c r="G9" s="610" t="s">
        <v>1141</v>
      </c>
      <c r="H9" s="611"/>
      <c r="I9" s="651"/>
      <c r="J9" s="184">
        <v>25</v>
      </c>
      <c r="K9" s="652">
        <f t="shared" si="0"/>
        <v>0</v>
      </c>
    </row>
    <row r="10" spans="2:11" ht="35.25" x14ac:dyDescent="0.35">
      <c r="B10" s="635"/>
      <c r="C10" s="46"/>
      <c r="D10" s="636"/>
      <c r="E10" s="636"/>
      <c r="F10" s="637">
        <v>30</v>
      </c>
      <c r="G10" s="637" t="s">
        <v>1142</v>
      </c>
      <c r="H10" s="120"/>
      <c r="I10" s="653"/>
      <c r="J10" s="189">
        <v>25</v>
      </c>
      <c r="K10" s="654">
        <f t="shared" si="0"/>
        <v>0</v>
      </c>
    </row>
    <row r="11" spans="2:11" ht="35.25" x14ac:dyDescent="0.35">
      <c r="B11" s="635"/>
      <c r="C11" s="46"/>
      <c r="D11" s="636"/>
      <c r="E11" s="636"/>
      <c r="F11" s="610">
        <v>31</v>
      </c>
      <c r="G11" s="610" t="s">
        <v>1143</v>
      </c>
      <c r="H11" s="611"/>
      <c r="I11" s="651"/>
      <c r="J11" s="184">
        <v>25</v>
      </c>
      <c r="K11" s="652">
        <f t="shared" si="0"/>
        <v>0</v>
      </c>
    </row>
    <row r="12" spans="2:11" ht="35.25" x14ac:dyDescent="0.35">
      <c r="B12" s="635"/>
      <c r="C12" s="46"/>
      <c r="D12" s="636"/>
      <c r="E12" s="636"/>
      <c r="F12" s="641">
        <v>32</v>
      </c>
      <c r="G12" s="641" t="s">
        <v>1144</v>
      </c>
      <c r="H12" s="642"/>
      <c r="I12" s="655"/>
      <c r="J12" s="202">
        <v>25</v>
      </c>
      <c r="K12" s="656">
        <f t="shared" si="0"/>
        <v>0</v>
      </c>
    </row>
    <row r="13" spans="2:11" ht="35.25" x14ac:dyDescent="0.35">
      <c r="B13" s="635"/>
      <c r="C13" s="45"/>
      <c r="D13" s="49" t="s">
        <v>198</v>
      </c>
      <c r="E13" s="49" t="s">
        <v>720</v>
      </c>
      <c r="F13" s="603">
        <v>23</v>
      </c>
      <c r="G13" s="603" t="s">
        <v>1102</v>
      </c>
      <c r="H13" s="123"/>
      <c r="I13" s="657"/>
      <c r="J13" s="658">
        <v>25</v>
      </c>
      <c r="K13" s="659">
        <f t="shared" si="0"/>
        <v>0</v>
      </c>
    </row>
    <row r="14" spans="2:11" ht="35.25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651"/>
      <c r="J14" s="184">
        <v>25</v>
      </c>
      <c r="K14" s="652">
        <f t="shared" si="0"/>
        <v>0</v>
      </c>
    </row>
    <row r="15" spans="2:11" ht="35.25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53"/>
      <c r="J15" s="189">
        <v>25</v>
      </c>
      <c r="K15" s="654">
        <f t="shared" si="0"/>
        <v>0</v>
      </c>
    </row>
    <row r="16" spans="2:11" ht="35.25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651"/>
      <c r="J16" s="184">
        <v>25</v>
      </c>
      <c r="K16" s="652">
        <f t="shared" si="0"/>
        <v>0</v>
      </c>
    </row>
    <row r="17" spans="2:11" ht="35.25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53"/>
      <c r="J17" s="189">
        <v>25</v>
      </c>
      <c r="K17" s="654">
        <f t="shared" si="0"/>
        <v>0</v>
      </c>
    </row>
    <row r="18" spans="2:11" ht="35.25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651"/>
      <c r="J18" s="184">
        <v>25</v>
      </c>
      <c r="K18" s="652">
        <f t="shared" si="0"/>
        <v>0</v>
      </c>
    </row>
    <row r="19" spans="2:11" ht="35.25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651"/>
      <c r="J19" s="184">
        <v>25</v>
      </c>
      <c r="K19" s="652">
        <f t="shared" si="0"/>
        <v>0</v>
      </c>
    </row>
    <row r="20" spans="2:11" ht="35.25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53"/>
      <c r="J20" s="189">
        <v>25</v>
      </c>
      <c r="K20" s="654">
        <f t="shared" si="0"/>
        <v>0</v>
      </c>
    </row>
    <row r="21" spans="2:11" ht="35.25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651"/>
      <c r="J21" s="184">
        <v>25</v>
      </c>
      <c r="K21" s="652">
        <f t="shared" si="0"/>
        <v>0</v>
      </c>
    </row>
    <row r="22" spans="2:11" ht="36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660"/>
      <c r="J22" s="206">
        <v>25</v>
      </c>
      <c r="K22" s="661">
        <f t="shared" si="0"/>
        <v>0</v>
      </c>
    </row>
    <row r="23" spans="2:11" ht="35.25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649"/>
      <c r="J23" s="211">
        <v>34</v>
      </c>
      <c r="K23" s="650">
        <f t="shared" si="0"/>
        <v>0</v>
      </c>
    </row>
    <row r="24" spans="2:11" ht="35.25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651"/>
      <c r="J24" s="184">
        <v>34</v>
      </c>
      <c r="K24" s="652">
        <f t="shared" si="0"/>
        <v>0</v>
      </c>
    </row>
    <row r="25" spans="2:11" ht="35.25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53"/>
      <c r="J25" s="189">
        <v>34</v>
      </c>
      <c r="K25" s="654">
        <f t="shared" si="0"/>
        <v>0</v>
      </c>
    </row>
    <row r="26" spans="2:11" ht="35.25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651"/>
      <c r="J26" s="184">
        <v>34</v>
      </c>
      <c r="K26" s="652">
        <f t="shared" si="0"/>
        <v>0</v>
      </c>
    </row>
    <row r="27" spans="2:11" ht="35.25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53"/>
      <c r="J27" s="189">
        <v>34</v>
      </c>
      <c r="K27" s="654">
        <f t="shared" si="0"/>
        <v>0</v>
      </c>
    </row>
    <row r="28" spans="2:11" ht="35.25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651"/>
      <c r="J28" s="184">
        <v>34</v>
      </c>
      <c r="K28" s="652">
        <f t="shared" si="0"/>
        <v>0</v>
      </c>
    </row>
    <row r="29" spans="2:11" ht="35.25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651"/>
      <c r="J29" s="184">
        <v>34</v>
      </c>
      <c r="K29" s="652">
        <f t="shared" si="0"/>
        <v>0</v>
      </c>
    </row>
    <row r="30" spans="2:11" ht="35.25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53"/>
      <c r="J30" s="189">
        <v>34</v>
      </c>
      <c r="K30" s="654">
        <f t="shared" si="0"/>
        <v>0</v>
      </c>
    </row>
    <row r="31" spans="2:11" ht="35.25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651"/>
      <c r="J31" s="184">
        <v>34</v>
      </c>
      <c r="K31" s="652">
        <f t="shared" si="0"/>
        <v>0</v>
      </c>
    </row>
    <row r="32" spans="2:11" ht="35.25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655"/>
      <c r="J32" s="202">
        <v>34</v>
      </c>
      <c r="K32" s="656">
        <f t="shared" si="0"/>
        <v>0</v>
      </c>
    </row>
    <row r="33" spans="2:11" ht="35.25" x14ac:dyDescent="0.35">
      <c r="B33" s="635"/>
      <c r="C33" s="45"/>
      <c r="D33" s="49" t="s">
        <v>1145</v>
      </c>
      <c r="E33" s="49"/>
      <c r="F33" s="603">
        <v>23</v>
      </c>
      <c r="G33" s="603" t="s">
        <v>1102</v>
      </c>
      <c r="H33" s="123"/>
      <c r="I33" s="657"/>
      <c r="J33" s="658">
        <v>34</v>
      </c>
      <c r="K33" s="659">
        <f t="shared" si="0"/>
        <v>0</v>
      </c>
    </row>
    <row r="34" spans="2:11" ht="35.25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651"/>
      <c r="J34" s="184">
        <v>34</v>
      </c>
      <c r="K34" s="652">
        <f t="shared" si="0"/>
        <v>0</v>
      </c>
    </row>
    <row r="35" spans="2:11" ht="35.25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53"/>
      <c r="J35" s="189">
        <v>34</v>
      </c>
      <c r="K35" s="654">
        <f t="shared" si="0"/>
        <v>0</v>
      </c>
    </row>
    <row r="36" spans="2:11" ht="35.25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651"/>
      <c r="J36" s="184">
        <v>34</v>
      </c>
      <c r="K36" s="652">
        <f t="shared" si="0"/>
        <v>0</v>
      </c>
    </row>
    <row r="37" spans="2:11" ht="35.25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53"/>
      <c r="J37" s="189">
        <v>34</v>
      </c>
      <c r="K37" s="654">
        <f t="shared" si="0"/>
        <v>0</v>
      </c>
    </row>
    <row r="38" spans="2:11" ht="35.25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651"/>
      <c r="J38" s="184">
        <v>34</v>
      </c>
      <c r="K38" s="652">
        <f t="shared" si="0"/>
        <v>0</v>
      </c>
    </row>
    <row r="39" spans="2:11" ht="35.25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651"/>
      <c r="J39" s="184">
        <v>34</v>
      </c>
      <c r="K39" s="652">
        <f t="shared" si="0"/>
        <v>0</v>
      </c>
    </row>
    <row r="40" spans="2:11" ht="35.25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53"/>
      <c r="J40" s="189">
        <v>34</v>
      </c>
      <c r="K40" s="654">
        <f t="shared" si="0"/>
        <v>0</v>
      </c>
    </row>
    <row r="41" spans="2:11" ht="35.25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651"/>
      <c r="J41" s="184">
        <v>34</v>
      </c>
      <c r="K41" s="652">
        <f t="shared" si="0"/>
        <v>0</v>
      </c>
    </row>
    <row r="42" spans="2:11" ht="35.25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655"/>
      <c r="J42" s="202">
        <v>34</v>
      </c>
      <c r="K42" s="656">
        <f t="shared" si="0"/>
        <v>0</v>
      </c>
    </row>
    <row r="43" spans="2:11" ht="35.25" x14ac:dyDescent="0.35">
      <c r="B43" s="635"/>
      <c r="C43" s="45"/>
      <c r="D43" s="49" t="s">
        <v>1146</v>
      </c>
      <c r="E43" s="49"/>
      <c r="F43" s="603">
        <v>23</v>
      </c>
      <c r="G43" s="603" t="s">
        <v>1102</v>
      </c>
      <c r="H43" s="123"/>
      <c r="I43" s="657"/>
      <c r="J43" s="658">
        <v>34</v>
      </c>
      <c r="K43" s="659">
        <f t="shared" si="0"/>
        <v>0</v>
      </c>
    </row>
    <row r="44" spans="2:11" ht="35.25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651"/>
      <c r="J44" s="184">
        <v>34</v>
      </c>
      <c r="K44" s="652">
        <f t="shared" si="0"/>
        <v>0</v>
      </c>
    </row>
    <row r="45" spans="2:11" ht="35.25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53"/>
      <c r="J45" s="189">
        <v>34</v>
      </c>
      <c r="K45" s="654">
        <f t="shared" si="0"/>
        <v>0</v>
      </c>
    </row>
    <row r="46" spans="2:11" ht="35.25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651"/>
      <c r="J46" s="184">
        <v>34</v>
      </c>
      <c r="K46" s="652">
        <f t="shared" si="0"/>
        <v>0</v>
      </c>
    </row>
    <row r="47" spans="2:11" ht="35.25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53"/>
      <c r="J47" s="189">
        <v>34</v>
      </c>
      <c r="K47" s="654">
        <f t="shared" si="0"/>
        <v>0</v>
      </c>
    </row>
    <row r="48" spans="2:11" ht="35.25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651"/>
      <c r="J48" s="184">
        <v>34</v>
      </c>
      <c r="K48" s="652">
        <f t="shared" si="0"/>
        <v>0</v>
      </c>
    </row>
    <row r="49" spans="2:11" ht="35.25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651"/>
      <c r="J49" s="184">
        <v>34</v>
      </c>
      <c r="K49" s="652">
        <f t="shared" si="0"/>
        <v>0</v>
      </c>
    </row>
    <row r="50" spans="2:11" ht="35.25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53"/>
      <c r="J50" s="189">
        <v>34</v>
      </c>
      <c r="K50" s="654">
        <f t="shared" si="0"/>
        <v>0</v>
      </c>
    </row>
    <row r="51" spans="2:11" ht="35.25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651"/>
      <c r="J51" s="184">
        <v>34</v>
      </c>
      <c r="K51" s="652">
        <f t="shared" si="0"/>
        <v>0</v>
      </c>
    </row>
    <row r="52" spans="2:11" ht="36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660"/>
      <c r="J52" s="206">
        <v>34</v>
      </c>
      <c r="K52" s="661">
        <f t="shared" si="0"/>
        <v>0</v>
      </c>
    </row>
    <row r="53" spans="2:11" ht="35.25" x14ac:dyDescent="0.35">
      <c r="B53" s="583" t="s">
        <v>1147</v>
      </c>
      <c r="C53" s="633"/>
      <c r="D53" s="634" t="s">
        <v>1148</v>
      </c>
      <c r="E53" s="634" t="s">
        <v>758</v>
      </c>
      <c r="F53" s="585">
        <v>23</v>
      </c>
      <c r="G53" s="585" t="s">
        <v>1102</v>
      </c>
      <c r="H53" s="586"/>
      <c r="I53" s="649">
        <v>5</v>
      </c>
      <c r="J53" s="211">
        <v>36</v>
      </c>
      <c r="K53" s="650">
        <f t="shared" si="0"/>
        <v>180</v>
      </c>
    </row>
    <row r="54" spans="2:11" ht="35.25" x14ac:dyDescent="0.35">
      <c r="B54" s="635"/>
      <c r="C54" s="46"/>
      <c r="D54" s="636"/>
      <c r="E54" s="636"/>
      <c r="F54" s="610">
        <v>24</v>
      </c>
      <c r="G54" s="610" t="s">
        <v>1103</v>
      </c>
      <c r="H54" s="611"/>
      <c r="I54" s="651">
        <v>5</v>
      </c>
      <c r="J54" s="184">
        <v>36</v>
      </c>
      <c r="K54" s="652">
        <f t="shared" si="0"/>
        <v>180</v>
      </c>
    </row>
    <row r="55" spans="2:11" ht="35.25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53"/>
      <c r="J55" s="189">
        <v>36</v>
      </c>
      <c r="K55" s="654">
        <f t="shared" si="0"/>
        <v>0</v>
      </c>
    </row>
    <row r="56" spans="2:11" ht="35.25" x14ac:dyDescent="0.35">
      <c r="B56" s="635"/>
      <c r="C56" s="46"/>
      <c r="D56" s="636"/>
      <c r="E56" s="636"/>
      <c r="F56" s="610">
        <v>26</v>
      </c>
      <c r="G56" s="610" t="s">
        <v>1105</v>
      </c>
      <c r="H56" s="611"/>
      <c r="I56" s="651"/>
      <c r="J56" s="184">
        <v>36</v>
      </c>
      <c r="K56" s="652">
        <f t="shared" si="0"/>
        <v>0</v>
      </c>
    </row>
    <row r="57" spans="2:11" ht="35.25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53"/>
      <c r="J57" s="189">
        <v>36</v>
      </c>
      <c r="K57" s="654">
        <f t="shared" si="0"/>
        <v>0</v>
      </c>
    </row>
    <row r="58" spans="2:11" ht="35.25" x14ac:dyDescent="0.35">
      <c r="B58" s="635"/>
      <c r="C58" s="46"/>
      <c r="D58" s="636"/>
      <c r="E58" s="636"/>
      <c r="F58" s="610">
        <v>28</v>
      </c>
      <c r="G58" s="610" t="s">
        <v>1107</v>
      </c>
      <c r="H58" s="611"/>
      <c r="I58" s="651">
        <v>5</v>
      </c>
      <c r="J58" s="184">
        <v>36</v>
      </c>
      <c r="K58" s="652">
        <f t="shared" si="0"/>
        <v>180</v>
      </c>
    </row>
    <row r="59" spans="2:11" ht="35.25" x14ac:dyDescent="0.35">
      <c r="B59" s="635"/>
      <c r="C59" s="46"/>
      <c r="D59" s="636"/>
      <c r="E59" s="636"/>
      <c r="F59" s="610">
        <v>29</v>
      </c>
      <c r="G59" s="610" t="s">
        <v>1108</v>
      </c>
      <c r="H59" s="611"/>
      <c r="I59" s="651">
        <v>5</v>
      </c>
      <c r="J59" s="184">
        <v>36</v>
      </c>
      <c r="K59" s="652">
        <f t="shared" si="0"/>
        <v>180</v>
      </c>
    </row>
    <row r="60" spans="2:11" ht="35.25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53"/>
      <c r="J60" s="189">
        <v>36</v>
      </c>
      <c r="K60" s="654">
        <f t="shared" si="0"/>
        <v>0</v>
      </c>
    </row>
    <row r="61" spans="2:11" ht="35.25" x14ac:dyDescent="0.35">
      <c r="B61" s="635"/>
      <c r="C61" s="46"/>
      <c r="D61" s="636"/>
      <c r="E61" s="636"/>
      <c r="F61" s="610">
        <v>31</v>
      </c>
      <c r="G61" s="610" t="s">
        <v>1110</v>
      </c>
      <c r="H61" s="611"/>
      <c r="I61" s="651">
        <v>5</v>
      </c>
      <c r="J61" s="184">
        <v>36</v>
      </c>
      <c r="K61" s="652">
        <f t="shared" si="0"/>
        <v>180</v>
      </c>
    </row>
    <row r="62" spans="2:11" ht="36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/>
      <c r="I62" s="660">
        <v>5</v>
      </c>
      <c r="J62" s="206">
        <v>36</v>
      </c>
      <c r="K62" s="661">
        <f t="shared" si="0"/>
        <v>180</v>
      </c>
    </row>
    <row r="63" spans="2:11" ht="35.25" x14ac:dyDescent="0.35">
      <c r="B63" s="635"/>
      <c r="C63" s="45"/>
      <c r="D63" s="49" t="s">
        <v>1149</v>
      </c>
      <c r="E63" s="49" t="s">
        <v>720</v>
      </c>
      <c r="F63" s="603">
        <v>23</v>
      </c>
      <c r="G63" s="603" t="s">
        <v>1102</v>
      </c>
      <c r="H63" s="123"/>
      <c r="I63" s="649">
        <v>5</v>
      </c>
      <c r="J63" s="211">
        <v>36</v>
      </c>
      <c r="K63" s="650">
        <f t="shared" si="0"/>
        <v>180</v>
      </c>
    </row>
    <row r="64" spans="2:11" ht="35.25" x14ac:dyDescent="0.35">
      <c r="B64" s="635"/>
      <c r="C64" s="46"/>
      <c r="D64" s="636"/>
      <c r="E64" s="636"/>
      <c r="F64" s="610">
        <v>24</v>
      </c>
      <c r="G64" s="610" t="s">
        <v>1103</v>
      </c>
      <c r="H64" s="611"/>
      <c r="I64" s="651">
        <v>5</v>
      </c>
      <c r="J64" s="184">
        <v>36</v>
      </c>
      <c r="K64" s="652">
        <f t="shared" si="0"/>
        <v>180</v>
      </c>
    </row>
    <row r="65" spans="2:11" ht="35.25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53"/>
      <c r="J65" s="189">
        <v>36</v>
      </c>
      <c r="K65" s="654">
        <f t="shared" si="0"/>
        <v>0</v>
      </c>
    </row>
    <row r="66" spans="2:11" ht="35.25" x14ac:dyDescent="0.35">
      <c r="B66" s="635"/>
      <c r="C66" s="46"/>
      <c r="D66" s="636"/>
      <c r="E66" s="636"/>
      <c r="F66" s="610">
        <v>26</v>
      </c>
      <c r="G66" s="610" t="s">
        <v>1105</v>
      </c>
      <c r="H66" s="611"/>
      <c r="I66" s="651"/>
      <c r="J66" s="184">
        <v>36</v>
      </c>
      <c r="K66" s="652">
        <f t="shared" si="0"/>
        <v>0</v>
      </c>
    </row>
    <row r="67" spans="2:11" ht="35.25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53"/>
      <c r="J67" s="189">
        <v>36</v>
      </c>
      <c r="K67" s="654">
        <f t="shared" si="0"/>
        <v>0</v>
      </c>
    </row>
    <row r="68" spans="2:11" ht="35.25" x14ac:dyDescent="0.35">
      <c r="B68" s="635"/>
      <c r="C68" s="46"/>
      <c r="D68" s="636"/>
      <c r="E68" s="636"/>
      <c r="F68" s="610">
        <v>28</v>
      </c>
      <c r="G68" s="610" t="s">
        <v>1107</v>
      </c>
      <c r="H68" s="611"/>
      <c r="I68" s="651"/>
      <c r="J68" s="184">
        <v>36</v>
      </c>
      <c r="K68" s="652">
        <f t="shared" ref="K68:K131" si="1">I68*J68</f>
        <v>0</v>
      </c>
    </row>
    <row r="69" spans="2:11" ht="35.25" x14ac:dyDescent="0.35">
      <c r="B69" s="635"/>
      <c r="C69" s="46"/>
      <c r="D69" s="636"/>
      <c r="E69" s="636"/>
      <c r="F69" s="610">
        <v>29</v>
      </c>
      <c r="G69" s="610" t="s">
        <v>1108</v>
      </c>
      <c r="H69" s="611"/>
      <c r="I69" s="651">
        <v>5</v>
      </c>
      <c r="J69" s="184">
        <v>36</v>
      </c>
      <c r="K69" s="652">
        <f t="shared" si="1"/>
        <v>180</v>
      </c>
    </row>
    <row r="70" spans="2:11" ht="35.25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53"/>
      <c r="J70" s="189">
        <v>36</v>
      </c>
      <c r="K70" s="654">
        <f t="shared" si="1"/>
        <v>0</v>
      </c>
    </row>
    <row r="71" spans="2:11" ht="35.25" x14ac:dyDescent="0.35">
      <c r="B71" s="635"/>
      <c r="C71" s="46"/>
      <c r="D71" s="636"/>
      <c r="E71" s="636"/>
      <c r="F71" s="610">
        <v>31</v>
      </c>
      <c r="G71" s="610" t="s">
        <v>1110</v>
      </c>
      <c r="H71" s="611"/>
      <c r="I71" s="651"/>
      <c r="J71" s="184">
        <v>36</v>
      </c>
      <c r="K71" s="652">
        <f t="shared" si="1"/>
        <v>0</v>
      </c>
    </row>
    <row r="72" spans="2:11" ht="36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/>
      <c r="I72" s="660"/>
      <c r="J72" s="206">
        <v>36</v>
      </c>
      <c r="K72" s="661">
        <f t="shared" si="1"/>
        <v>0</v>
      </c>
    </row>
    <row r="73" spans="2:11" ht="35.25" x14ac:dyDescent="0.35">
      <c r="B73" s="635" t="s">
        <v>1150</v>
      </c>
      <c r="C73" s="45"/>
      <c r="D73" s="49" t="s">
        <v>1151</v>
      </c>
      <c r="E73" s="49" t="s">
        <v>1152</v>
      </c>
      <c r="F73" s="603">
        <v>23</v>
      </c>
      <c r="G73" s="603" t="s">
        <v>1102</v>
      </c>
      <c r="H73" s="123"/>
      <c r="I73" s="649">
        <v>5</v>
      </c>
      <c r="J73" s="211">
        <v>38</v>
      </c>
      <c r="K73" s="650">
        <f t="shared" si="1"/>
        <v>190</v>
      </c>
    </row>
    <row r="74" spans="2:11" ht="35.25" x14ac:dyDescent="0.35">
      <c r="B74" s="635"/>
      <c r="C74" s="46"/>
      <c r="D74" s="636"/>
      <c r="E74" s="636"/>
      <c r="F74" s="610">
        <v>24</v>
      </c>
      <c r="G74" s="610" t="s">
        <v>1103</v>
      </c>
      <c r="H74" s="611"/>
      <c r="I74" s="651">
        <v>5</v>
      </c>
      <c r="J74" s="184">
        <v>38</v>
      </c>
      <c r="K74" s="652">
        <f t="shared" si="1"/>
        <v>190</v>
      </c>
    </row>
    <row r="75" spans="2:11" ht="35.25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53"/>
      <c r="J75" s="189">
        <v>38</v>
      </c>
      <c r="K75" s="654">
        <f t="shared" si="1"/>
        <v>0</v>
      </c>
    </row>
    <row r="76" spans="2:11" ht="35.25" x14ac:dyDescent="0.35">
      <c r="B76" s="635"/>
      <c r="C76" s="46"/>
      <c r="D76" s="636"/>
      <c r="E76" s="636"/>
      <c r="F76" s="610">
        <v>26</v>
      </c>
      <c r="G76" s="610" t="s">
        <v>1105</v>
      </c>
      <c r="H76" s="611"/>
      <c r="I76" s="651">
        <v>5</v>
      </c>
      <c r="J76" s="184">
        <v>38</v>
      </c>
      <c r="K76" s="652">
        <f t="shared" si="1"/>
        <v>190</v>
      </c>
    </row>
    <row r="77" spans="2:11" ht="35.25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53"/>
      <c r="J77" s="189">
        <v>38</v>
      </c>
      <c r="K77" s="654">
        <f t="shared" si="1"/>
        <v>0</v>
      </c>
    </row>
    <row r="78" spans="2:11" ht="35.25" x14ac:dyDescent="0.35">
      <c r="B78" s="635"/>
      <c r="C78" s="46"/>
      <c r="D78" s="636"/>
      <c r="E78" s="636"/>
      <c r="F78" s="610">
        <v>28</v>
      </c>
      <c r="G78" s="610" t="s">
        <v>1107</v>
      </c>
      <c r="H78" s="611"/>
      <c r="I78" s="651">
        <v>5</v>
      </c>
      <c r="J78" s="184">
        <v>38</v>
      </c>
      <c r="K78" s="652">
        <f t="shared" si="1"/>
        <v>190</v>
      </c>
    </row>
    <row r="79" spans="2:11" ht="35.25" x14ac:dyDescent="0.35">
      <c r="B79" s="635"/>
      <c r="C79" s="46"/>
      <c r="D79" s="636"/>
      <c r="E79" s="636"/>
      <c r="F79" s="610">
        <v>29</v>
      </c>
      <c r="G79" s="610" t="s">
        <v>1108</v>
      </c>
      <c r="H79" s="611"/>
      <c r="I79" s="651">
        <v>5</v>
      </c>
      <c r="J79" s="184">
        <v>38</v>
      </c>
      <c r="K79" s="652">
        <f t="shared" si="1"/>
        <v>190</v>
      </c>
    </row>
    <row r="80" spans="2:11" ht="35.25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53"/>
      <c r="J80" s="189">
        <v>38</v>
      </c>
      <c r="K80" s="654">
        <f t="shared" si="1"/>
        <v>0</v>
      </c>
    </row>
    <row r="81" spans="2:11" ht="35.25" x14ac:dyDescent="0.35">
      <c r="B81" s="635"/>
      <c r="C81" s="46"/>
      <c r="D81" s="636"/>
      <c r="E81" s="636"/>
      <c r="F81" s="610">
        <v>31</v>
      </c>
      <c r="G81" s="610" t="s">
        <v>1110</v>
      </c>
      <c r="H81" s="611"/>
      <c r="I81" s="651">
        <v>5</v>
      </c>
      <c r="J81" s="184">
        <v>38</v>
      </c>
      <c r="K81" s="652">
        <f t="shared" si="1"/>
        <v>190</v>
      </c>
    </row>
    <row r="82" spans="2:11" ht="36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/>
      <c r="I82" s="660">
        <v>5</v>
      </c>
      <c r="J82" s="206">
        <v>38</v>
      </c>
      <c r="K82" s="661">
        <f t="shared" si="1"/>
        <v>190</v>
      </c>
    </row>
    <row r="83" spans="2:11" ht="35.25" x14ac:dyDescent="0.35">
      <c r="B83" s="583" t="s">
        <v>1153</v>
      </c>
      <c r="C83" s="633"/>
      <c r="D83" s="634" t="s">
        <v>1154</v>
      </c>
      <c r="E83" s="634"/>
      <c r="F83" s="585">
        <v>23</v>
      </c>
      <c r="G83" s="585" t="s">
        <v>1102</v>
      </c>
      <c r="H83" s="586"/>
      <c r="I83" s="649">
        <v>5</v>
      </c>
      <c r="J83" s="211">
        <v>36</v>
      </c>
      <c r="K83" s="650">
        <f t="shared" si="1"/>
        <v>180</v>
      </c>
    </row>
    <row r="84" spans="2:11" ht="35.25" x14ac:dyDescent="0.35">
      <c r="B84" s="635"/>
      <c r="C84" s="46"/>
      <c r="D84" s="636"/>
      <c r="E84" s="636"/>
      <c r="F84" s="610">
        <v>24</v>
      </c>
      <c r="G84" s="610" t="s">
        <v>1103</v>
      </c>
      <c r="H84" s="611"/>
      <c r="I84" s="651">
        <v>5</v>
      </c>
      <c r="J84" s="184">
        <v>36</v>
      </c>
      <c r="K84" s="652">
        <f t="shared" si="1"/>
        <v>180</v>
      </c>
    </row>
    <row r="85" spans="2:11" ht="35.25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53"/>
      <c r="J85" s="189">
        <v>36</v>
      </c>
      <c r="K85" s="654">
        <f t="shared" si="1"/>
        <v>0</v>
      </c>
    </row>
    <row r="86" spans="2:11" ht="35.25" x14ac:dyDescent="0.35">
      <c r="B86" s="635"/>
      <c r="C86" s="46"/>
      <c r="D86" s="636"/>
      <c r="E86" s="636"/>
      <c r="F86" s="610">
        <v>26</v>
      </c>
      <c r="G86" s="610" t="s">
        <v>1105</v>
      </c>
      <c r="H86" s="611"/>
      <c r="I86" s="651">
        <v>5</v>
      </c>
      <c r="J86" s="184">
        <v>36</v>
      </c>
      <c r="K86" s="652">
        <f t="shared" si="1"/>
        <v>180</v>
      </c>
    </row>
    <row r="87" spans="2:11" ht="35.25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53"/>
      <c r="J87" s="189">
        <v>36</v>
      </c>
      <c r="K87" s="654">
        <f t="shared" si="1"/>
        <v>0</v>
      </c>
    </row>
    <row r="88" spans="2:11" ht="35.25" x14ac:dyDescent="0.35">
      <c r="B88" s="635"/>
      <c r="C88" s="46"/>
      <c r="D88" s="636"/>
      <c r="E88" s="636"/>
      <c r="F88" s="610">
        <v>28</v>
      </c>
      <c r="G88" s="610" t="s">
        <v>1107</v>
      </c>
      <c r="H88" s="611"/>
      <c r="I88" s="651">
        <v>5</v>
      </c>
      <c r="J88" s="184">
        <v>36</v>
      </c>
      <c r="K88" s="652">
        <f t="shared" si="1"/>
        <v>180</v>
      </c>
    </row>
    <row r="89" spans="2:11" ht="35.25" x14ac:dyDescent="0.35">
      <c r="B89" s="635"/>
      <c r="C89" s="46"/>
      <c r="D89" s="636"/>
      <c r="E89" s="636"/>
      <c r="F89" s="610">
        <v>29</v>
      </c>
      <c r="G89" s="610" t="s">
        <v>1108</v>
      </c>
      <c r="H89" s="611"/>
      <c r="I89" s="651">
        <v>5</v>
      </c>
      <c r="J89" s="184">
        <v>36</v>
      </c>
      <c r="K89" s="652">
        <f t="shared" si="1"/>
        <v>180</v>
      </c>
    </row>
    <row r="90" spans="2:11" ht="35.25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53"/>
      <c r="J90" s="189">
        <v>36</v>
      </c>
      <c r="K90" s="654">
        <f t="shared" si="1"/>
        <v>0</v>
      </c>
    </row>
    <row r="91" spans="2:11" ht="35.25" x14ac:dyDescent="0.35">
      <c r="B91" s="635"/>
      <c r="C91" s="46"/>
      <c r="D91" s="636"/>
      <c r="E91" s="636"/>
      <c r="F91" s="610">
        <v>31</v>
      </c>
      <c r="G91" s="610" t="s">
        <v>1110</v>
      </c>
      <c r="H91" s="611"/>
      <c r="I91" s="651">
        <v>5</v>
      </c>
      <c r="J91" s="184">
        <v>36</v>
      </c>
      <c r="K91" s="652">
        <f t="shared" si="1"/>
        <v>180</v>
      </c>
    </row>
    <row r="92" spans="2:11" ht="35.25" x14ac:dyDescent="0.35">
      <c r="B92" s="635"/>
      <c r="C92" s="46"/>
      <c r="D92" s="636"/>
      <c r="E92" s="636"/>
      <c r="F92" s="641">
        <v>32</v>
      </c>
      <c r="G92" s="641" t="s">
        <v>1111</v>
      </c>
      <c r="H92" s="642"/>
      <c r="I92" s="655">
        <v>5</v>
      </c>
      <c r="J92" s="202">
        <v>36</v>
      </c>
      <c r="K92" s="656">
        <f t="shared" si="1"/>
        <v>180</v>
      </c>
    </row>
    <row r="93" spans="2:11" ht="35.25" x14ac:dyDescent="0.35">
      <c r="B93" s="635"/>
      <c r="C93" s="45"/>
      <c r="D93" s="49" t="s">
        <v>1149</v>
      </c>
      <c r="E93" s="49"/>
      <c r="F93" s="603">
        <v>23</v>
      </c>
      <c r="G93" s="603" t="s">
        <v>1102</v>
      </c>
      <c r="H93" s="123"/>
      <c r="I93" s="657">
        <v>5</v>
      </c>
      <c r="J93" s="658">
        <v>36</v>
      </c>
      <c r="K93" s="659">
        <f t="shared" si="1"/>
        <v>180</v>
      </c>
    </row>
    <row r="94" spans="2:11" ht="35.25" x14ac:dyDescent="0.35">
      <c r="B94" s="635"/>
      <c r="C94" s="46"/>
      <c r="D94" s="636"/>
      <c r="E94" s="636"/>
      <c r="F94" s="610">
        <v>24</v>
      </c>
      <c r="G94" s="610" t="s">
        <v>1103</v>
      </c>
      <c r="H94" s="611"/>
      <c r="I94" s="651">
        <v>5</v>
      </c>
      <c r="J94" s="184">
        <v>36</v>
      </c>
      <c r="K94" s="652">
        <f t="shared" si="1"/>
        <v>180</v>
      </c>
    </row>
    <row r="95" spans="2:11" ht="35.25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53"/>
      <c r="J95" s="189">
        <v>36</v>
      </c>
      <c r="K95" s="654">
        <f t="shared" si="1"/>
        <v>0</v>
      </c>
    </row>
    <row r="96" spans="2:11" ht="35.25" x14ac:dyDescent="0.35">
      <c r="B96" s="635"/>
      <c r="C96" s="46"/>
      <c r="D96" s="636"/>
      <c r="E96" s="636"/>
      <c r="F96" s="610">
        <v>26</v>
      </c>
      <c r="G96" s="610" t="s">
        <v>1105</v>
      </c>
      <c r="H96" s="611"/>
      <c r="I96" s="651">
        <v>5</v>
      </c>
      <c r="J96" s="184">
        <v>36</v>
      </c>
      <c r="K96" s="652">
        <f t="shared" si="1"/>
        <v>180</v>
      </c>
    </row>
    <row r="97" spans="2:11" ht="35.25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53"/>
      <c r="J97" s="189">
        <v>36</v>
      </c>
      <c r="K97" s="654">
        <f t="shared" si="1"/>
        <v>0</v>
      </c>
    </row>
    <row r="98" spans="2:11" ht="35.25" x14ac:dyDescent="0.35">
      <c r="B98" s="635"/>
      <c r="C98" s="46"/>
      <c r="D98" s="636"/>
      <c r="E98" s="636"/>
      <c r="F98" s="610">
        <v>28</v>
      </c>
      <c r="G98" s="610" t="s">
        <v>1107</v>
      </c>
      <c r="H98" s="611"/>
      <c r="I98" s="651">
        <v>5</v>
      </c>
      <c r="J98" s="184">
        <v>36</v>
      </c>
      <c r="K98" s="652">
        <f t="shared" si="1"/>
        <v>180</v>
      </c>
    </row>
    <row r="99" spans="2:11" ht="35.25" x14ac:dyDescent="0.35">
      <c r="B99" s="635"/>
      <c r="C99" s="46"/>
      <c r="D99" s="636"/>
      <c r="E99" s="636"/>
      <c r="F99" s="610">
        <v>29</v>
      </c>
      <c r="G99" s="610" t="s">
        <v>1108</v>
      </c>
      <c r="H99" s="611"/>
      <c r="I99" s="651">
        <v>5</v>
      </c>
      <c r="J99" s="184">
        <v>36</v>
      </c>
      <c r="K99" s="652">
        <f t="shared" si="1"/>
        <v>180</v>
      </c>
    </row>
    <row r="100" spans="2:11" ht="35.25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53"/>
      <c r="J100" s="189">
        <v>36</v>
      </c>
      <c r="K100" s="654">
        <f t="shared" si="1"/>
        <v>0</v>
      </c>
    </row>
    <row r="101" spans="2:11" ht="35.25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/>
      <c r="I101" s="651">
        <v>5</v>
      </c>
      <c r="J101" s="184">
        <v>36</v>
      </c>
      <c r="K101" s="652">
        <f t="shared" si="1"/>
        <v>180</v>
      </c>
    </row>
    <row r="102" spans="2:11" ht="35.25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/>
      <c r="I102" s="655">
        <v>5</v>
      </c>
      <c r="J102" s="202">
        <v>36</v>
      </c>
      <c r="K102" s="656">
        <f t="shared" si="1"/>
        <v>180</v>
      </c>
    </row>
    <row r="103" spans="2:11" ht="35.25" x14ac:dyDescent="0.35">
      <c r="B103" s="635"/>
      <c r="C103" s="45"/>
      <c r="D103" s="49" t="s">
        <v>1155</v>
      </c>
      <c r="E103" s="49"/>
      <c r="F103" s="603">
        <v>23</v>
      </c>
      <c r="G103" s="603" t="s">
        <v>1102</v>
      </c>
      <c r="H103" s="123"/>
      <c r="I103" s="657">
        <v>5</v>
      </c>
      <c r="J103" s="658">
        <v>36</v>
      </c>
      <c r="K103" s="659">
        <f t="shared" si="1"/>
        <v>180</v>
      </c>
    </row>
    <row r="104" spans="2:11" ht="35.25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/>
      <c r="I104" s="651">
        <v>5</v>
      </c>
      <c r="J104" s="184">
        <v>36</v>
      </c>
      <c r="K104" s="652">
        <f t="shared" si="1"/>
        <v>180</v>
      </c>
    </row>
    <row r="105" spans="2:11" ht="35.25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53"/>
      <c r="J105" s="189">
        <v>36</v>
      </c>
      <c r="K105" s="654">
        <f t="shared" si="1"/>
        <v>0</v>
      </c>
    </row>
    <row r="106" spans="2:11" ht="35.25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/>
      <c r="I106" s="651">
        <v>5</v>
      </c>
      <c r="J106" s="184">
        <v>36</v>
      </c>
      <c r="K106" s="652">
        <f t="shared" si="1"/>
        <v>180</v>
      </c>
    </row>
    <row r="107" spans="2:11" ht="35.25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53"/>
      <c r="J107" s="189">
        <v>36</v>
      </c>
      <c r="K107" s="654">
        <f t="shared" si="1"/>
        <v>0</v>
      </c>
    </row>
    <row r="108" spans="2:11" ht="35.25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/>
      <c r="I108" s="651">
        <v>5</v>
      </c>
      <c r="J108" s="184">
        <v>36</v>
      </c>
      <c r="K108" s="652">
        <f t="shared" si="1"/>
        <v>180</v>
      </c>
    </row>
    <row r="109" spans="2:11" ht="35.25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/>
      <c r="I109" s="651">
        <v>5</v>
      </c>
      <c r="J109" s="184">
        <v>36</v>
      </c>
      <c r="K109" s="652">
        <f t="shared" si="1"/>
        <v>180</v>
      </c>
    </row>
    <row r="110" spans="2:11" ht="35.25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53"/>
      <c r="J110" s="189">
        <v>36</v>
      </c>
      <c r="K110" s="654">
        <f t="shared" si="1"/>
        <v>0</v>
      </c>
    </row>
    <row r="111" spans="2:11" ht="35.25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/>
      <c r="I111" s="651">
        <v>5</v>
      </c>
      <c r="J111" s="184">
        <v>36</v>
      </c>
      <c r="K111" s="652">
        <f t="shared" si="1"/>
        <v>180</v>
      </c>
    </row>
    <row r="112" spans="2:11" ht="35.25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/>
      <c r="I112" s="655">
        <v>5</v>
      </c>
      <c r="J112" s="202">
        <v>36</v>
      </c>
      <c r="K112" s="656">
        <f t="shared" si="1"/>
        <v>180</v>
      </c>
    </row>
    <row r="113" spans="2:11" ht="35.25" x14ac:dyDescent="0.35">
      <c r="B113" s="635"/>
      <c r="C113" s="45"/>
      <c r="D113" s="49" t="s">
        <v>1156</v>
      </c>
      <c r="E113" s="49"/>
      <c r="F113" s="603">
        <v>23</v>
      </c>
      <c r="G113" s="603" t="s">
        <v>1102</v>
      </c>
      <c r="H113" s="123"/>
      <c r="I113" s="657">
        <v>5</v>
      </c>
      <c r="J113" s="658">
        <v>36</v>
      </c>
      <c r="K113" s="659">
        <f t="shared" si="1"/>
        <v>180</v>
      </c>
    </row>
    <row r="114" spans="2:11" ht="35.25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/>
      <c r="I114" s="651">
        <v>5</v>
      </c>
      <c r="J114" s="184">
        <v>36</v>
      </c>
      <c r="K114" s="652">
        <f t="shared" si="1"/>
        <v>180</v>
      </c>
    </row>
    <row r="115" spans="2:11" ht="35.25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53"/>
      <c r="J115" s="189">
        <v>36</v>
      </c>
      <c r="K115" s="654">
        <f t="shared" si="1"/>
        <v>0</v>
      </c>
    </row>
    <row r="116" spans="2:11" ht="35.25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/>
      <c r="I116" s="651">
        <v>5</v>
      </c>
      <c r="J116" s="184">
        <v>36</v>
      </c>
      <c r="K116" s="652">
        <f t="shared" si="1"/>
        <v>180</v>
      </c>
    </row>
    <row r="117" spans="2:11" ht="35.25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53"/>
      <c r="J117" s="189">
        <v>36</v>
      </c>
      <c r="K117" s="654">
        <f t="shared" si="1"/>
        <v>0</v>
      </c>
    </row>
    <row r="118" spans="2:11" ht="35.25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/>
      <c r="I118" s="651">
        <v>5</v>
      </c>
      <c r="J118" s="184">
        <v>36</v>
      </c>
      <c r="K118" s="652">
        <f t="shared" si="1"/>
        <v>180</v>
      </c>
    </row>
    <row r="119" spans="2:11" ht="35.25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/>
      <c r="I119" s="651">
        <v>5</v>
      </c>
      <c r="J119" s="184">
        <v>36</v>
      </c>
      <c r="K119" s="652">
        <f t="shared" si="1"/>
        <v>180</v>
      </c>
    </row>
    <row r="120" spans="2:11" ht="35.25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53"/>
      <c r="J120" s="189">
        <v>36</v>
      </c>
      <c r="K120" s="654">
        <f t="shared" si="1"/>
        <v>0</v>
      </c>
    </row>
    <row r="121" spans="2:11" ht="35.25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/>
      <c r="I121" s="651">
        <v>5</v>
      </c>
      <c r="J121" s="184">
        <v>36</v>
      </c>
      <c r="K121" s="652">
        <f t="shared" si="1"/>
        <v>180</v>
      </c>
    </row>
    <row r="122" spans="2:11" ht="36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/>
      <c r="I122" s="660"/>
      <c r="J122" s="206">
        <v>36</v>
      </c>
      <c r="K122" s="661">
        <f t="shared" si="1"/>
        <v>0</v>
      </c>
    </row>
    <row r="123" spans="2:11" ht="35.25" x14ac:dyDescent="0.35">
      <c r="B123" s="635" t="s">
        <v>1157</v>
      </c>
      <c r="C123" s="45"/>
      <c r="D123" s="49" t="s">
        <v>1158</v>
      </c>
      <c r="E123" s="49"/>
      <c r="F123" s="603">
        <v>23</v>
      </c>
      <c r="G123" s="603" t="s">
        <v>1102</v>
      </c>
      <c r="H123" s="123"/>
      <c r="I123" s="649"/>
      <c r="J123" s="211">
        <v>36</v>
      </c>
      <c r="K123" s="650">
        <f t="shared" si="1"/>
        <v>0</v>
      </c>
    </row>
    <row r="124" spans="2:11" ht="35.25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651"/>
      <c r="J124" s="184">
        <v>36</v>
      </c>
      <c r="K124" s="652">
        <f t="shared" si="1"/>
        <v>0</v>
      </c>
    </row>
    <row r="125" spans="2:11" ht="35.25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53"/>
      <c r="J125" s="189">
        <v>36</v>
      </c>
      <c r="K125" s="654">
        <f t="shared" si="1"/>
        <v>0</v>
      </c>
    </row>
    <row r="126" spans="2:11" ht="35.25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651"/>
      <c r="J126" s="184">
        <v>36</v>
      </c>
      <c r="K126" s="652">
        <f t="shared" si="1"/>
        <v>0</v>
      </c>
    </row>
    <row r="127" spans="2:11" ht="35.25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53"/>
      <c r="J127" s="189">
        <v>36</v>
      </c>
      <c r="K127" s="654">
        <f t="shared" si="1"/>
        <v>0</v>
      </c>
    </row>
    <row r="128" spans="2:11" ht="35.25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651"/>
      <c r="J128" s="184">
        <v>36</v>
      </c>
      <c r="K128" s="652">
        <f t="shared" si="1"/>
        <v>0</v>
      </c>
    </row>
    <row r="129" spans="2:11" ht="35.25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651"/>
      <c r="J129" s="184">
        <v>36</v>
      </c>
      <c r="K129" s="652">
        <f t="shared" si="1"/>
        <v>0</v>
      </c>
    </row>
    <row r="130" spans="2:11" ht="35.25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53"/>
      <c r="J130" s="189">
        <v>36</v>
      </c>
      <c r="K130" s="654">
        <f t="shared" si="1"/>
        <v>0</v>
      </c>
    </row>
    <row r="131" spans="2:11" ht="35.25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651"/>
      <c r="J131" s="184">
        <v>36</v>
      </c>
      <c r="K131" s="652">
        <f t="shared" si="1"/>
        <v>0</v>
      </c>
    </row>
    <row r="132" spans="2:11" ht="36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660"/>
      <c r="J132" s="206">
        <v>36</v>
      </c>
      <c r="K132" s="661">
        <f t="shared" ref="K132" si="2">I132*J132</f>
        <v>0</v>
      </c>
    </row>
    <row r="133" spans="2:11" ht="60" x14ac:dyDescent="0.35">
      <c r="K133" s="662">
        <f>SUM(K3:K132)</f>
        <v>7810</v>
      </c>
    </row>
  </sheetData>
  <autoFilter ref="B2:U13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49"/>
  <sheetViews>
    <sheetView showGridLines="0" zoomScale="55" zoomScaleNormal="55" workbookViewId="0">
      <pane xSplit="11" ySplit="3" topLeftCell="L4" activePane="bottomRight" state="frozen"/>
      <selection activeCell="AB33" sqref="AB33"/>
      <selection pane="topRight" activeCell="AB33" sqref="AB33"/>
      <selection pane="bottomLeft" activeCell="AB33" sqref="AB33"/>
      <selection pane="bottomRight" activeCell="AB33" sqref="AB33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65" width="6.625" customWidth="1"/>
    <col min="66" max="71" width="8.625" customWidth="1"/>
    <col min="72" max="77" width="6.625" customWidth="1"/>
    <col min="78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665" t="s">
        <v>541</v>
      </c>
      <c r="AE2" s="666"/>
      <c r="AF2" s="666"/>
      <c r="AG2" s="666"/>
      <c r="AH2" s="666"/>
      <c r="AI2" s="667"/>
      <c r="AJ2" s="665" t="s">
        <v>313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543</v>
      </c>
      <c r="AW2" s="669"/>
      <c r="AX2" s="669"/>
      <c r="AY2" s="669"/>
      <c r="AZ2" s="669"/>
      <c r="BA2" s="670"/>
      <c r="BB2" s="665" t="s">
        <v>544</v>
      </c>
      <c r="BC2" s="666"/>
      <c r="BD2" s="666"/>
      <c r="BE2" s="666"/>
      <c r="BF2" s="666"/>
      <c r="BG2" s="667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257" t="s">
        <v>9</v>
      </c>
      <c r="M3" s="258" t="s">
        <v>10</v>
      </c>
      <c r="N3" s="258" t="s">
        <v>11</v>
      </c>
      <c r="O3" s="258" t="s">
        <v>12</v>
      </c>
      <c r="P3" s="258" t="s">
        <v>13</v>
      </c>
      <c r="Q3" s="259" t="s">
        <v>40</v>
      </c>
      <c r="R3" s="260" t="s">
        <v>9</v>
      </c>
      <c r="S3" s="261" t="s">
        <v>10</v>
      </c>
      <c r="T3" s="261" t="s">
        <v>11</v>
      </c>
      <c r="U3" s="261" t="s">
        <v>12</v>
      </c>
      <c r="V3" s="261" t="s">
        <v>13</v>
      </c>
      <c r="W3" s="259" t="s">
        <v>40</v>
      </c>
      <c r="X3" s="260" t="s">
        <v>9</v>
      </c>
      <c r="Y3" s="261" t="s">
        <v>10</v>
      </c>
      <c r="Z3" s="261" t="s">
        <v>11</v>
      </c>
      <c r="AA3" s="261" t="s">
        <v>12</v>
      </c>
      <c r="AB3" s="261" t="s">
        <v>13</v>
      </c>
      <c r="AC3" s="259" t="s">
        <v>40</v>
      </c>
      <c r="AD3" s="257" t="s">
        <v>545</v>
      </c>
      <c r="AE3" s="258" t="s">
        <v>546</v>
      </c>
      <c r="AF3" s="258" t="s">
        <v>547</v>
      </c>
      <c r="AG3" s="258" t="s">
        <v>548</v>
      </c>
      <c r="AH3" s="258" t="s">
        <v>549</v>
      </c>
      <c r="AI3" s="259" t="s">
        <v>550</v>
      </c>
      <c r="AJ3" s="257" t="s">
        <v>545</v>
      </c>
      <c r="AK3" s="258" t="s">
        <v>546</v>
      </c>
      <c r="AL3" s="258" t="s">
        <v>547</v>
      </c>
      <c r="AM3" s="258" t="s">
        <v>548</v>
      </c>
      <c r="AN3" s="258" t="s">
        <v>549</v>
      </c>
      <c r="AO3" s="259" t="s">
        <v>550</v>
      </c>
      <c r="AP3" s="260" t="s">
        <v>545</v>
      </c>
      <c r="AQ3" s="261" t="s">
        <v>546</v>
      </c>
      <c r="AR3" s="261" t="s">
        <v>547</v>
      </c>
      <c r="AS3" s="261" t="s">
        <v>548</v>
      </c>
      <c r="AT3" s="261" t="s">
        <v>549</v>
      </c>
      <c r="AU3" s="259" t="s">
        <v>550</v>
      </c>
      <c r="AV3" s="260" t="s">
        <v>545</v>
      </c>
      <c r="AW3" s="261" t="s">
        <v>546</v>
      </c>
      <c r="AX3" s="261" t="s">
        <v>547</v>
      </c>
      <c r="AY3" s="261" t="s">
        <v>548</v>
      </c>
      <c r="AZ3" s="261" t="s">
        <v>549</v>
      </c>
      <c r="BA3" s="259" t="s">
        <v>550</v>
      </c>
      <c r="BB3" s="260" t="s">
        <v>545</v>
      </c>
      <c r="BC3" s="261" t="s">
        <v>546</v>
      </c>
      <c r="BD3" s="261" t="s">
        <v>547</v>
      </c>
      <c r="BE3" s="261" t="s">
        <v>548</v>
      </c>
      <c r="BF3" s="261" t="s">
        <v>549</v>
      </c>
      <c r="BG3" s="259" t="s">
        <v>550</v>
      </c>
      <c r="BH3" s="257" t="s">
        <v>9</v>
      </c>
      <c r="BI3" s="258" t="s">
        <v>10</v>
      </c>
      <c r="BJ3" s="258" t="s">
        <v>11</v>
      </c>
      <c r="BK3" s="258" t="s">
        <v>12</v>
      </c>
      <c r="BL3" s="258" t="s">
        <v>13</v>
      </c>
      <c r="BM3" s="259" t="s">
        <v>40</v>
      </c>
      <c r="BN3" s="257" t="s">
        <v>9</v>
      </c>
      <c r="BO3" s="258" t="s">
        <v>10</v>
      </c>
      <c r="BP3" s="258" t="s">
        <v>11</v>
      </c>
      <c r="BQ3" s="258" t="s">
        <v>12</v>
      </c>
      <c r="BR3" s="258" t="s">
        <v>13</v>
      </c>
      <c r="BS3" s="259" t="s">
        <v>40</v>
      </c>
      <c r="BT3" s="257" t="s">
        <v>9</v>
      </c>
      <c r="BU3" s="258" t="s">
        <v>10</v>
      </c>
      <c r="BV3" s="258" t="s">
        <v>11</v>
      </c>
      <c r="BW3" s="258" t="s">
        <v>12</v>
      </c>
      <c r="BX3" s="258" t="s">
        <v>13</v>
      </c>
      <c r="BY3" s="259" t="s">
        <v>40</v>
      </c>
      <c r="BZ3" s="260" t="s">
        <v>9</v>
      </c>
      <c r="CA3" s="261" t="s">
        <v>10</v>
      </c>
      <c r="CB3" s="261" t="s">
        <v>11</v>
      </c>
      <c r="CC3" s="261" t="s">
        <v>12</v>
      </c>
      <c r="CD3" s="261" t="s">
        <v>13</v>
      </c>
      <c r="CE3" s="259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171"/>
      <c r="M4" s="172"/>
      <c r="N4" s="172"/>
      <c r="O4" s="172"/>
      <c r="P4" s="172"/>
      <c r="Q4" s="173" t="str">
        <f t="shared" ref="Q4:Q10" si="0">IF(K4&lt;&gt;"",VLOOKUP(K4,newlist,2,FALSE),"")</f>
        <v/>
      </c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19"/>
      <c r="AQ4" s="220"/>
      <c r="AR4" s="220"/>
      <c r="AS4" s="220"/>
      <c r="AT4" s="220"/>
      <c r="AU4" s="201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199">
        <f t="shared" ref="BH4:BH12" si="1">L4+R4+X4</f>
        <v>0</v>
      </c>
      <c r="BI4" s="200">
        <f t="shared" ref="BI4:BI12" si="2">M4+S4+Y4</f>
        <v>0</v>
      </c>
      <c r="BJ4" s="200">
        <f t="shared" ref="BJ4:BJ12" si="3">N4+T4+Z4</f>
        <v>0</v>
      </c>
      <c r="BK4" s="200">
        <f t="shared" ref="BK4:BK12" si="4">O4+U4+AA4</f>
        <v>0</v>
      </c>
      <c r="BL4" s="200">
        <f t="shared" ref="BL4:BL12" si="5">P4+V4+AB4</f>
        <v>0</v>
      </c>
      <c r="BM4" s="201"/>
      <c r="BN4" s="217"/>
      <c r="BO4" s="218"/>
      <c r="BP4" s="218"/>
      <c r="BQ4" s="218"/>
      <c r="BR4" s="218"/>
      <c r="BS4" s="201"/>
      <c r="BT4" s="199">
        <f>BH4+BN4</f>
        <v>0</v>
      </c>
      <c r="BU4" s="200">
        <f t="shared" ref="BU4:BY19" si="6">BI4+BO4</f>
        <v>0</v>
      </c>
      <c r="BV4" s="200">
        <f t="shared" si="6"/>
        <v>0</v>
      </c>
      <c r="BW4" s="200">
        <f t="shared" si="6"/>
        <v>0</v>
      </c>
      <c r="BX4" s="200">
        <f t="shared" si="6"/>
        <v>0</v>
      </c>
      <c r="BY4" s="201"/>
      <c r="BZ4" s="199" t="str">
        <f>IF( BB4&lt;&gt;0,BT4/BB4*7,"-")</f>
        <v>-</v>
      </c>
      <c r="CA4" s="200" t="str">
        <f t="shared" ref="CA4:CE4" si="7">IF( BC4&lt;&gt;0,BU4/BC4*7,"-")</f>
        <v>-</v>
      </c>
      <c r="CB4" s="200" t="str">
        <f t="shared" si="7"/>
        <v>-</v>
      </c>
      <c r="CC4" s="200" t="str">
        <f t="shared" si="7"/>
        <v>-</v>
      </c>
      <c r="CD4" s="200" t="str">
        <f t="shared" si="7"/>
        <v>-</v>
      </c>
      <c r="CE4" s="201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147"/>
      <c r="M5" s="148"/>
      <c r="N5" s="148"/>
      <c r="O5" s="148"/>
      <c r="P5" s="148"/>
      <c r="Q5" s="149" t="str">
        <f t="shared" si="0"/>
        <v/>
      </c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47"/>
      <c r="AE5" s="148"/>
      <c r="AF5" s="148"/>
      <c r="AG5" s="148"/>
      <c r="AH5" s="148"/>
      <c r="AI5" s="149"/>
      <c r="AJ5" s="147"/>
      <c r="AK5" s="148"/>
      <c r="AL5" s="148"/>
      <c r="AM5" s="148"/>
      <c r="AN5" s="148"/>
      <c r="AO5" s="149"/>
      <c r="AP5" s="150"/>
      <c r="AQ5" s="151"/>
      <c r="AR5" s="152"/>
      <c r="AS5" s="151"/>
      <c r="AT5" s="151"/>
      <c r="AU5" s="153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80">
        <f t="shared" si="1"/>
        <v>0</v>
      </c>
      <c r="BI5" s="181">
        <f t="shared" si="2"/>
        <v>0</v>
      </c>
      <c r="BJ5" s="182">
        <f t="shared" si="3"/>
        <v>0</v>
      </c>
      <c r="BK5" s="181">
        <f t="shared" si="4"/>
        <v>0</v>
      </c>
      <c r="BL5" s="181">
        <f t="shared" si="5"/>
        <v>0</v>
      </c>
      <c r="BM5" s="153"/>
      <c r="BN5" s="183"/>
      <c r="BO5" s="184"/>
      <c r="BP5" s="185"/>
      <c r="BQ5" s="184"/>
      <c r="BR5" s="184"/>
      <c r="BS5" s="153"/>
      <c r="BT5" s="180">
        <f t="shared" ref="BT5:BY48" si="8">BH5+BN5</f>
        <v>0</v>
      </c>
      <c r="BU5" s="181">
        <f t="shared" si="6"/>
        <v>0</v>
      </c>
      <c r="BV5" s="182">
        <f t="shared" si="6"/>
        <v>0</v>
      </c>
      <c r="BW5" s="181">
        <f t="shared" si="6"/>
        <v>0</v>
      </c>
      <c r="BX5" s="181">
        <f t="shared" si="6"/>
        <v>0</v>
      </c>
      <c r="BY5" s="153"/>
      <c r="BZ5" s="180" t="str">
        <f t="shared" ref="BZ5:BZ48" si="9">IF( BB5&lt;&gt;0,BT5/BB5*7,"-")</f>
        <v>-</v>
      </c>
      <c r="CA5" s="181" t="str">
        <f t="shared" ref="CA5:CA48" si="10">IF( BC5&lt;&gt;0,BU5/BC5*7,"-")</f>
        <v>-</v>
      </c>
      <c r="CB5" s="182" t="str">
        <f t="shared" ref="CB5:CB48" si="11">IF( BD5&lt;&gt;0,BV5/BD5*7,"-")</f>
        <v>-</v>
      </c>
      <c r="CC5" s="181" t="str">
        <f t="shared" ref="CC5:CC48" si="12">IF( BE5&lt;&gt;0,BW5/BE5*7,"-")</f>
        <v>-</v>
      </c>
      <c r="CD5" s="181" t="str">
        <f t="shared" ref="CD5:CD48" si="13">IF( BF5&lt;&gt;0,BX5/BF5*7,"-")</f>
        <v>-</v>
      </c>
      <c r="CE5" s="153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159"/>
      <c r="M6" s="243"/>
      <c r="N6" s="243"/>
      <c r="O6" s="243"/>
      <c r="P6" s="243"/>
      <c r="Q6" s="161" t="str">
        <f t="shared" si="0"/>
        <v/>
      </c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159"/>
      <c r="AE6" s="243"/>
      <c r="AF6" s="243"/>
      <c r="AG6" s="243"/>
      <c r="AH6" s="243"/>
      <c r="AI6" s="161"/>
      <c r="AJ6" s="159"/>
      <c r="AK6" s="243"/>
      <c r="AL6" s="243"/>
      <c r="AM6" s="243"/>
      <c r="AN6" s="243"/>
      <c r="AO6" s="161"/>
      <c r="AP6" s="162"/>
      <c r="AQ6" s="205"/>
      <c r="AR6" s="205"/>
      <c r="AS6" s="205"/>
      <c r="AT6" s="205"/>
      <c r="AU6" s="164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96">
        <f t="shared" si="1"/>
        <v>0</v>
      </c>
      <c r="BI6" s="250">
        <f t="shared" si="2"/>
        <v>2</v>
      </c>
      <c r="BJ6" s="250">
        <f t="shared" si="3"/>
        <v>0</v>
      </c>
      <c r="BK6" s="250">
        <f t="shared" si="4"/>
        <v>3</v>
      </c>
      <c r="BL6" s="250">
        <f t="shared" si="5"/>
        <v>0</v>
      </c>
      <c r="BM6" s="164"/>
      <c r="BN6" s="195"/>
      <c r="BO6" s="206"/>
      <c r="BP6" s="206"/>
      <c r="BQ6" s="206"/>
      <c r="BR6" s="206"/>
      <c r="BS6" s="164"/>
      <c r="BT6" s="196">
        <f t="shared" si="8"/>
        <v>0</v>
      </c>
      <c r="BU6" s="250">
        <f t="shared" si="6"/>
        <v>2</v>
      </c>
      <c r="BV6" s="250">
        <f t="shared" si="6"/>
        <v>0</v>
      </c>
      <c r="BW6" s="250">
        <f t="shared" si="6"/>
        <v>3</v>
      </c>
      <c r="BX6" s="250">
        <f t="shared" si="6"/>
        <v>0</v>
      </c>
      <c r="BY6" s="164"/>
      <c r="BZ6" s="196" t="str">
        <f t="shared" si="9"/>
        <v>-</v>
      </c>
      <c r="CA6" s="250" t="str">
        <f t="shared" si="10"/>
        <v>-</v>
      </c>
      <c r="CB6" s="250" t="str">
        <f t="shared" si="11"/>
        <v>-</v>
      </c>
      <c r="CC6" s="250" t="str">
        <f t="shared" si="12"/>
        <v>-</v>
      </c>
      <c r="CD6" s="250" t="str">
        <f t="shared" si="13"/>
        <v>-</v>
      </c>
      <c r="CE6" s="164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171"/>
      <c r="M7" s="172"/>
      <c r="N7" s="172"/>
      <c r="O7" s="172"/>
      <c r="P7" s="172"/>
      <c r="Q7" s="173" t="str">
        <f t="shared" si="0"/>
        <v/>
      </c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171"/>
      <c r="AE7" s="172"/>
      <c r="AF7" s="172"/>
      <c r="AG7" s="172"/>
      <c r="AH7" s="172"/>
      <c r="AI7" s="173"/>
      <c r="AJ7" s="171"/>
      <c r="AK7" s="172"/>
      <c r="AL7" s="172"/>
      <c r="AM7" s="172"/>
      <c r="AN7" s="172"/>
      <c r="AO7" s="173"/>
      <c r="AP7" s="219"/>
      <c r="AQ7" s="220"/>
      <c r="AR7" s="220"/>
      <c r="AS7" s="220"/>
      <c r="AT7" s="220"/>
      <c r="AU7" s="201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199">
        <f t="shared" si="1"/>
        <v>0</v>
      </c>
      <c r="BI7" s="200">
        <f t="shared" si="2"/>
        <v>4</v>
      </c>
      <c r="BJ7" s="200">
        <f t="shared" si="3"/>
        <v>4</v>
      </c>
      <c r="BK7" s="200">
        <f t="shared" si="4"/>
        <v>0</v>
      </c>
      <c r="BL7" s="200">
        <f t="shared" si="5"/>
        <v>0</v>
      </c>
      <c r="BM7" s="201"/>
      <c r="BN7" s="217"/>
      <c r="BO7" s="218"/>
      <c r="BP7" s="218"/>
      <c r="BQ7" s="218"/>
      <c r="BR7" s="218"/>
      <c r="BS7" s="201"/>
      <c r="BT7" s="199">
        <f t="shared" si="8"/>
        <v>0</v>
      </c>
      <c r="BU7" s="200">
        <f t="shared" si="6"/>
        <v>4</v>
      </c>
      <c r="BV7" s="200">
        <f t="shared" si="6"/>
        <v>4</v>
      </c>
      <c r="BW7" s="200">
        <f t="shared" si="6"/>
        <v>0</v>
      </c>
      <c r="BX7" s="200">
        <f t="shared" si="6"/>
        <v>0</v>
      </c>
      <c r="BY7" s="201"/>
      <c r="BZ7" s="199" t="str">
        <f t="shared" si="9"/>
        <v>-</v>
      </c>
      <c r="CA7" s="200" t="str">
        <f t="shared" si="10"/>
        <v>-</v>
      </c>
      <c r="CB7" s="200" t="str">
        <f t="shared" si="11"/>
        <v>-</v>
      </c>
      <c r="CC7" s="200" t="str">
        <f t="shared" si="12"/>
        <v>-</v>
      </c>
      <c r="CD7" s="200" t="str">
        <f t="shared" si="13"/>
        <v>-</v>
      </c>
      <c r="CE7" s="201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147"/>
      <c r="M8" s="148"/>
      <c r="N8" s="148"/>
      <c r="O8" s="148"/>
      <c r="P8" s="148"/>
      <c r="Q8" s="149" t="str">
        <f t="shared" si="0"/>
        <v/>
      </c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47"/>
      <c r="AE8" s="148"/>
      <c r="AF8" s="148"/>
      <c r="AG8" s="148"/>
      <c r="AH8" s="148"/>
      <c r="AI8" s="149"/>
      <c r="AJ8" s="147"/>
      <c r="AK8" s="148"/>
      <c r="AL8" s="148"/>
      <c r="AM8" s="148"/>
      <c r="AN8" s="148"/>
      <c r="AO8" s="149"/>
      <c r="AP8" s="154"/>
      <c r="AQ8" s="151"/>
      <c r="AR8" s="151"/>
      <c r="AS8" s="151"/>
      <c r="AT8" s="151"/>
      <c r="AU8" s="153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87">
        <f t="shared" si="1"/>
        <v>0</v>
      </c>
      <c r="BI8" s="181">
        <f t="shared" si="2"/>
        <v>0</v>
      </c>
      <c r="BJ8" s="181">
        <f t="shared" si="3"/>
        <v>0</v>
      </c>
      <c r="BK8" s="181">
        <f t="shared" si="4"/>
        <v>0</v>
      </c>
      <c r="BL8" s="181">
        <f t="shared" si="5"/>
        <v>0</v>
      </c>
      <c r="BM8" s="153"/>
      <c r="BN8" s="188"/>
      <c r="BO8" s="184"/>
      <c r="BP8" s="184"/>
      <c r="BQ8" s="184"/>
      <c r="BR8" s="184"/>
      <c r="BS8" s="153"/>
      <c r="BT8" s="187">
        <f t="shared" si="8"/>
        <v>0</v>
      </c>
      <c r="BU8" s="181">
        <f t="shared" si="6"/>
        <v>0</v>
      </c>
      <c r="BV8" s="181">
        <f t="shared" si="6"/>
        <v>0</v>
      </c>
      <c r="BW8" s="181">
        <f t="shared" si="6"/>
        <v>0</v>
      </c>
      <c r="BX8" s="181">
        <f t="shared" si="6"/>
        <v>0</v>
      </c>
      <c r="BY8" s="153"/>
      <c r="BZ8" s="187" t="str">
        <f t="shared" si="9"/>
        <v>-</v>
      </c>
      <c r="CA8" s="181" t="str">
        <f t="shared" si="10"/>
        <v>-</v>
      </c>
      <c r="CB8" s="181" t="str">
        <f t="shared" si="11"/>
        <v>-</v>
      </c>
      <c r="CC8" s="181" t="str">
        <f t="shared" si="12"/>
        <v>-</v>
      </c>
      <c r="CD8" s="181" t="str">
        <f t="shared" si="13"/>
        <v>-</v>
      </c>
      <c r="CE8" s="153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147"/>
      <c r="M9" s="148"/>
      <c r="N9" s="148"/>
      <c r="O9" s="148"/>
      <c r="P9" s="148"/>
      <c r="Q9" s="149" t="str">
        <f t="shared" si="0"/>
        <v/>
      </c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47"/>
      <c r="AE9" s="148"/>
      <c r="AF9" s="148"/>
      <c r="AG9" s="148"/>
      <c r="AH9" s="148"/>
      <c r="AI9" s="149"/>
      <c r="AJ9" s="147"/>
      <c r="AK9" s="148"/>
      <c r="AL9" s="148"/>
      <c r="AM9" s="148"/>
      <c r="AN9" s="148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7">
        <f t="shared" si="1"/>
        <v>0</v>
      </c>
      <c r="BI9" s="181">
        <f t="shared" si="2"/>
        <v>4</v>
      </c>
      <c r="BJ9" s="181">
        <f t="shared" si="3"/>
        <v>2</v>
      </c>
      <c r="BK9" s="181">
        <f t="shared" si="4"/>
        <v>3</v>
      </c>
      <c r="BL9" s="181">
        <f t="shared" si="5"/>
        <v>4</v>
      </c>
      <c r="BM9" s="153"/>
      <c r="BN9" s="188"/>
      <c r="BO9" s="184"/>
      <c r="BP9" s="184"/>
      <c r="BQ9" s="184"/>
      <c r="BR9" s="184"/>
      <c r="BS9" s="153"/>
      <c r="BT9" s="187">
        <f t="shared" si="8"/>
        <v>0</v>
      </c>
      <c r="BU9" s="181">
        <f t="shared" si="6"/>
        <v>4</v>
      </c>
      <c r="BV9" s="181">
        <f t="shared" si="6"/>
        <v>2</v>
      </c>
      <c r="BW9" s="181">
        <f t="shared" si="6"/>
        <v>3</v>
      </c>
      <c r="BX9" s="181">
        <f t="shared" si="6"/>
        <v>4</v>
      </c>
      <c r="BY9" s="153"/>
      <c r="BZ9" s="187" t="str">
        <f t="shared" si="9"/>
        <v>-</v>
      </c>
      <c r="CA9" s="181" t="str">
        <f t="shared" si="10"/>
        <v>-</v>
      </c>
      <c r="CB9" s="181" t="str">
        <f t="shared" si="11"/>
        <v>-</v>
      </c>
      <c r="CC9" s="181" t="str">
        <f t="shared" si="12"/>
        <v>-</v>
      </c>
      <c r="CD9" s="181" t="str">
        <f t="shared" si="13"/>
        <v>-</v>
      </c>
      <c r="CE9" s="153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159"/>
      <c r="M10" s="243"/>
      <c r="N10" s="243"/>
      <c r="O10" s="243"/>
      <c r="P10" s="243"/>
      <c r="Q10" s="161" t="str">
        <f t="shared" si="0"/>
        <v/>
      </c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159"/>
      <c r="AE10" s="243"/>
      <c r="AF10" s="243"/>
      <c r="AG10" s="243"/>
      <c r="AH10" s="243"/>
      <c r="AI10" s="161"/>
      <c r="AJ10" s="159"/>
      <c r="AK10" s="243"/>
      <c r="AL10" s="243"/>
      <c r="AM10" s="243"/>
      <c r="AN10" s="243"/>
      <c r="AO10" s="161"/>
      <c r="AP10" s="162"/>
      <c r="AQ10" s="205"/>
      <c r="AR10" s="205"/>
      <c r="AS10" s="205"/>
      <c r="AT10" s="205"/>
      <c r="AU10" s="164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96">
        <f t="shared" si="1"/>
        <v>0</v>
      </c>
      <c r="BI10" s="250">
        <f t="shared" si="2"/>
        <v>3</v>
      </c>
      <c r="BJ10" s="250">
        <f t="shared" si="3"/>
        <v>5</v>
      </c>
      <c r="BK10" s="250">
        <f t="shared" si="4"/>
        <v>5</v>
      </c>
      <c r="BL10" s="250">
        <f t="shared" si="5"/>
        <v>4</v>
      </c>
      <c r="BM10" s="164"/>
      <c r="BN10" s="195"/>
      <c r="BO10" s="206"/>
      <c r="BP10" s="206"/>
      <c r="BQ10" s="206"/>
      <c r="BR10" s="206"/>
      <c r="BS10" s="164"/>
      <c r="BT10" s="196">
        <f t="shared" si="8"/>
        <v>0</v>
      </c>
      <c r="BU10" s="250">
        <f t="shared" si="6"/>
        <v>3</v>
      </c>
      <c r="BV10" s="250">
        <f t="shared" si="6"/>
        <v>5</v>
      </c>
      <c r="BW10" s="250">
        <f t="shared" si="6"/>
        <v>5</v>
      </c>
      <c r="BX10" s="250">
        <f t="shared" si="6"/>
        <v>4</v>
      </c>
      <c r="BY10" s="164"/>
      <c r="BZ10" s="196" t="str">
        <f t="shared" si="9"/>
        <v>-</v>
      </c>
      <c r="CA10" s="250" t="str">
        <f t="shared" si="10"/>
        <v>-</v>
      </c>
      <c r="CB10" s="250" t="str">
        <f t="shared" si="11"/>
        <v>-</v>
      </c>
      <c r="CC10" s="250" t="str">
        <f t="shared" si="12"/>
        <v>-</v>
      </c>
      <c r="CD10" s="250" t="str">
        <f t="shared" si="13"/>
        <v>-</v>
      </c>
      <c r="CE10" s="164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171"/>
      <c r="AE11" s="172"/>
      <c r="AF11" s="172"/>
      <c r="AG11" s="172"/>
      <c r="AH11" s="172"/>
      <c r="AI11" s="239"/>
      <c r="AJ11" s="171"/>
      <c r="AK11" s="172"/>
      <c r="AL11" s="172"/>
      <c r="AM11" s="172"/>
      <c r="AN11" s="172"/>
      <c r="AO11" s="239"/>
      <c r="AP11" s="219"/>
      <c r="AQ11" s="220"/>
      <c r="AR11" s="220"/>
      <c r="AS11" s="220"/>
      <c r="AT11" s="220"/>
      <c r="AU11" s="241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199">
        <f t="shared" si="1"/>
        <v>0</v>
      </c>
      <c r="BI11" s="200">
        <f t="shared" si="2"/>
        <v>0</v>
      </c>
      <c r="BJ11" s="200">
        <f t="shared" si="3"/>
        <v>0</v>
      </c>
      <c r="BK11" s="200">
        <f t="shared" si="4"/>
        <v>0</v>
      </c>
      <c r="BL11" s="200">
        <f t="shared" si="5"/>
        <v>0</v>
      </c>
      <c r="BM11" s="242">
        <f>Q11+W11+AC11</f>
        <v>0</v>
      </c>
      <c r="BN11" s="217"/>
      <c r="BO11" s="218"/>
      <c r="BP11" s="218"/>
      <c r="BQ11" s="218"/>
      <c r="BR11" s="218"/>
      <c r="BS11" s="240"/>
      <c r="BT11" s="199">
        <f t="shared" si="8"/>
        <v>0</v>
      </c>
      <c r="BU11" s="200">
        <f t="shared" si="6"/>
        <v>0</v>
      </c>
      <c r="BV11" s="200">
        <f t="shared" si="6"/>
        <v>0</v>
      </c>
      <c r="BW11" s="200">
        <f t="shared" si="6"/>
        <v>0</v>
      </c>
      <c r="BX11" s="200">
        <f t="shared" si="6"/>
        <v>0</v>
      </c>
      <c r="BY11" s="242">
        <f t="shared" si="6"/>
        <v>0</v>
      </c>
      <c r="BZ11" s="199" t="str">
        <f t="shared" si="9"/>
        <v>-</v>
      </c>
      <c r="CA11" s="200" t="str">
        <f t="shared" si="10"/>
        <v>-</v>
      </c>
      <c r="CB11" s="200" t="str">
        <f t="shared" si="11"/>
        <v>-</v>
      </c>
      <c r="CC11" s="200" t="str">
        <f t="shared" si="12"/>
        <v>-</v>
      </c>
      <c r="CD11" s="200" t="str">
        <f t="shared" si="13"/>
        <v>-</v>
      </c>
      <c r="CE11" s="242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159"/>
      <c r="AE12" s="243"/>
      <c r="AF12" s="243"/>
      <c r="AG12" s="243"/>
      <c r="AH12" s="243"/>
      <c r="AI12" s="244"/>
      <c r="AJ12" s="159"/>
      <c r="AK12" s="243"/>
      <c r="AL12" s="243"/>
      <c r="AM12" s="243"/>
      <c r="AN12" s="243"/>
      <c r="AO12" s="244"/>
      <c r="AP12" s="223"/>
      <c r="AQ12" s="224"/>
      <c r="AR12" s="224"/>
      <c r="AS12" s="224"/>
      <c r="AT12" s="224"/>
      <c r="AU12" s="246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12">
        <f t="shared" si="1"/>
        <v>0</v>
      </c>
      <c r="BI12" s="213">
        <f t="shared" si="2"/>
        <v>0</v>
      </c>
      <c r="BJ12" s="213">
        <f t="shared" si="3"/>
        <v>0</v>
      </c>
      <c r="BK12" s="213">
        <f t="shared" si="4"/>
        <v>0</v>
      </c>
      <c r="BL12" s="213">
        <f t="shared" si="5"/>
        <v>0</v>
      </c>
      <c r="BM12" s="247">
        <f>Q12+W12+AC12</f>
        <v>0</v>
      </c>
      <c r="BN12" s="221"/>
      <c r="BO12" s="222"/>
      <c r="BP12" s="222"/>
      <c r="BQ12" s="222"/>
      <c r="BR12" s="222"/>
      <c r="BS12" s="245"/>
      <c r="BT12" s="212">
        <f t="shared" si="8"/>
        <v>0</v>
      </c>
      <c r="BU12" s="213">
        <f t="shared" si="6"/>
        <v>0</v>
      </c>
      <c r="BV12" s="213">
        <f t="shared" si="6"/>
        <v>0</v>
      </c>
      <c r="BW12" s="213">
        <f t="shared" si="6"/>
        <v>0</v>
      </c>
      <c r="BX12" s="213">
        <f t="shared" si="6"/>
        <v>0</v>
      </c>
      <c r="BY12" s="247">
        <f t="shared" si="6"/>
        <v>0</v>
      </c>
      <c r="BZ12" s="212" t="str">
        <f t="shared" si="9"/>
        <v>-</v>
      </c>
      <c r="CA12" s="213" t="str">
        <f t="shared" si="10"/>
        <v>-</v>
      </c>
      <c r="CB12" s="213" t="str">
        <f t="shared" si="11"/>
        <v>-</v>
      </c>
      <c r="CC12" s="213" t="str">
        <f t="shared" si="12"/>
        <v>-</v>
      </c>
      <c r="CD12" s="213" t="str">
        <f t="shared" si="13"/>
        <v>-</v>
      </c>
      <c r="CE12" s="247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171"/>
      <c r="AE13" s="172"/>
      <c r="AF13" s="172"/>
      <c r="AG13" s="215"/>
      <c r="AH13" s="215"/>
      <c r="AI13" s="173"/>
      <c r="AJ13" s="171"/>
      <c r="AK13" s="172"/>
      <c r="AL13" s="172"/>
      <c r="AM13" s="215"/>
      <c r="AN13" s="215"/>
      <c r="AO13" s="173"/>
      <c r="AP13" s="219"/>
      <c r="AQ13" s="220"/>
      <c r="AR13" s="220"/>
      <c r="AS13" s="208"/>
      <c r="AT13" s="208"/>
      <c r="AU13" s="201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199">
        <f t="shared" ref="BH13:BJ20" si="15">L13+R13+X13</f>
        <v>0</v>
      </c>
      <c r="BI13" s="200">
        <f t="shared" si="15"/>
        <v>0</v>
      </c>
      <c r="BJ13" s="200">
        <f t="shared" si="15"/>
        <v>0</v>
      </c>
      <c r="BK13" s="208"/>
      <c r="BL13" s="208"/>
      <c r="BM13" s="201"/>
      <c r="BN13" s="217"/>
      <c r="BO13" s="218"/>
      <c r="BP13" s="218"/>
      <c r="BQ13" s="208"/>
      <c r="BR13" s="208"/>
      <c r="BS13" s="201"/>
      <c r="BT13" s="199">
        <f t="shared" si="8"/>
        <v>0</v>
      </c>
      <c r="BU13" s="200">
        <f t="shared" si="6"/>
        <v>0</v>
      </c>
      <c r="BV13" s="200">
        <f t="shared" si="6"/>
        <v>0</v>
      </c>
      <c r="BW13" s="208"/>
      <c r="BX13" s="208"/>
      <c r="BY13" s="201"/>
      <c r="BZ13" s="199" t="str">
        <f t="shared" si="9"/>
        <v>-</v>
      </c>
      <c r="CA13" s="200" t="str">
        <f t="shared" si="10"/>
        <v>-</v>
      </c>
      <c r="CB13" s="200" t="str">
        <f t="shared" si="11"/>
        <v>-</v>
      </c>
      <c r="CC13" s="208" t="str">
        <f t="shared" si="12"/>
        <v>-</v>
      </c>
      <c r="CD13" s="208" t="str">
        <f t="shared" si="13"/>
        <v>-</v>
      </c>
      <c r="CE13" s="201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47"/>
      <c r="AE14" s="148"/>
      <c r="AF14" s="148"/>
      <c r="AG14" s="155"/>
      <c r="AH14" s="155"/>
      <c r="AI14" s="149"/>
      <c r="AJ14" s="147"/>
      <c r="AK14" s="148"/>
      <c r="AL14" s="148"/>
      <c r="AM14" s="155"/>
      <c r="AN14" s="155"/>
      <c r="AO14" s="149"/>
      <c r="AP14" s="154"/>
      <c r="AQ14" s="151"/>
      <c r="AR14" s="151"/>
      <c r="AS14" s="189"/>
      <c r="AT14" s="189"/>
      <c r="AU14" s="153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87">
        <f t="shared" si="15"/>
        <v>0</v>
      </c>
      <c r="BI14" s="181">
        <f t="shared" si="15"/>
        <v>0</v>
      </c>
      <c r="BJ14" s="181">
        <f t="shared" si="15"/>
        <v>4</v>
      </c>
      <c r="BK14" s="189"/>
      <c r="BL14" s="189"/>
      <c r="BM14" s="153"/>
      <c r="BN14" s="188"/>
      <c r="BO14" s="184"/>
      <c r="BP14" s="184"/>
      <c r="BQ14" s="189"/>
      <c r="BR14" s="189"/>
      <c r="BS14" s="153"/>
      <c r="BT14" s="187">
        <f t="shared" si="8"/>
        <v>0</v>
      </c>
      <c r="BU14" s="181">
        <f t="shared" si="6"/>
        <v>0</v>
      </c>
      <c r="BV14" s="181">
        <f t="shared" si="6"/>
        <v>4</v>
      </c>
      <c r="BW14" s="189"/>
      <c r="BX14" s="189"/>
      <c r="BY14" s="153"/>
      <c r="BZ14" s="187" t="str">
        <f t="shared" si="9"/>
        <v>-</v>
      </c>
      <c r="CA14" s="181" t="str">
        <f t="shared" si="10"/>
        <v>-</v>
      </c>
      <c r="CB14" s="181" t="str">
        <f t="shared" si="11"/>
        <v>-</v>
      </c>
      <c r="CC14" s="189" t="str">
        <f t="shared" si="12"/>
        <v>-</v>
      </c>
      <c r="CD14" s="189" t="str">
        <f t="shared" si="13"/>
        <v>-</v>
      </c>
      <c r="CE14" s="153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159"/>
      <c r="AE15" s="243"/>
      <c r="AF15" s="243"/>
      <c r="AG15" s="160"/>
      <c r="AH15" s="160"/>
      <c r="AI15" s="161"/>
      <c r="AJ15" s="159"/>
      <c r="AK15" s="243"/>
      <c r="AL15" s="243"/>
      <c r="AM15" s="160"/>
      <c r="AN15" s="160"/>
      <c r="AO15" s="161"/>
      <c r="AP15" s="162"/>
      <c r="AQ15" s="205"/>
      <c r="AR15" s="205"/>
      <c r="AS15" s="163"/>
      <c r="AT15" s="163"/>
      <c r="AU15" s="164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96">
        <f t="shared" si="15"/>
        <v>0</v>
      </c>
      <c r="BI15" s="250">
        <f t="shared" si="15"/>
        <v>0</v>
      </c>
      <c r="BJ15" s="250">
        <f t="shared" si="15"/>
        <v>0</v>
      </c>
      <c r="BK15" s="163"/>
      <c r="BL15" s="163"/>
      <c r="BM15" s="164"/>
      <c r="BN15" s="195"/>
      <c r="BO15" s="206"/>
      <c r="BP15" s="206"/>
      <c r="BQ15" s="163"/>
      <c r="BR15" s="163"/>
      <c r="BS15" s="164"/>
      <c r="BT15" s="196">
        <f t="shared" si="8"/>
        <v>0</v>
      </c>
      <c r="BU15" s="250">
        <f t="shared" si="6"/>
        <v>0</v>
      </c>
      <c r="BV15" s="250">
        <f t="shared" si="6"/>
        <v>0</v>
      </c>
      <c r="BW15" s="163"/>
      <c r="BX15" s="163"/>
      <c r="BY15" s="164"/>
      <c r="BZ15" s="196" t="str">
        <f t="shared" si="9"/>
        <v>-</v>
      </c>
      <c r="CA15" s="250" t="str">
        <f t="shared" si="10"/>
        <v>-</v>
      </c>
      <c r="CB15" s="250" t="str">
        <f t="shared" si="11"/>
        <v>-</v>
      </c>
      <c r="CC15" s="163" t="str">
        <f t="shared" si="12"/>
        <v>-</v>
      </c>
      <c r="CD15" s="163" t="str">
        <f t="shared" si="13"/>
        <v>-</v>
      </c>
      <c r="CE15" s="164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553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171"/>
      <c r="AE16" s="172"/>
      <c r="AF16" s="172"/>
      <c r="AG16" s="172"/>
      <c r="AH16" s="172"/>
      <c r="AI16" s="173"/>
      <c r="AJ16" s="171"/>
      <c r="AK16" s="172"/>
      <c r="AL16" s="172"/>
      <c r="AM16" s="172"/>
      <c r="AN16" s="172"/>
      <c r="AO16" s="173"/>
      <c r="AP16" s="219"/>
      <c r="AQ16" s="220"/>
      <c r="AR16" s="220"/>
      <c r="AS16" s="220"/>
      <c r="AT16" s="220"/>
      <c r="AU16" s="201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199">
        <f t="shared" si="15"/>
        <v>0</v>
      </c>
      <c r="BI16" s="200">
        <f t="shared" si="15"/>
        <v>0</v>
      </c>
      <c r="BJ16" s="200">
        <f t="shared" si="15"/>
        <v>0</v>
      </c>
      <c r="BK16" s="200">
        <f t="shared" ref="BK16:BL20" si="16">O16+U16+AA16</f>
        <v>0</v>
      </c>
      <c r="BL16" s="200">
        <f t="shared" si="16"/>
        <v>0</v>
      </c>
      <c r="BM16" s="201"/>
      <c r="BN16" s="217"/>
      <c r="BO16" s="218"/>
      <c r="BP16" s="218"/>
      <c r="BQ16" s="218"/>
      <c r="BR16" s="218"/>
      <c r="BS16" s="201"/>
      <c r="BT16" s="199">
        <f t="shared" si="8"/>
        <v>0</v>
      </c>
      <c r="BU16" s="200">
        <f t="shared" si="6"/>
        <v>0</v>
      </c>
      <c r="BV16" s="200">
        <f t="shared" si="6"/>
        <v>0</v>
      </c>
      <c r="BW16" s="200">
        <f t="shared" si="6"/>
        <v>0</v>
      </c>
      <c r="BX16" s="200">
        <f t="shared" si="6"/>
        <v>0</v>
      </c>
      <c r="BY16" s="201"/>
      <c r="BZ16" s="199" t="str">
        <f t="shared" si="9"/>
        <v>-</v>
      </c>
      <c r="CA16" s="200" t="str">
        <f t="shared" si="10"/>
        <v>-</v>
      </c>
      <c r="CB16" s="200" t="str">
        <f t="shared" si="11"/>
        <v>-</v>
      </c>
      <c r="CC16" s="200" t="str">
        <f t="shared" si="12"/>
        <v>-</v>
      </c>
      <c r="CD16" s="200" t="str">
        <f t="shared" si="13"/>
        <v>-</v>
      </c>
      <c r="CE16" s="201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47"/>
      <c r="AE17" s="148"/>
      <c r="AF17" s="148"/>
      <c r="AG17" s="148"/>
      <c r="AH17" s="148"/>
      <c r="AI17" s="149"/>
      <c r="AJ17" s="147"/>
      <c r="AK17" s="148"/>
      <c r="AL17" s="148"/>
      <c r="AM17" s="148"/>
      <c r="AN17" s="148"/>
      <c r="AO17" s="149"/>
      <c r="AP17" s="154"/>
      <c r="AQ17" s="151"/>
      <c r="AR17" s="151"/>
      <c r="AS17" s="151"/>
      <c r="AT17" s="151"/>
      <c r="AU17" s="153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87">
        <f t="shared" si="15"/>
        <v>0</v>
      </c>
      <c r="BI17" s="181">
        <f t="shared" si="15"/>
        <v>0</v>
      </c>
      <c r="BJ17" s="181">
        <f t="shared" si="15"/>
        <v>0</v>
      </c>
      <c r="BK17" s="181">
        <f t="shared" si="16"/>
        <v>0</v>
      </c>
      <c r="BL17" s="181">
        <f t="shared" si="16"/>
        <v>0</v>
      </c>
      <c r="BM17" s="153"/>
      <c r="BN17" s="188"/>
      <c r="BO17" s="184"/>
      <c r="BP17" s="184"/>
      <c r="BQ17" s="184"/>
      <c r="BR17" s="184"/>
      <c r="BS17" s="153"/>
      <c r="BT17" s="187">
        <f t="shared" si="8"/>
        <v>0</v>
      </c>
      <c r="BU17" s="181">
        <f t="shared" si="6"/>
        <v>0</v>
      </c>
      <c r="BV17" s="181">
        <f t="shared" si="6"/>
        <v>0</v>
      </c>
      <c r="BW17" s="181">
        <f t="shared" si="6"/>
        <v>0</v>
      </c>
      <c r="BX17" s="181">
        <f t="shared" si="6"/>
        <v>0</v>
      </c>
      <c r="BY17" s="153"/>
      <c r="BZ17" s="187" t="str">
        <f t="shared" si="9"/>
        <v>-</v>
      </c>
      <c r="CA17" s="181" t="str">
        <f t="shared" si="10"/>
        <v>-</v>
      </c>
      <c r="CB17" s="181" t="str">
        <f t="shared" si="11"/>
        <v>-</v>
      </c>
      <c r="CC17" s="181" t="str">
        <f t="shared" si="12"/>
        <v>-</v>
      </c>
      <c r="CD17" s="181" t="str">
        <f t="shared" si="13"/>
        <v>-</v>
      </c>
      <c r="CE17" s="153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165"/>
      <c r="AE18" s="225"/>
      <c r="AF18" s="225"/>
      <c r="AG18" s="225"/>
      <c r="AH18" s="225"/>
      <c r="AI18" s="167"/>
      <c r="AJ18" s="165"/>
      <c r="AK18" s="225"/>
      <c r="AL18" s="225"/>
      <c r="AM18" s="225"/>
      <c r="AN18" s="225"/>
      <c r="AO18" s="167"/>
      <c r="AP18" s="168"/>
      <c r="AQ18" s="176"/>
      <c r="AR18" s="176"/>
      <c r="AS18" s="176"/>
      <c r="AT18" s="176"/>
      <c r="AU18" s="170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98">
        <f t="shared" si="15"/>
        <v>0</v>
      </c>
      <c r="BI18" s="238">
        <f t="shared" si="15"/>
        <v>3</v>
      </c>
      <c r="BJ18" s="238">
        <f t="shared" si="15"/>
        <v>0</v>
      </c>
      <c r="BK18" s="238">
        <f t="shared" si="16"/>
        <v>0</v>
      </c>
      <c r="BL18" s="238">
        <f t="shared" si="16"/>
        <v>0</v>
      </c>
      <c r="BM18" s="170"/>
      <c r="BN18" s="197"/>
      <c r="BO18" s="202"/>
      <c r="BP18" s="202"/>
      <c r="BQ18" s="202"/>
      <c r="BR18" s="202"/>
      <c r="BS18" s="170"/>
      <c r="BT18" s="198">
        <f t="shared" si="8"/>
        <v>0</v>
      </c>
      <c r="BU18" s="238">
        <f t="shared" si="6"/>
        <v>3</v>
      </c>
      <c r="BV18" s="238">
        <f t="shared" si="6"/>
        <v>0</v>
      </c>
      <c r="BW18" s="238">
        <f t="shared" si="6"/>
        <v>0</v>
      </c>
      <c r="BX18" s="238">
        <f t="shared" si="6"/>
        <v>0</v>
      </c>
      <c r="BY18" s="170"/>
      <c r="BZ18" s="198" t="str">
        <f t="shared" si="9"/>
        <v>-</v>
      </c>
      <c r="CA18" s="238" t="str">
        <f t="shared" si="10"/>
        <v>-</v>
      </c>
      <c r="CB18" s="238" t="str">
        <f t="shared" si="11"/>
        <v>-</v>
      </c>
      <c r="CC18" s="238" t="str">
        <f t="shared" si="12"/>
        <v>-</v>
      </c>
      <c r="CD18" s="238" t="str">
        <f t="shared" si="13"/>
        <v>-</v>
      </c>
      <c r="CE18" s="170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171"/>
      <c r="AE19" s="172"/>
      <c r="AF19" s="172"/>
      <c r="AG19" s="172"/>
      <c r="AH19" s="172"/>
      <c r="AI19" s="173"/>
      <c r="AJ19" s="171"/>
      <c r="AK19" s="172"/>
      <c r="AL19" s="172"/>
      <c r="AM19" s="172"/>
      <c r="AN19" s="172"/>
      <c r="AO19" s="173"/>
      <c r="AP19" s="219"/>
      <c r="AQ19" s="220"/>
      <c r="AR19" s="220"/>
      <c r="AS19" s="220"/>
      <c r="AT19" s="220"/>
      <c r="AU19" s="201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199">
        <f t="shared" si="15"/>
        <v>0</v>
      </c>
      <c r="BI19" s="200">
        <f t="shared" si="15"/>
        <v>0</v>
      </c>
      <c r="BJ19" s="200">
        <f t="shared" si="15"/>
        <v>0</v>
      </c>
      <c r="BK19" s="200">
        <f t="shared" si="16"/>
        <v>0</v>
      </c>
      <c r="BL19" s="200">
        <f t="shared" si="16"/>
        <v>0</v>
      </c>
      <c r="BM19" s="201"/>
      <c r="BN19" s="217"/>
      <c r="BO19" s="218"/>
      <c r="BP19" s="218"/>
      <c r="BQ19" s="218"/>
      <c r="BR19" s="218"/>
      <c r="BS19" s="201"/>
      <c r="BT19" s="199">
        <f t="shared" si="8"/>
        <v>0</v>
      </c>
      <c r="BU19" s="200">
        <f t="shared" si="6"/>
        <v>0</v>
      </c>
      <c r="BV19" s="200">
        <f t="shared" si="6"/>
        <v>0</v>
      </c>
      <c r="BW19" s="200">
        <f t="shared" si="6"/>
        <v>0</v>
      </c>
      <c r="BX19" s="200">
        <f t="shared" si="6"/>
        <v>0</v>
      </c>
      <c r="BY19" s="201"/>
      <c r="BZ19" s="199" t="str">
        <f t="shared" si="9"/>
        <v>-</v>
      </c>
      <c r="CA19" s="200" t="str">
        <f t="shared" si="10"/>
        <v>-</v>
      </c>
      <c r="CB19" s="200" t="str">
        <f t="shared" si="11"/>
        <v>-</v>
      </c>
      <c r="CC19" s="200" t="str">
        <f t="shared" si="12"/>
        <v>-</v>
      </c>
      <c r="CD19" s="200" t="str">
        <f t="shared" si="13"/>
        <v>-</v>
      </c>
      <c r="CE19" s="201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47"/>
      <c r="AE20" s="148"/>
      <c r="AF20" s="148"/>
      <c r="AG20" s="148"/>
      <c r="AH20" s="148"/>
      <c r="AI20" s="149"/>
      <c r="AJ20" s="147"/>
      <c r="AK20" s="148"/>
      <c r="AL20" s="148"/>
      <c r="AM20" s="148"/>
      <c r="AN20" s="148"/>
      <c r="AO20" s="149"/>
      <c r="AP20" s="150"/>
      <c r="AQ20" s="156"/>
      <c r="AR20" s="156"/>
      <c r="AS20" s="156"/>
      <c r="AT20" s="156"/>
      <c r="AU20" s="153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80">
        <f t="shared" si="15"/>
        <v>0</v>
      </c>
      <c r="BI20" s="191">
        <f t="shared" si="15"/>
        <v>0</v>
      </c>
      <c r="BJ20" s="191">
        <f t="shared" si="15"/>
        <v>0</v>
      </c>
      <c r="BK20" s="191">
        <f t="shared" si="16"/>
        <v>0</v>
      </c>
      <c r="BL20" s="191">
        <f t="shared" si="16"/>
        <v>0</v>
      </c>
      <c r="BM20" s="153"/>
      <c r="BN20" s="183"/>
      <c r="BO20" s="192"/>
      <c r="BP20" s="192"/>
      <c r="BQ20" s="192"/>
      <c r="BR20" s="192"/>
      <c r="BS20" s="153"/>
      <c r="BT20" s="180">
        <f t="shared" si="8"/>
        <v>0</v>
      </c>
      <c r="BU20" s="191">
        <f t="shared" si="8"/>
        <v>0</v>
      </c>
      <c r="BV20" s="191">
        <f t="shared" si="8"/>
        <v>0</v>
      </c>
      <c r="BW20" s="191">
        <f t="shared" si="8"/>
        <v>0</v>
      </c>
      <c r="BX20" s="191">
        <f t="shared" si="8"/>
        <v>0</v>
      </c>
      <c r="BY20" s="153"/>
      <c r="BZ20" s="180" t="str">
        <f t="shared" si="9"/>
        <v>-</v>
      </c>
      <c r="CA20" s="191" t="str">
        <f t="shared" si="10"/>
        <v>-</v>
      </c>
      <c r="CB20" s="191" t="str">
        <f t="shared" si="11"/>
        <v>-</v>
      </c>
      <c r="CC20" s="191" t="str">
        <f t="shared" si="12"/>
        <v>-</v>
      </c>
      <c r="CD20" s="191" t="str">
        <f t="shared" si="13"/>
        <v>-</v>
      </c>
      <c r="CE20" s="153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159"/>
      <c r="AE21" s="243"/>
      <c r="AF21" s="243"/>
      <c r="AG21" s="243"/>
      <c r="AH21" s="243"/>
      <c r="AI21" s="161"/>
      <c r="AJ21" s="159"/>
      <c r="AK21" s="243"/>
      <c r="AL21" s="243"/>
      <c r="AM21" s="243"/>
      <c r="AN21" s="243"/>
      <c r="AO21" s="161"/>
      <c r="AP21" s="223"/>
      <c r="AQ21" s="224"/>
      <c r="AR21" s="224"/>
      <c r="AS21" s="224"/>
      <c r="AT21" s="224"/>
      <c r="AU21" s="164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12">
        <f t="shared" ref="BH21:BM36" si="17">L21+R21+X21</f>
        <v>0</v>
      </c>
      <c r="BI21" s="213">
        <f t="shared" si="17"/>
        <v>0</v>
      </c>
      <c r="BJ21" s="213">
        <f t="shared" si="17"/>
        <v>0</v>
      </c>
      <c r="BK21" s="213">
        <f t="shared" si="17"/>
        <v>0</v>
      </c>
      <c r="BL21" s="213">
        <f t="shared" si="17"/>
        <v>0</v>
      </c>
      <c r="BM21" s="164"/>
      <c r="BN21" s="221"/>
      <c r="BO21" s="222"/>
      <c r="BP21" s="222"/>
      <c r="BQ21" s="222"/>
      <c r="BR21" s="222"/>
      <c r="BS21" s="164"/>
      <c r="BT21" s="212">
        <f t="shared" si="8"/>
        <v>0</v>
      </c>
      <c r="BU21" s="213">
        <f t="shared" si="8"/>
        <v>0</v>
      </c>
      <c r="BV21" s="213">
        <f t="shared" si="8"/>
        <v>0</v>
      </c>
      <c r="BW21" s="213">
        <f t="shared" si="8"/>
        <v>0</v>
      </c>
      <c r="BX21" s="213">
        <f t="shared" si="8"/>
        <v>0</v>
      </c>
      <c r="BY21" s="164"/>
      <c r="BZ21" s="212" t="str">
        <f t="shared" si="9"/>
        <v>-</v>
      </c>
      <c r="CA21" s="213" t="str">
        <f t="shared" si="10"/>
        <v>-</v>
      </c>
      <c r="CB21" s="213" t="str">
        <f t="shared" si="11"/>
        <v>-</v>
      </c>
      <c r="CC21" s="213" t="str">
        <f t="shared" si="12"/>
        <v>-</v>
      </c>
      <c r="CD21" s="213" t="str">
        <f t="shared" si="13"/>
        <v>-</v>
      </c>
      <c r="CE21" s="164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171"/>
      <c r="AE22" s="172"/>
      <c r="AF22" s="172"/>
      <c r="AG22" s="172"/>
      <c r="AH22" s="172"/>
      <c r="AI22" s="173"/>
      <c r="AJ22" s="171"/>
      <c r="AK22" s="172"/>
      <c r="AL22" s="172"/>
      <c r="AM22" s="172"/>
      <c r="AN22" s="172"/>
      <c r="AO22" s="173"/>
      <c r="AP22" s="219"/>
      <c r="AQ22" s="220"/>
      <c r="AR22" s="220"/>
      <c r="AS22" s="220"/>
      <c r="AT22" s="220"/>
      <c r="AU22" s="201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199">
        <f t="shared" si="17"/>
        <v>4</v>
      </c>
      <c r="BI22" s="200">
        <f t="shared" si="17"/>
        <v>0</v>
      </c>
      <c r="BJ22" s="200">
        <f t="shared" si="17"/>
        <v>1</v>
      </c>
      <c r="BK22" s="200">
        <f t="shared" si="17"/>
        <v>2</v>
      </c>
      <c r="BL22" s="200">
        <f t="shared" si="17"/>
        <v>0</v>
      </c>
      <c r="BM22" s="201"/>
      <c r="BN22" s="217"/>
      <c r="BO22" s="218"/>
      <c r="BP22" s="218"/>
      <c r="BQ22" s="218"/>
      <c r="BR22" s="218"/>
      <c r="BS22" s="201"/>
      <c r="BT22" s="199">
        <f t="shared" si="8"/>
        <v>4</v>
      </c>
      <c r="BU22" s="200">
        <f t="shared" si="8"/>
        <v>0</v>
      </c>
      <c r="BV22" s="200">
        <f t="shared" si="8"/>
        <v>1</v>
      </c>
      <c r="BW22" s="200">
        <f t="shared" si="8"/>
        <v>2</v>
      </c>
      <c r="BX22" s="200">
        <f t="shared" si="8"/>
        <v>0</v>
      </c>
      <c r="BY22" s="201"/>
      <c r="BZ22" s="199" t="str">
        <f t="shared" si="9"/>
        <v>-</v>
      </c>
      <c r="CA22" s="200" t="str">
        <f t="shared" si="10"/>
        <v>-</v>
      </c>
      <c r="CB22" s="200" t="str">
        <f t="shared" si="11"/>
        <v>-</v>
      </c>
      <c r="CC22" s="200" t="str">
        <f t="shared" si="12"/>
        <v>-</v>
      </c>
      <c r="CD22" s="200" t="str">
        <f t="shared" si="13"/>
        <v>-</v>
      </c>
      <c r="CE22" s="201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59"/>
      <c r="AE23" s="243"/>
      <c r="AF23" s="243"/>
      <c r="AG23" s="243"/>
      <c r="AH23" s="243"/>
      <c r="AI23" s="161"/>
      <c r="AJ23" s="159"/>
      <c r="AK23" s="243"/>
      <c r="AL23" s="243"/>
      <c r="AM23" s="243"/>
      <c r="AN23" s="243"/>
      <c r="AO23" s="161"/>
      <c r="AP23" s="162"/>
      <c r="AQ23" s="205"/>
      <c r="AR23" s="205"/>
      <c r="AS23" s="205"/>
      <c r="AT23" s="205"/>
      <c r="AU23" s="164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96">
        <f t="shared" si="17"/>
        <v>0</v>
      </c>
      <c r="BI23" s="250">
        <f t="shared" si="17"/>
        <v>0</v>
      </c>
      <c r="BJ23" s="250">
        <f t="shared" si="17"/>
        <v>0</v>
      </c>
      <c r="BK23" s="250">
        <f t="shared" si="17"/>
        <v>0</v>
      </c>
      <c r="BL23" s="250">
        <f t="shared" si="17"/>
        <v>0</v>
      </c>
      <c r="BM23" s="164"/>
      <c r="BN23" s="195"/>
      <c r="BO23" s="206"/>
      <c r="BP23" s="206"/>
      <c r="BQ23" s="206"/>
      <c r="BR23" s="206"/>
      <c r="BS23" s="164"/>
      <c r="BT23" s="196">
        <f t="shared" si="8"/>
        <v>0</v>
      </c>
      <c r="BU23" s="250">
        <f t="shared" si="8"/>
        <v>0</v>
      </c>
      <c r="BV23" s="250">
        <f t="shared" si="8"/>
        <v>0</v>
      </c>
      <c r="BW23" s="250">
        <f t="shared" si="8"/>
        <v>0</v>
      </c>
      <c r="BX23" s="250">
        <f t="shared" si="8"/>
        <v>0</v>
      </c>
      <c r="BY23" s="164"/>
      <c r="BZ23" s="196" t="str">
        <f t="shared" si="9"/>
        <v>-</v>
      </c>
      <c r="CA23" s="250" t="str">
        <f t="shared" si="10"/>
        <v>-</v>
      </c>
      <c r="CB23" s="250" t="str">
        <f t="shared" si="11"/>
        <v>-</v>
      </c>
      <c r="CC23" s="250" t="str">
        <f t="shared" si="12"/>
        <v>-</v>
      </c>
      <c r="CD23" s="250" t="str">
        <f t="shared" si="13"/>
        <v>-</v>
      </c>
      <c r="CE23" s="164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171"/>
      <c r="AE24" s="172"/>
      <c r="AF24" s="172"/>
      <c r="AG24" s="172"/>
      <c r="AH24" s="172"/>
      <c r="AI24" s="239"/>
      <c r="AJ24" s="171"/>
      <c r="AK24" s="172"/>
      <c r="AL24" s="172"/>
      <c r="AM24" s="172"/>
      <c r="AN24" s="172"/>
      <c r="AO24" s="239"/>
      <c r="AP24" s="219"/>
      <c r="AQ24" s="220"/>
      <c r="AR24" s="220"/>
      <c r="AS24" s="220"/>
      <c r="AT24" s="220"/>
      <c r="AU24" s="241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199">
        <f t="shared" si="17"/>
        <v>0</v>
      </c>
      <c r="BI24" s="200">
        <f t="shared" si="17"/>
        <v>0</v>
      </c>
      <c r="BJ24" s="200">
        <f t="shared" si="17"/>
        <v>0</v>
      </c>
      <c r="BK24" s="200">
        <f t="shared" si="17"/>
        <v>0</v>
      </c>
      <c r="BL24" s="200">
        <f t="shared" si="17"/>
        <v>0</v>
      </c>
      <c r="BM24" s="242">
        <f t="shared" si="17"/>
        <v>0</v>
      </c>
      <c r="BN24" s="217"/>
      <c r="BO24" s="218"/>
      <c r="BP24" s="218"/>
      <c r="BQ24" s="218"/>
      <c r="BR24" s="218"/>
      <c r="BS24" s="240"/>
      <c r="BT24" s="199">
        <f t="shared" si="8"/>
        <v>0</v>
      </c>
      <c r="BU24" s="200">
        <f t="shared" si="8"/>
        <v>0</v>
      </c>
      <c r="BV24" s="200">
        <f t="shared" si="8"/>
        <v>0</v>
      </c>
      <c r="BW24" s="200">
        <f t="shared" si="8"/>
        <v>0</v>
      </c>
      <c r="BX24" s="200">
        <f t="shared" si="8"/>
        <v>0</v>
      </c>
      <c r="BY24" s="242">
        <f t="shared" si="8"/>
        <v>0</v>
      </c>
      <c r="BZ24" s="199" t="str">
        <f t="shared" si="9"/>
        <v>-</v>
      </c>
      <c r="CA24" s="200" t="str">
        <f t="shared" si="10"/>
        <v>-</v>
      </c>
      <c r="CB24" s="200" t="str">
        <f t="shared" si="11"/>
        <v>-</v>
      </c>
      <c r="CC24" s="200" t="str">
        <f t="shared" si="12"/>
        <v>-</v>
      </c>
      <c r="CD24" s="200" t="str">
        <f t="shared" si="13"/>
        <v>-</v>
      </c>
      <c r="CE24" s="242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47"/>
      <c r="AE25" s="148"/>
      <c r="AF25" s="148"/>
      <c r="AG25" s="148"/>
      <c r="AH25" s="148"/>
      <c r="AI25" s="157"/>
      <c r="AJ25" s="147"/>
      <c r="AK25" s="148"/>
      <c r="AL25" s="148"/>
      <c r="AM25" s="148"/>
      <c r="AN25" s="148"/>
      <c r="AO25" s="157"/>
      <c r="AP25" s="150"/>
      <c r="AQ25" s="156"/>
      <c r="AR25" s="156"/>
      <c r="AS25" s="156"/>
      <c r="AT25" s="156"/>
      <c r="AU25" s="158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80">
        <f t="shared" si="17"/>
        <v>0</v>
      </c>
      <c r="BI25" s="191">
        <f t="shared" si="17"/>
        <v>0</v>
      </c>
      <c r="BJ25" s="191">
        <f t="shared" si="17"/>
        <v>0</v>
      </c>
      <c r="BK25" s="191">
        <f t="shared" si="17"/>
        <v>0</v>
      </c>
      <c r="BL25" s="191">
        <f t="shared" si="17"/>
        <v>0</v>
      </c>
      <c r="BM25" s="194">
        <f t="shared" si="17"/>
        <v>0</v>
      </c>
      <c r="BN25" s="183"/>
      <c r="BO25" s="192"/>
      <c r="BP25" s="192"/>
      <c r="BQ25" s="192"/>
      <c r="BR25" s="192"/>
      <c r="BS25" s="193"/>
      <c r="BT25" s="180">
        <f t="shared" si="8"/>
        <v>0</v>
      </c>
      <c r="BU25" s="191">
        <f t="shared" si="8"/>
        <v>0</v>
      </c>
      <c r="BV25" s="191">
        <f t="shared" si="8"/>
        <v>0</v>
      </c>
      <c r="BW25" s="191">
        <f t="shared" si="8"/>
        <v>0</v>
      </c>
      <c r="BX25" s="191">
        <f t="shared" si="8"/>
        <v>0</v>
      </c>
      <c r="BY25" s="194">
        <f t="shared" si="8"/>
        <v>0</v>
      </c>
      <c r="BZ25" s="180" t="str">
        <f t="shared" si="9"/>
        <v>-</v>
      </c>
      <c r="CA25" s="191" t="str">
        <f t="shared" si="10"/>
        <v>-</v>
      </c>
      <c r="CB25" s="191" t="str">
        <f t="shared" si="11"/>
        <v>-</v>
      </c>
      <c r="CC25" s="191" t="str">
        <f t="shared" si="12"/>
        <v>-</v>
      </c>
      <c r="CD25" s="191" t="str">
        <f t="shared" si="13"/>
        <v>-</v>
      </c>
      <c r="CE25" s="194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47"/>
      <c r="AE26" s="148"/>
      <c r="AF26" s="148"/>
      <c r="AG26" s="148"/>
      <c r="AH26" s="148"/>
      <c r="AI26" s="157"/>
      <c r="AJ26" s="147"/>
      <c r="AK26" s="148"/>
      <c r="AL26" s="148"/>
      <c r="AM26" s="148"/>
      <c r="AN26" s="148"/>
      <c r="AO26" s="157"/>
      <c r="AP26" s="150"/>
      <c r="AQ26" s="156"/>
      <c r="AR26" s="156"/>
      <c r="AS26" s="156"/>
      <c r="AT26" s="156"/>
      <c r="AU26" s="158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80">
        <f t="shared" si="17"/>
        <v>0</v>
      </c>
      <c r="BI26" s="191">
        <f t="shared" si="17"/>
        <v>0</v>
      </c>
      <c r="BJ26" s="191">
        <f t="shared" si="17"/>
        <v>0</v>
      </c>
      <c r="BK26" s="191">
        <f t="shared" si="17"/>
        <v>0</v>
      </c>
      <c r="BL26" s="191">
        <f t="shared" si="17"/>
        <v>0</v>
      </c>
      <c r="BM26" s="194">
        <f t="shared" si="17"/>
        <v>0</v>
      </c>
      <c r="BN26" s="183"/>
      <c r="BO26" s="192"/>
      <c r="BP26" s="192"/>
      <c r="BQ26" s="192"/>
      <c r="BR26" s="192"/>
      <c r="BS26" s="193"/>
      <c r="BT26" s="180">
        <f t="shared" si="8"/>
        <v>0</v>
      </c>
      <c r="BU26" s="191">
        <f t="shared" si="8"/>
        <v>0</v>
      </c>
      <c r="BV26" s="191">
        <f t="shared" si="8"/>
        <v>0</v>
      </c>
      <c r="BW26" s="191">
        <f t="shared" si="8"/>
        <v>0</v>
      </c>
      <c r="BX26" s="191">
        <f t="shared" si="8"/>
        <v>0</v>
      </c>
      <c r="BY26" s="194">
        <f t="shared" si="8"/>
        <v>0</v>
      </c>
      <c r="BZ26" s="180" t="str">
        <f t="shared" si="9"/>
        <v>-</v>
      </c>
      <c r="CA26" s="191" t="str">
        <f t="shared" si="10"/>
        <v>-</v>
      </c>
      <c r="CB26" s="191" t="str">
        <f t="shared" si="11"/>
        <v>-</v>
      </c>
      <c r="CC26" s="191" t="str">
        <f t="shared" si="12"/>
        <v>-</v>
      </c>
      <c r="CD26" s="191" t="str">
        <f t="shared" si="13"/>
        <v>-</v>
      </c>
      <c r="CE26" s="194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159"/>
      <c r="AE27" s="243"/>
      <c r="AF27" s="243"/>
      <c r="AG27" s="243"/>
      <c r="AH27" s="243"/>
      <c r="AI27" s="244"/>
      <c r="AJ27" s="159"/>
      <c r="AK27" s="243"/>
      <c r="AL27" s="243"/>
      <c r="AM27" s="243"/>
      <c r="AN27" s="243"/>
      <c r="AO27" s="244"/>
      <c r="AP27" s="223"/>
      <c r="AQ27" s="224"/>
      <c r="AR27" s="224"/>
      <c r="AS27" s="224"/>
      <c r="AT27" s="224"/>
      <c r="AU27" s="246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12">
        <f t="shared" si="17"/>
        <v>0</v>
      </c>
      <c r="BI27" s="213">
        <f t="shared" si="17"/>
        <v>0</v>
      </c>
      <c r="BJ27" s="213">
        <f t="shared" si="17"/>
        <v>0</v>
      </c>
      <c r="BK27" s="213">
        <f t="shared" si="17"/>
        <v>0</v>
      </c>
      <c r="BL27" s="213">
        <f t="shared" si="17"/>
        <v>0</v>
      </c>
      <c r="BM27" s="247">
        <f t="shared" si="17"/>
        <v>0</v>
      </c>
      <c r="BN27" s="221"/>
      <c r="BO27" s="222"/>
      <c r="BP27" s="222"/>
      <c r="BQ27" s="222"/>
      <c r="BR27" s="222"/>
      <c r="BS27" s="245"/>
      <c r="BT27" s="212">
        <f t="shared" si="8"/>
        <v>0</v>
      </c>
      <c r="BU27" s="213">
        <f t="shared" si="8"/>
        <v>0</v>
      </c>
      <c r="BV27" s="213">
        <f t="shared" si="8"/>
        <v>0</v>
      </c>
      <c r="BW27" s="213">
        <f t="shared" si="8"/>
        <v>0</v>
      </c>
      <c r="BX27" s="213">
        <f t="shared" si="8"/>
        <v>0</v>
      </c>
      <c r="BY27" s="247">
        <f t="shared" si="8"/>
        <v>0</v>
      </c>
      <c r="BZ27" s="212" t="str">
        <f t="shared" si="9"/>
        <v>-</v>
      </c>
      <c r="CA27" s="213" t="str">
        <f t="shared" si="10"/>
        <v>-</v>
      </c>
      <c r="CB27" s="213" t="str">
        <f t="shared" si="11"/>
        <v>-</v>
      </c>
      <c r="CC27" s="213" t="str">
        <f t="shared" si="12"/>
        <v>-</v>
      </c>
      <c r="CD27" s="213" t="str">
        <f t="shared" si="13"/>
        <v>-</v>
      </c>
      <c r="CE27" s="247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26"/>
      <c r="AE28" s="227"/>
      <c r="AF28" s="227"/>
      <c r="AG28" s="227"/>
      <c r="AH28" s="228"/>
      <c r="AI28" s="229"/>
      <c r="AJ28" s="226"/>
      <c r="AK28" s="227"/>
      <c r="AL28" s="227"/>
      <c r="AM28" s="227"/>
      <c r="AN28" s="228"/>
      <c r="AO28" s="229"/>
      <c r="AP28" s="234"/>
      <c r="AQ28" s="235"/>
      <c r="AR28" s="235"/>
      <c r="AS28" s="235"/>
      <c r="AT28" s="232"/>
      <c r="AU28" s="233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6">
        <f t="shared" si="17"/>
        <v>0</v>
      </c>
      <c r="BI28" s="237">
        <f t="shared" si="17"/>
        <v>0</v>
      </c>
      <c r="BJ28" s="237">
        <f t="shared" si="17"/>
        <v>0</v>
      </c>
      <c r="BK28" s="237">
        <f t="shared" si="17"/>
        <v>0</v>
      </c>
      <c r="BL28" s="232"/>
      <c r="BM28" s="233"/>
      <c r="BN28" s="230"/>
      <c r="BO28" s="231"/>
      <c r="BP28" s="231"/>
      <c r="BQ28" s="231"/>
      <c r="BR28" s="232"/>
      <c r="BS28" s="233"/>
      <c r="BT28" s="236">
        <f t="shared" si="8"/>
        <v>0</v>
      </c>
      <c r="BU28" s="237">
        <f t="shared" si="8"/>
        <v>0</v>
      </c>
      <c r="BV28" s="237">
        <f t="shared" si="8"/>
        <v>0</v>
      </c>
      <c r="BW28" s="237">
        <f t="shared" si="8"/>
        <v>0</v>
      </c>
      <c r="BX28" s="232"/>
      <c r="BY28" s="233"/>
      <c r="BZ28" s="236" t="str">
        <f t="shared" si="9"/>
        <v>-</v>
      </c>
      <c r="CA28" s="237" t="str">
        <f t="shared" si="10"/>
        <v>-</v>
      </c>
      <c r="CB28" s="237" t="str">
        <f t="shared" si="11"/>
        <v>-</v>
      </c>
      <c r="CC28" s="237" t="str">
        <f t="shared" si="12"/>
        <v>-</v>
      </c>
      <c r="CD28" s="232" t="str">
        <f t="shared" si="13"/>
        <v>-</v>
      </c>
      <c r="CE28" s="233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171"/>
      <c r="AE29" s="172"/>
      <c r="AF29" s="172"/>
      <c r="AG29" s="172"/>
      <c r="AH29" s="172"/>
      <c r="AI29" s="173"/>
      <c r="AJ29" s="171"/>
      <c r="AK29" s="172"/>
      <c r="AL29" s="172"/>
      <c r="AM29" s="172"/>
      <c r="AN29" s="172"/>
      <c r="AO29" s="173"/>
      <c r="AP29" s="219"/>
      <c r="AQ29" s="220"/>
      <c r="AR29" s="220"/>
      <c r="AS29" s="220"/>
      <c r="AT29" s="220"/>
      <c r="AU29" s="201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199">
        <f t="shared" si="17"/>
        <v>0</v>
      </c>
      <c r="BI29" s="200">
        <f t="shared" si="17"/>
        <v>0</v>
      </c>
      <c r="BJ29" s="200">
        <f t="shared" si="17"/>
        <v>0</v>
      </c>
      <c r="BK29" s="200">
        <f t="shared" si="17"/>
        <v>0</v>
      </c>
      <c r="BL29" s="200">
        <f t="shared" si="17"/>
        <v>0</v>
      </c>
      <c r="BM29" s="201"/>
      <c r="BN29" s="217"/>
      <c r="BO29" s="218"/>
      <c r="BP29" s="218"/>
      <c r="BQ29" s="218"/>
      <c r="BR29" s="218"/>
      <c r="BS29" s="201"/>
      <c r="BT29" s="199">
        <f t="shared" si="8"/>
        <v>0</v>
      </c>
      <c r="BU29" s="200">
        <f t="shared" si="8"/>
        <v>0</v>
      </c>
      <c r="BV29" s="200">
        <f t="shared" si="8"/>
        <v>0</v>
      </c>
      <c r="BW29" s="200">
        <f t="shared" si="8"/>
        <v>0</v>
      </c>
      <c r="BX29" s="200">
        <f t="shared" si="8"/>
        <v>0</v>
      </c>
      <c r="BY29" s="201"/>
      <c r="BZ29" s="199" t="str">
        <f t="shared" si="9"/>
        <v>-</v>
      </c>
      <c r="CA29" s="200" t="str">
        <f t="shared" si="10"/>
        <v>-</v>
      </c>
      <c r="CB29" s="200" t="str">
        <f t="shared" si="11"/>
        <v>-</v>
      </c>
      <c r="CC29" s="200" t="str">
        <f t="shared" si="12"/>
        <v>-</v>
      </c>
      <c r="CD29" s="200" t="str">
        <f t="shared" si="13"/>
        <v>-</v>
      </c>
      <c r="CE29" s="201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03"/>
      <c r="AE30" s="204"/>
      <c r="AF30" s="204"/>
      <c r="AG30" s="204"/>
      <c r="AH30" s="204"/>
      <c r="AI30" s="161"/>
      <c r="AJ30" s="203"/>
      <c r="AK30" s="204"/>
      <c r="AL30" s="204"/>
      <c r="AM30" s="204"/>
      <c r="AN30" s="204"/>
      <c r="AO30" s="161"/>
      <c r="AP30" s="223"/>
      <c r="AQ30" s="224"/>
      <c r="AR30" s="224"/>
      <c r="AS30" s="224"/>
      <c r="AT30" s="224"/>
      <c r="AU30" s="164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12">
        <f t="shared" si="17"/>
        <v>0</v>
      </c>
      <c r="BI30" s="213">
        <f t="shared" si="17"/>
        <v>0</v>
      </c>
      <c r="BJ30" s="213">
        <f t="shared" si="17"/>
        <v>0</v>
      </c>
      <c r="BK30" s="213">
        <f t="shared" si="17"/>
        <v>0</v>
      </c>
      <c r="BL30" s="213">
        <f t="shared" si="17"/>
        <v>0</v>
      </c>
      <c r="BM30" s="164"/>
      <c r="BN30" s="221"/>
      <c r="BO30" s="222"/>
      <c r="BP30" s="222"/>
      <c r="BQ30" s="222"/>
      <c r="BR30" s="222"/>
      <c r="BS30" s="164"/>
      <c r="BT30" s="212">
        <f t="shared" si="8"/>
        <v>0</v>
      </c>
      <c r="BU30" s="213">
        <f t="shared" si="8"/>
        <v>0</v>
      </c>
      <c r="BV30" s="213">
        <f t="shared" si="8"/>
        <v>0</v>
      </c>
      <c r="BW30" s="213">
        <f t="shared" si="8"/>
        <v>0</v>
      </c>
      <c r="BX30" s="213">
        <f t="shared" si="8"/>
        <v>0</v>
      </c>
      <c r="BY30" s="164"/>
      <c r="BZ30" s="212" t="str">
        <f t="shared" si="9"/>
        <v>-</v>
      </c>
      <c r="CA30" s="213" t="str">
        <f t="shared" si="10"/>
        <v>-</v>
      </c>
      <c r="CB30" s="213" t="str">
        <f t="shared" si="11"/>
        <v>-</v>
      </c>
      <c r="CC30" s="213" t="str">
        <f t="shared" si="12"/>
        <v>-</v>
      </c>
      <c r="CD30" s="213" t="str">
        <f t="shared" si="13"/>
        <v>-</v>
      </c>
      <c r="CE30" s="164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14"/>
      <c r="M31" s="215"/>
      <c r="N31" s="215"/>
      <c r="O31" s="215"/>
      <c r="P31" s="215"/>
      <c r="Q31" s="173"/>
      <c r="R31" s="207"/>
      <c r="S31" s="208"/>
      <c r="T31" s="208"/>
      <c r="U31" s="208"/>
      <c r="V31" s="208"/>
      <c r="W31" s="201"/>
      <c r="X31" s="207"/>
      <c r="Y31" s="208"/>
      <c r="Z31" s="208"/>
      <c r="AA31" s="208"/>
      <c r="AB31" s="208"/>
      <c r="AC31" s="201"/>
      <c r="AD31" s="214"/>
      <c r="AE31" s="215"/>
      <c r="AF31" s="215"/>
      <c r="AG31" s="215"/>
      <c r="AH31" s="215"/>
      <c r="AI31" s="173"/>
      <c r="AJ31" s="214"/>
      <c r="AK31" s="215"/>
      <c r="AL31" s="215"/>
      <c r="AM31" s="215"/>
      <c r="AN31" s="215"/>
      <c r="AO31" s="173"/>
      <c r="AP31" s="209"/>
      <c r="AQ31" s="208"/>
      <c r="AR31" s="208"/>
      <c r="AS31" s="208"/>
      <c r="AT31" s="208"/>
      <c r="AU31" s="201"/>
      <c r="AV31" s="209"/>
      <c r="AW31" s="208"/>
      <c r="AX31" s="208"/>
      <c r="AY31" s="208"/>
      <c r="AZ31" s="208"/>
      <c r="BA31" s="201"/>
      <c r="BB31" s="209"/>
      <c r="BC31" s="208"/>
      <c r="BD31" s="208"/>
      <c r="BE31" s="208"/>
      <c r="BF31" s="208"/>
      <c r="BG31" s="201"/>
      <c r="BH31" s="216">
        <f t="shared" si="17"/>
        <v>0</v>
      </c>
      <c r="BI31" s="208"/>
      <c r="BJ31" s="208"/>
      <c r="BK31" s="208"/>
      <c r="BL31" s="208"/>
      <c r="BM31" s="201"/>
      <c r="BN31" s="207"/>
      <c r="BO31" s="208"/>
      <c r="BP31" s="208"/>
      <c r="BQ31" s="208"/>
      <c r="BR31" s="208"/>
      <c r="BS31" s="201"/>
      <c r="BT31" s="216">
        <f t="shared" si="8"/>
        <v>0</v>
      </c>
      <c r="BU31" s="208"/>
      <c r="BV31" s="208"/>
      <c r="BW31" s="208"/>
      <c r="BX31" s="208"/>
      <c r="BY31" s="201"/>
      <c r="BZ31" s="216" t="str">
        <f t="shared" si="9"/>
        <v>-</v>
      </c>
      <c r="CA31" s="208" t="str">
        <f t="shared" si="10"/>
        <v>-</v>
      </c>
      <c r="CB31" s="208" t="str">
        <f t="shared" si="11"/>
        <v>-</v>
      </c>
      <c r="CC31" s="208" t="str">
        <f t="shared" si="12"/>
        <v>-</v>
      </c>
      <c r="CD31" s="208" t="str">
        <f t="shared" si="13"/>
        <v>-</v>
      </c>
      <c r="CE31" s="201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159"/>
      <c r="M32" s="160"/>
      <c r="N32" s="160"/>
      <c r="O32" s="160"/>
      <c r="P32" s="160"/>
      <c r="Q32" s="161"/>
      <c r="R32" s="195"/>
      <c r="S32" s="163"/>
      <c r="T32" s="163"/>
      <c r="U32" s="163"/>
      <c r="V32" s="163"/>
      <c r="W32" s="164"/>
      <c r="X32" s="195"/>
      <c r="Y32" s="163"/>
      <c r="Z32" s="163"/>
      <c r="AA32" s="163"/>
      <c r="AB32" s="163"/>
      <c r="AC32" s="164"/>
      <c r="AD32" s="159"/>
      <c r="AE32" s="160"/>
      <c r="AF32" s="160"/>
      <c r="AG32" s="160"/>
      <c r="AH32" s="160"/>
      <c r="AI32" s="161"/>
      <c r="AJ32" s="159"/>
      <c r="AK32" s="160"/>
      <c r="AL32" s="160"/>
      <c r="AM32" s="160"/>
      <c r="AN32" s="160"/>
      <c r="AO32" s="161"/>
      <c r="AP32" s="162"/>
      <c r="AQ32" s="163"/>
      <c r="AR32" s="163"/>
      <c r="AS32" s="163"/>
      <c r="AT32" s="163"/>
      <c r="AU32" s="164"/>
      <c r="AV32" s="162"/>
      <c r="AW32" s="163"/>
      <c r="AX32" s="163"/>
      <c r="AY32" s="163"/>
      <c r="AZ32" s="163"/>
      <c r="BA32" s="164"/>
      <c r="BB32" s="162"/>
      <c r="BC32" s="163"/>
      <c r="BD32" s="163"/>
      <c r="BE32" s="163"/>
      <c r="BF32" s="163"/>
      <c r="BG32" s="164"/>
      <c r="BH32" s="196">
        <f t="shared" si="17"/>
        <v>0</v>
      </c>
      <c r="BI32" s="163"/>
      <c r="BJ32" s="163"/>
      <c r="BK32" s="163"/>
      <c r="BL32" s="163"/>
      <c r="BM32" s="164"/>
      <c r="BN32" s="195"/>
      <c r="BO32" s="163"/>
      <c r="BP32" s="163"/>
      <c r="BQ32" s="163"/>
      <c r="BR32" s="163"/>
      <c r="BS32" s="164"/>
      <c r="BT32" s="196">
        <f t="shared" si="8"/>
        <v>0</v>
      </c>
      <c r="BU32" s="163"/>
      <c r="BV32" s="163"/>
      <c r="BW32" s="163"/>
      <c r="BX32" s="163"/>
      <c r="BY32" s="164"/>
      <c r="BZ32" s="196" t="str">
        <f t="shared" si="9"/>
        <v>-</v>
      </c>
      <c r="CA32" s="163" t="str">
        <f t="shared" si="10"/>
        <v>-</v>
      </c>
      <c r="CB32" s="163" t="str">
        <f t="shared" si="11"/>
        <v>-</v>
      </c>
      <c r="CC32" s="163" t="str">
        <f t="shared" si="12"/>
        <v>-</v>
      </c>
      <c r="CD32" s="163" t="str">
        <f t="shared" si="13"/>
        <v>-</v>
      </c>
      <c r="CE32" s="164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14"/>
      <c r="M33" s="215"/>
      <c r="N33" s="215"/>
      <c r="O33" s="215"/>
      <c r="P33" s="215"/>
      <c r="Q33" s="173"/>
      <c r="R33" s="207"/>
      <c r="S33" s="208"/>
      <c r="T33" s="208"/>
      <c r="U33" s="208"/>
      <c r="V33" s="208"/>
      <c r="W33" s="201"/>
      <c r="X33" s="207"/>
      <c r="Y33" s="208"/>
      <c r="Z33" s="208"/>
      <c r="AA33" s="208"/>
      <c r="AB33" s="208"/>
      <c r="AC33" s="201"/>
      <c r="AD33" s="214"/>
      <c r="AE33" s="215"/>
      <c r="AF33" s="215"/>
      <c r="AG33" s="215"/>
      <c r="AH33" s="215"/>
      <c r="AI33" s="173"/>
      <c r="AJ33" s="214"/>
      <c r="AK33" s="215"/>
      <c r="AL33" s="215"/>
      <c r="AM33" s="215"/>
      <c r="AN33" s="215"/>
      <c r="AO33" s="173"/>
      <c r="AP33" s="209"/>
      <c r="AQ33" s="208"/>
      <c r="AR33" s="208"/>
      <c r="AS33" s="208"/>
      <c r="AT33" s="208"/>
      <c r="AU33" s="201"/>
      <c r="AV33" s="209"/>
      <c r="AW33" s="208"/>
      <c r="AX33" s="208"/>
      <c r="AY33" s="208"/>
      <c r="AZ33" s="208"/>
      <c r="BA33" s="201"/>
      <c r="BB33" s="209"/>
      <c r="BC33" s="208"/>
      <c r="BD33" s="208"/>
      <c r="BE33" s="208"/>
      <c r="BF33" s="208"/>
      <c r="BG33" s="201"/>
      <c r="BH33" s="216">
        <f t="shared" si="17"/>
        <v>0</v>
      </c>
      <c r="BI33" s="208"/>
      <c r="BJ33" s="208"/>
      <c r="BK33" s="208"/>
      <c r="BL33" s="208"/>
      <c r="BM33" s="201"/>
      <c r="BN33" s="207"/>
      <c r="BO33" s="208"/>
      <c r="BP33" s="208"/>
      <c r="BQ33" s="208"/>
      <c r="BR33" s="208"/>
      <c r="BS33" s="201"/>
      <c r="BT33" s="216">
        <f t="shared" si="8"/>
        <v>0</v>
      </c>
      <c r="BU33" s="208"/>
      <c r="BV33" s="208"/>
      <c r="BW33" s="208"/>
      <c r="BX33" s="208"/>
      <c r="BY33" s="201"/>
      <c r="BZ33" s="216" t="str">
        <f t="shared" si="9"/>
        <v>-</v>
      </c>
      <c r="CA33" s="208" t="str">
        <f t="shared" si="10"/>
        <v>-</v>
      </c>
      <c r="CB33" s="208" t="str">
        <f t="shared" si="11"/>
        <v>-</v>
      </c>
      <c r="CC33" s="208" t="str">
        <f t="shared" si="12"/>
        <v>-</v>
      </c>
      <c r="CD33" s="208" t="str">
        <f t="shared" si="13"/>
        <v>-</v>
      </c>
      <c r="CE33" s="201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159"/>
      <c r="M34" s="160"/>
      <c r="N34" s="160"/>
      <c r="O34" s="160"/>
      <c r="P34" s="160"/>
      <c r="Q34" s="161"/>
      <c r="R34" s="195"/>
      <c r="S34" s="163"/>
      <c r="T34" s="163"/>
      <c r="U34" s="163"/>
      <c r="V34" s="163"/>
      <c r="W34" s="164"/>
      <c r="X34" s="195"/>
      <c r="Y34" s="163"/>
      <c r="Z34" s="163"/>
      <c r="AA34" s="163"/>
      <c r="AB34" s="163"/>
      <c r="AC34" s="164"/>
      <c r="AD34" s="159"/>
      <c r="AE34" s="160"/>
      <c r="AF34" s="160"/>
      <c r="AG34" s="160"/>
      <c r="AH34" s="160"/>
      <c r="AI34" s="161"/>
      <c r="AJ34" s="159"/>
      <c r="AK34" s="160"/>
      <c r="AL34" s="160"/>
      <c r="AM34" s="160"/>
      <c r="AN34" s="160"/>
      <c r="AO34" s="161"/>
      <c r="AP34" s="162"/>
      <c r="AQ34" s="163"/>
      <c r="AR34" s="163"/>
      <c r="AS34" s="163"/>
      <c r="AT34" s="163"/>
      <c r="AU34" s="164"/>
      <c r="AV34" s="162"/>
      <c r="AW34" s="163"/>
      <c r="AX34" s="163"/>
      <c r="AY34" s="163"/>
      <c r="AZ34" s="163"/>
      <c r="BA34" s="164"/>
      <c r="BB34" s="162"/>
      <c r="BC34" s="163"/>
      <c r="BD34" s="163"/>
      <c r="BE34" s="163"/>
      <c r="BF34" s="163"/>
      <c r="BG34" s="164"/>
      <c r="BH34" s="196">
        <f t="shared" si="17"/>
        <v>0</v>
      </c>
      <c r="BI34" s="163"/>
      <c r="BJ34" s="163"/>
      <c r="BK34" s="163"/>
      <c r="BL34" s="163"/>
      <c r="BM34" s="164"/>
      <c r="BN34" s="195"/>
      <c r="BO34" s="163"/>
      <c r="BP34" s="163"/>
      <c r="BQ34" s="163"/>
      <c r="BR34" s="163"/>
      <c r="BS34" s="164"/>
      <c r="BT34" s="196">
        <f t="shared" si="8"/>
        <v>0</v>
      </c>
      <c r="BU34" s="163"/>
      <c r="BV34" s="163"/>
      <c r="BW34" s="163"/>
      <c r="BX34" s="163"/>
      <c r="BY34" s="164"/>
      <c r="BZ34" s="196" t="str">
        <f t="shared" si="9"/>
        <v>-</v>
      </c>
      <c r="CA34" s="163" t="str">
        <f t="shared" si="10"/>
        <v>-</v>
      </c>
      <c r="CB34" s="163" t="str">
        <f t="shared" si="11"/>
        <v>-</v>
      </c>
      <c r="CC34" s="163" t="str">
        <f t="shared" si="12"/>
        <v>-</v>
      </c>
      <c r="CD34" s="163" t="str">
        <f t="shared" si="13"/>
        <v>-</v>
      </c>
      <c r="CE34" s="164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159"/>
      <c r="M35" s="160"/>
      <c r="N35" s="160"/>
      <c r="O35" s="160"/>
      <c r="P35" s="160"/>
      <c r="Q35" s="161"/>
      <c r="R35" s="195"/>
      <c r="S35" s="163"/>
      <c r="T35" s="163"/>
      <c r="U35" s="163"/>
      <c r="V35" s="163"/>
      <c r="W35" s="164"/>
      <c r="X35" s="195"/>
      <c r="Y35" s="163"/>
      <c r="Z35" s="163"/>
      <c r="AA35" s="163"/>
      <c r="AB35" s="163"/>
      <c r="AC35" s="164"/>
      <c r="AD35" s="159"/>
      <c r="AE35" s="160"/>
      <c r="AF35" s="160"/>
      <c r="AG35" s="160"/>
      <c r="AH35" s="160"/>
      <c r="AI35" s="161"/>
      <c r="AJ35" s="159"/>
      <c r="AK35" s="160"/>
      <c r="AL35" s="160"/>
      <c r="AM35" s="160"/>
      <c r="AN35" s="160"/>
      <c r="AO35" s="161"/>
      <c r="AP35" s="162"/>
      <c r="AQ35" s="163"/>
      <c r="AR35" s="163"/>
      <c r="AS35" s="163"/>
      <c r="AT35" s="163"/>
      <c r="AU35" s="164"/>
      <c r="AV35" s="162"/>
      <c r="AW35" s="163"/>
      <c r="AX35" s="163"/>
      <c r="AY35" s="163"/>
      <c r="AZ35" s="163"/>
      <c r="BA35" s="164"/>
      <c r="BB35" s="162"/>
      <c r="BC35" s="163"/>
      <c r="BD35" s="163"/>
      <c r="BE35" s="163"/>
      <c r="BF35" s="163"/>
      <c r="BG35" s="164"/>
      <c r="BH35" s="196">
        <f t="shared" si="17"/>
        <v>0</v>
      </c>
      <c r="BI35" s="163"/>
      <c r="BJ35" s="163"/>
      <c r="BK35" s="163"/>
      <c r="BL35" s="163"/>
      <c r="BM35" s="164"/>
      <c r="BN35" s="195"/>
      <c r="BO35" s="163"/>
      <c r="BP35" s="163"/>
      <c r="BQ35" s="163"/>
      <c r="BR35" s="163"/>
      <c r="BS35" s="164"/>
      <c r="BT35" s="196">
        <f t="shared" si="8"/>
        <v>0</v>
      </c>
      <c r="BU35" s="163"/>
      <c r="BV35" s="163"/>
      <c r="BW35" s="163"/>
      <c r="BX35" s="163"/>
      <c r="BY35" s="164"/>
      <c r="BZ35" s="196" t="str">
        <f t="shared" si="9"/>
        <v>-</v>
      </c>
      <c r="CA35" s="163" t="str">
        <f t="shared" si="10"/>
        <v>-</v>
      </c>
      <c r="CB35" s="163" t="str">
        <f t="shared" si="11"/>
        <v>-</v>
      </c>
      <c r="CC35" s="163" t="str">
        <f t="shared" si="12"/>
        <v>-</v>
      </c>
      <c r="CD35" s="163" t="str">
        <f t="shared" si="13"/>
        <v>-</v>
      </c>
      <c r="CE35" s="164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14"/>
      <c r="M36" s="215"/>
      <c r="N36" s="215"/>
      <c r="O36" s="215"/>
      <c r="P36" s="215"/>
      <c r="Q36" s="173"/>
      <c r="R36" s="207"/>
      <c r="S36" s="208"/>
      <c r="T36" s="208"/>
      <c r="U36" s="208"/>
      <c r="V36" s="208"/>
      <c r="W36" s="201"/>
      <c r="X36" s="207"/>
      <c r="Y36" s="208"/>
      <c r="Z36" s="208"/>
      <c r="AA36" s="208"/>
      <c r="AB36" s="208"/>
      <c r="AC36" s="201"/>
      <c r="AD36" s="214"/>
      <c r="AE36" s="215"/>
      <c r="AF36" s="215"/>
      <c r="AG36" s="215"/>
      <c r="AH36" s="215"/>
      <c r="AI36" s="173"/>
      <c r="AJ36" s="214"/>
      <c r="AK36" s="215"/>
      <c r="AL36" s="215"/>
      <c r="AM36" s="215"/>
      <c r="AN36" s="215"/>
      <c r="AO36" s="173"/>
      <c r="AP36" s="209"/>
      <c r="AQ36" s="208"/>
      <c r="AR36" s="208"/>
      <c r="AS36" s="208"/>
      <c r="AT36" s="208"/>
      <c r="AU36" s="201"/>
      <c r="AV36" s="209"/>
      <c r="AW36" s="208"/>
      <c r="AX36" s="208"/>
      <c r="AY36" s="208"/>
      <c r="AZ36" s="208"/>
      <c r="BA36" s="201"/>
      <c r="BB36" s="209"/>
      <c r="BC36" s="208"/>
      <c r="BD36" s="208"/>
      <c r="BE36" s="208"/>
      <c r="BF36" s="208"/>
      <c r="BG36" s="201"/>
      <c r="BH36" s="216">
        <f t="shared" si="17"/>
        <v>0</v>
      </c>
      <c r="BI36" s="208"/>
      <c r="BJ36" s="208"/>
      <c r="BK36" s="208"/>
      <c r="BL36" s="208"/>
      <c r="BM36" s="201"/>
      <c r="BN36" s="207"/>
      <c r="BO36" s="208"/>
      <c r="BP36" s="208"/>
      <c r="BQ36" s="208"/>
      <c r="BR36" s="208"/>
      <c r="BS36" s="201"/>
      <c r="BT36" s="216">
        <f t="shared" si="8"/>
        <v>0</v>
      </c>
      <c r="BU36" s="208"/>
      <c r="BV36" s="208"/>
      <c r="BW36" s="208"/>
      <c r="BX36" s="208"/>
      <c r="BY36" s="201"/>
      <c r="BZ36" s="216" t="str">
        <f t="shared" si="9"/>
        <v>-</v>
      </c>
      <c r="CA36" s="208" t="str">
        <f t="shared" si="10"/>
        <v>-</v>
      </c>
      <c r="CB36" s="208" t="str">
        <f t="shared" si="11"/>
        <v>-</v>
      </c>
      <c r="CC36" s="208" t="str">
        <f t="shared" si="12"/>
        <v>-</v>
      </c>
      <c r="CD36" s="208" t="str">
        <f t="shared" si="13"/>
        <v>-</v>
      </c>
      <c r="CE36" s="201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147"/>
      <c r="M37" s="155"/>
      <c r="N37" s="155"/>
      <c r="O37" s="155"/>
      <c r="P37" s="155"/>
      <c r="Q37" s="149"/>
      <c r="R37" s="188"/>
      <c r="S37" s="189"/>
      <c r="T37" s="189"/>
      <c r="U37" s="189"/>
      <c r="V37" s="189"/>
      <c r="W37" s="153"/>
      <c r="X37" s="188"/>
      <c r="Y37" s="189"/>
      <c r="Z37" s="189"/>
      <c r="AA37" s="189"/>
      <c r="AB37" s="189"/>
      <c r="AC37" s="153"/>
      <c r="AD37" s="147"/>
      <c r="AE37" s="155"/>
      <c r="AF37" s="155"/>
      <c r="AG37" s="155"/>
      <c r="AH37" s="155"/>
      <c r="AI37" s="149"/>
      <c r="AJ37" s="147"/>
      <c r="AK37" s="155"/>
      <c r="AL37" s="155"/>
      <c r="AM37" s="155"/>
      <c r="AN37" s="155"/>
      <c r="AO37" s="149"/>
      <c r="AP37" s="154"/>
      <c r="AQ37" s="189"/>
      <c r="AR37" s="189"/>
      <c r="AS37" s="189"/>
      <c r="AT37" s="189"/>
      <c r="AU37" s="153"/>
      <c r="AV37" s="154"/>
      <c r="AW37" s="189"/>
      <c r="AX37" s="189"/>
      <c r="AY37" s="189"/>
      <c r="AZ37" s="189"/>
      <c r="BA37" s="153"/>
      <c r="BB37" s="154"/>
      <c r="BC37" s="189"/>
      <c r="BD37" s="189"/>
      <c r="BE37" s="189"/>
      <c r="BF37" s="189"/>
      <c r="BG37" s="153"/>
      <c r="BH37" s="187">
        <f t="shared" ref="BH37:BL48" si="18">L37+R37+X37</f>
        <v>0</v>
      </c>
      <c r="BI37" s="189"/>
      <c r="BJ37" s="189"/>
      <c r="BK37" s="189"/>
      <c r="BL37" s="189"/>
      <c r="BM37" s="153"/>
      <c r="BN37" s="188"/>
      <c r="BO37" s="189"/>
      <c r="BP37" s="189"/>
      <c r="BQ37" s="189"/>
      <c r="BR37" s="189"/>
      <c r="BS37" s="153"/>
      <c r="BT37" s="187">
        <f t="shared" si="8"/>
        <v>0</v>
      </c>
      <c r="BU37" s="189"/>
      <c r="BV37" s="189"/>
      <c r="BW37" s="189"/>
      <c r="BX37" s="189"/>
      <c r="BY37" s="153"/>
      <c r="BZ37" s="187" t="str">
        <f t="shared" si="9"/>
        <v>-</v>
      </c>
      <c r="CA37" s="189" t="str">
        <f t="shared" si="10"/>
        <v>-</v>
      </c>
      <c r="CB37" s="189" t="str">
        <f t="shared" si="11"/>
        <v>-</v>
      </c>
      <c r="CC37" s="189" t="str">
        <f t="shared" si="12"/>
        <v>-</v>
      </c>
      <c r="CD37" s="189" t="str">
        <f t="shared" si="13"/>
        <v>-</v>
      </c>
      <c r="CE37" s="153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147"/>
      <c r="M38" s="155"/>
      <c r="N38" s="155"/>
      <c r="O38" s="155"/>
      <c r="P38" s="155"/>
      <c r="Q38" s="149"/>
      <c r="R38" s="188"/>
      <c r="S38" s="189"/>
      <c r="T38" s="189"/>
      <c r="U38" s="189"/>
      <c r="V38" s="189"/>
      <c r="W38" s="153"/>
      <c r="X38" s="188"/>
      <c r="Y38" s="189"/>
      <c r="Z38" s="189"/>
      <c r="AA38" s="189"/>
      <c r="AB38" s="189"/>
      <c r="AC38" s="153"/>
      <c r="AD38" s="147"/>
      <c r="AE38" s="155"/>
      <c r="AF38" s="155"/>
      <c r="AG38" s="155"/>
      <c r="AH38" s="155"/>
      <c r="AI38" s="149"/>
      <c r="AJ38" s="147"/>
      <c r="AK38" s="155"/>
      <c r="AL38" s="155"/>
      <c r="AM38" s="155"/>
      <c r="AN38" s="155"/>
      <c r="AO38" s="149"/>
      <c r="AP38" s="154"/>
      <c r="AQ38" s="189"/>
      <c r="AR38" s="189"/>
      <c r="AS38" s="189"/>
      <c r="AT38" s="189"/>
      <c r="AU38" s="153"/>
      <c r="AV38" s="154"/>
      <c r="AW38" s="189"/>
      <c r="AX38" s="189"/>
      <c r="AY38" s="189"/>
      <c r="AZ38" s="189"/>
      <c r="BA38" s="153"/>
      <c r="BB38" s="154"/>
      <c r="BC38" s="189"/>
      <c r="BD38" s="189"/>
      <c r="BE38" s="189"/>
      <c r="BF38" s="189"/>
      <c r="BG38" s="153"/>
      <c r="BH38" s="187">
        <f t="shared" si="18"/>
        <v>0</v>
      </c>
      <c r="BI38" s="189"/>
      <c r="BJ38" s="189"/>
      <c r="BK38" s="189"/>
      <c r="BL38" s="189"/>
      <c r="BM38" s="153"/>
      <c r="BN38" s="188"/>
      <c r="BO38" s="189"/>
      <c r="BP38" s="189"/>
      <c r="BQ38" s="189"/>
      <c r="BR38" s="189"/>
      <c r="BS38" s="153"/>
      <c r="BT38" s="187">
        <f t="shared" si="8"/>
        <v>0</v>
      </c>
      <c r="BU38" s="189"/>
      <c r="BV38" s="189"/>
      <c r="BW38" s="189"/>
      <c r="BX38" s="189"/>
      <c r="BY38" s="153"/>
      <c r="BZ38" s="187" t="str">
        <f t="shared" si="9"/>
        <v>-</v>
      </c>
      <c r="CA38" s="189" t="str">
        <f t="shared" si="10"/>
        <v>-</v>
      </c>
      <c r="CB38" s="189" t="str">
        <f t="shared" si="11"/>
        <v>-</v>
      </c>
      <c r="CC38" s="189" t="str">
        <f t="shared" si="12"/>
        <v>-</v>
      </c>
      <c r="CD38" s="189" t="str">
        <f t="shared" si="13"/>
        <v>-</v>
      </c>
      <c r="CE38" s="153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159"/>
      <c r="M39" s="160"/>
      <c r="N39" s="160"/>
      <c r="O39" s="160"/>
      <c r="P39" s="160"/>
      <c r="Q39" s="161"/>
      <c r="R39" s="195"/>
      <c r="S39" s="163"/>
      <c r="T39" s="163"/>
      <c r="U39" s="163"/>
      <c r="V39" s="163"/>
      <c r="W39" s="164"/>
      <c r="X39" s="195"/>
      <c r="Y39" s="163"/>
      <c r="Z39" s="163"/>
      <c r="AA39" s="163"/>
      <c r="AB39" s="163"/>
      <c r="AC39" s="164"/>
      <c r="AD39" s="159"/>
      <c r="AE39" s="160"/>
      <c r="AF39" s="160"/>
      <c r="AG39" s="160"/>
      <c r="AH39" s="160"/>
      <c r="AI39" s="161"/>
      <c r="AJ39" s="159"/>
      <c r="AK39" s="160"/>
      <c r="AL39" s="160"/>
      <c r="AM39" s="160"/>
      <c r="AN39" s="160"/>
      <c r="AO39" s="161"/>
      <c r="AP39" s="162"/>
      <c r="AQ39" s="163"/>
      <c r="AR39" s="163"/>
      <c r="AS39" s="163"/>
      <c r="AT39" s="163"/>
      <c r="AU39" s="164"/>
      <c r="AV39" s="162"/>
      <c r="AW39" s="163"/>
      <c r="AX39" s="163"/>
      <c r="AY39" s="163"/>
      <c r="AZ39" s="163"/>
      <c r="BA39" s="164"/>
      <c r="BB39" s="162"/>
      <c r="BC39" s="163"/>
      <c r="BD39" s="163"/>
      <c r="BE39" s="163"/>
      <c r="BF39" s="163"/>
      <c r="BG39" s="164"/>
      <c r="BH39" s="196">
        <f t="shared" si="18"/>
        <v>0</v>
      </c>
      <c r="BI39" s="163"/>
      <c r="BJ39" s="163"/>
      <c r="BK39" s="163"/>
      <c r="BL39" s="163"/>
      <c r="BM39" s="164"/>
      <c r="BN39" s="195"/>
      <c r="BO39" s="163"/>
      <c r="BP39" s="163"/>
      <c r="BQ39" s="163"/>
      <c r="BR39" s="163"/>
      <c r="BS39" s="164"/>
      <c r="BT39" s="196">
        <f t="shared" si="8"/>
        <v>0</v>
      </c>
      <c r="BU39" s="163"/>
      <c r="BV39" s="163"/>
      <c r="BW39" s="163"/>
      <c r="BX39" s="163"/>
      <c r="BY39" s="164"/>
      <c r="BZ39" s="196" t="str">
        <f t="shared" si="9"/>
        <v>-</v>
      </c>
      <c r="CA39" s="163" t="str">
        <f t="shared" si="10"/>
        <v>-</v>
      </c>
      <c r="CB39" s="163" t="str">
        <f t="shared" si="11"/>
        <v>-</v>
      </c>
      <c r="CC39" s="163" t="str">
        <f t="shared" si="12"/>
        <v>-</v>
      </c>
      <c r="CD39" s="163" t="str">
        <f t="shared" si="13"/>
        <v>-</v>
      </c>
      <c r="CE39" s="164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165"/>
      <c r="M40" s="166"/>
      <c r="N40" s="166"/>
      <c r="O40" s="166"/>
      <c r="P40" s="166"/>
      <c r="Q40" s="167"/>
      <c r="R40" s="197"/>
      <c r="S40" s="169"/>
      <c r="T40" s="169"/>
      <c r="U40" s="169"/>
      <c r="V40" s="169"/>
      <c r="W40" s="170"/>
      <c r="X40" s="197"/>
      <c r="Y40" s="169"/>
      <c r="Z40" s="169"/>
      <c r="AA40" s="169"/>
      <c r="AB40" s="169"/>
      <c r="AC40" s="170"/>
      <c r="AD40" s="165"/>
      <c r="AE40" s="166"/>
      <c r="AF40" s="166"/>
      <c r="AG40" s="166"/>
      <c r="AH40" s="166"/>
      <c r="AI40" s="167"/>
      <c r="AJ40" s="165"/>
      <c r="AK40" s="166"/>
      <c r="AL40" s="166"/>
      <c r="AM40" s="166"/>
      <c r="AN40" s="166"/>
      <c r="AO40" s="167"/>
      <c r="AP40" s="168"/>
      <c r="AQ40" s="169"/>
      <c r="AR40" s="169"/>
      <c r="AS40" s="169"/>
      <c r="AT40" s="169"/>
      <c r="AU40" s="170"/>
      <c r="AV40" s="168"/>
      <c r="AW40" s="169"/>
      <c r="AX40" s="169"/>
      <c r="AY40" s="169"/>
      <c r="AZ40" s="169"/>
      <c r="BA40" s="170"/>
      <c r="BB40" s="168"/>
      <c r="BC40" s="169"/>
      <c r="BD40" s="169"/>
      <c r="BE40" s="169"/>
      <c r="BF40" s="169"/>
      <c r="BG40" s="170"/>
      <c r="BH40" s="198">
        <f t="shared" si="18"/>
        <v>0</v>
      </c>
      <c r="BI40" s="169"/>
      <c r="BJ40" s="169"/>
      <c r="BK40" s="169"/>
      <c r="BL40" s="169"/>
      <c r="BM40" s="170"/>
      <c r="BN40" s="197"/>
      <c r="BO40" s="169"/>
      <c r="BP40" s="169"/>
      <c r="BQ40" s="169"/>
      <c r="BR40" s="169"/>
      <c r="BS40" s="170"/>
      <c r="BT40" s="198">
        <f t="shared" si="8"/>
        <v>0</v>
      </c>
      <c r="BU40" s="169"/>
      <c r="BV40" s="169"/>
      <c r="BW40" s="169"/>
      <c r="BX40" s="169"/>
      <c r="BY40" s="170"/>
      <c r="BZ40" s="198" t="str">
        <f t="shared" si="9"/>
        <v>-</v>
      </c>
      <c r="CA40" s="169" t="str">
        <f t="shared" si="10"/>
        <v>-</v>
      </c>
      <c r="CB40" s="169" t="str">
        <f t="shared" si="11"/>
        <v>-</v>
      </c>
      <c r="CC40" s="169" t="str">
        <f t="shared" si="12"/>
        <v>-</v>
      </c>
      <c r="CD40" s="169" t="str">
        <f t="shared" si="13"/>
        <v>-</v>
      </c>
      <c r="CE40" s="170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171"/>
      <c r="M41" s="172"/>
      <c r="N41" s="172"/>
      <c r="O41" s="172"/>
      <c r="P41" s="172"/>
      <c r="Q41" s="173"/>
      <c r="R41" s="207"/>
      <c r="S41" s="211"/>
      <c r="T41" s="211"/>
      <c r="U41" s="211"/>
      <c r="V41" s="211"/>
      <c r="W41" s="201"/>
      <c r="X41" s="207"/>
      <c r="Y41" s="211"/>
      <c r="Z41" s="211"/>
      <c r="AA41" s="211"/>
      <c r="AB41" s="211"/>
      <c r="AC41" s="201"/>
      <c r="AD41" s="171"/>
      <c r="AE41" s="172"/>
      <c r="AF41" s="172"/>
      <c r="AG41" s="172"/>
      <c r="AH41" s="172"/>
      <c r="AI41" s="173"/>
      <c r="AJ41" s="171"/>
      <c r="AK41" s="172"/>
      <c r="AL41" s="172"/>
      <c r="AM41" s="172"/>
      <c r="AN41" s="172"/>
      <c r="AO41" s="173"/>
      <c r="AP41" s="209"/>
      <c r="AQ41" s="210"/>
      <c r="AR41" s="210"/>
      <c r="AS41" s="210"/>
      <c r="AT41" s="210"/>
      <c r="AU41" s="201"/>
      <c r="AV41" s="209"/>
      <c r="AW41" s="210"/>
      <c r="AX41" s="210"/>
      <c r="AY41" s="210"/>
      <c r="AZ41" s="210"/>
      <c r="BA41" s="201"/>
      <c r="BB41" s="209"/>
      <c r="BC41" s="210"/>
      <c r="BD41" s="210"/>
      <c r="BE41" s="210"/>
      <c r="BF41" s="210"/>
      <c r="BG41" s="201"/>
      <c r="BH41" s="199">
        <f t="shared" si="18"/>
        <v>0</v>
      </c>
      <c r="BI41" s="200">
        <f t="shared" si="18"/>
        <v>0</v>
      </c>
      <c r="BJ41" s="200">
        <f t="shared" si="18"/>
        <v>0</v>
      </c>
      <c r="BK41" s="200">
        <f t="shared" si="18"/>
        <v>0</v>
      </c>
      <c r="BL41" s="200">
        <f t="shared" si="18"/>
        <v>0</v>
      </c>
      <c r="BM41" s="201"/>
      <c r="BN41" s="207"/>
      <c r="BO41" s="211"/>
      <c r="BP41" s="211"/>
      <c r="BQ41" s="211"/>
      <c r="BR41" s="211"/>
      <c r="BS41" s="201"/>
      <c r="BT41" s="199">
        <f t="shared" si="8"/>
        <v>0</v>
      </c>
      <c r="BU41" s="200">
        <f t="shared" si="8"/>
        <v>0</v>
      </c>
      <c r="BV41" s="200">
        <f t="shared" si="8"/>
        <v>0</v>
      </c>
      <c r="BW41" s="200">
        <f t="shared" si="8"/>
        <v>0</v>
      </c>
      <c r="BX41" s="200">
        <f t="shared" si="8"/>
        <v>0</v>
      </c>
      <c r="BY41" s="201"/>
      <c r="BZ41" s="216" t="str">
        <f t="shared" si="9"/>
        <v>-</v>
      </c>
      <c r="CA41" s="262" t="str">
        <f t="shared" si="10"/>
        <v>-</v>
      </c>
      <c r="CB41" s="262" t="str">
        <f t="shared" si="11"/>
        <v>-</v>
      </c>
      <c r="CC41" s="262" t="str">
        <f t="shared" si="12"/>
        <v>-</v>
      </c>
      <c r="CD41" s="262" t="str">
        <f t="shared" si="13"/>
        <v>-</v>
      </c>
      <c r="CE41" s="263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174"/>
      <c r="M42" s="175"/>
      <c r="N42" s="175"/>
      <c r="O42" s="175"/>
      <c r="P42" s="175"/>
      <c r="Q42" s="149"/>
      <c r="R42" s="188"/>
      <c r="S42" s="184"/>
      <c r="T42" s="184"/>
      <c r="U42" s="184"/>
      <c r="V42" s="184"/>
      <c r="W42" s="153"/>
      <c r="X42" s="188"/>
      <c r="Y42" s="184"/>
      <c r="Z42" s="184"/>
      <c r="AA42" s="184"/>
      <c r="AB42" s="184"/>
      <c r="AC42" s="153"/>
      <c r="AD42" s="174"/>
      <c r="AE42" s="175"/>
      <c r="AF42" s="175"/>
      <c r="AG42" s="175"/>
      <c r="AH42" s="175"/>
      <c r="AI42" s="149"/>
      <c r="AJ42" s="174"/>
      <c r="AK42" s="175"/>
      <c r="AL42" s="175"/>
      <c r="AM42" s="175"/>
      <c r="AN42" s="175"/>
      <c r="AO42" s="149"/>
      <c r="AP42" s="154"/>
      <c r="AQ42" s="151"/>
      <c r="AR42" s="151"/>
      <c r="AS42" s="151"/>
      <c r="AT42" s="151"/>
      <c r="AU42" s="153"/>
      <c r="AV42" s="154"/>
      <c r="AW42" s="151"/>
      <c r="AX42" s="151"/>
      <c r="AY42" s="151"/>
      <c r="AZ42" s="151"/>
      <c r="BA42" s="153"/>
      <c r="BB42" s="154"/>
      <c r="BC42" s="151"/>
      <c r="BD42" s="151"/>
      <c r="BE42" s="151"/>
      <c r="BF42" s="151"/>
      <c r="BG42" s="153"/>
      <c r="BH42" s="180">
        <f t="shared" si="18"/>
        <v>0</v>
      </c>
      <c r="BI42" s="191">
        <f t="shared" si="18"/>
        <v>0</v>
      </c>
      <c r="BJ42" s="191">
        <f t="shared" si="18"/>
        <v>0</v>
      </c>
      <c r="BK42" s="191">
        <f t="shared" si="18"/>
        <v>0</v>
      </c>
      <c r="BL42" s="191">
        <f t="shared" si="18"/>
        <v>0</v>
      </c>
      <c r="BM42" s="153"/>
      <c r="BN42" s="188"/>
      <c r="BO42" s="184"/>
      <c r="BP42" s="184"/>
      <c r="BQ42" s="184"/>
      <c r="BR42" s="184"/>
      <c r="BS42" s="153"/>
      <c r="BT42" s="180">
        <f t="shared" si="8"/>
        <v>0</v>
      </c>
      <c r="BU42" s="191">
        <f t="shared" si="8"/>
        <v>0</v>
      </c>
      <c r="BV42" s="191">
        <f t="shared" si="8"/>
        <v>0</v>
      </c>
      <c r="BW42" s="191">
        <f t="shared" si="8"/>
        <v>0</v>
      </c>
      <c r="BX42" s="191">
        <f t="shared" si="8"/>
        <v>0</v>
      </c>
      <c r="BY42" s="153"/>
      <c r="BZ42" s="187" t="str">
        <f t="shared" si="9"/>
        <v>-</v>
      </c>
      <c r="CA42" s="181" t="str">
        <f t="shared" si="10"/>
        <v>-</v>
      </c>
      <c r="CB42" s="181" t="str">
        <f t="shared" si="11"/>
        <v>-</v>
      </c>
      <c r="CC42" s="181" t="str">
        <f t="shared" si="12"/>
        <v>-</v>
      </c>
      <c r="CD42" s="181" t="str">
        <f t="shared" si="13"/>
        <v>-</v>
      </c>
      <c r="CE42" s="264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174"/>
      <c r="M43" s="175"/>
      <c r="N43" s="175"/>
      <c r="O43" s="175"/>
      <c r="P43" s="175"/>
      <c r="Q43" s="149"/>
      <c r="R43" s="188"/>
      <c r="S43" s="184"/>
      <c r="T43" s="184"/>
      <c r="U43" s="184"/>
      <c r="V43" s="184"/>
      <c r="W43" s="153"/>
      <c r="X43" s="188"/>
      <c r="Y43" s="184"/>
      <c r="Z43" s="184"/>
      <c r="AA43" s="184"/>
      <c r="AB43" s="184"/>
      <c r="AC43" s="153"/>
      <c r="AD43" s="174"/>
      <c r="AE43" s="175"/>
      <c r="AF43" s="175"/>
      <c r="AG43" s="175"/>
      <c r="AH43" s="175"/>
      <c r="AI43" s="149"/>
      <c r="AJ43" s="174"/>
      <c r="AK43" s="175"/>
      <c r="AL43" s="175"/>
      <c r="AM43" s="175"/>
      <c r="AN43" s="175"/>
      <c r="AO43" s="149"/>
      <c r="AP43" s="154"/>
      <c r="AQ43" s="151"/>
      <c r="AR43" s="151"/>
      <c r="AS43" s="151"/>
      <c r="AT43" s="151"/>
      <c r="AU43" s="153"/>
      <c r="AV43" s="154"/>
      <c r="AW43" s="151"/>
      <c r="AX43" s="151"/>
      <c r="AY43" s="151"/>
      <c r="AZ43" s="151"/>
      <c r="BA43" s="153"/>
      <c r="BB43" s="154"/>
      <c r="BC43" s="151"/>
      <c r="BD43" s="151"/>
      <c r="BE43" s="151"/>
      <c r="BF43" s="151"/>
      <c r="BG43" s="153"/>
      <c r="BH43" s="180">
        <f t="shared" si="18"/>
        <v>0</v>
      </c>
      <c r="BI43" s="191">
        <f t="shared" si="18"/>
        <v>0</v>
      </c>
      <c r="BJ43" s="191">
        <f t="shared" si="18"/>
        <v>0</v>
      </c>
      <c r="BK43" s="191">
        <f t="shared" si="18"/>
        <v>0</v>
      </c>
      <c r="BL43" s="191">
        <f t="shared" si="18"/>
        <v>0</v>
      </c>
      <c r="BM43" s="153"/>
      <c r="BN43" s="188"/>
      <c r="BO43" s="184"/>
      <c r="BP43" s="184"/>
      <c r="BQ43" s="184"/>
      <c r="BR43" s="184"/>
      <c r="BS43" s="153"/>
      <c r="BT43" s="180">
        <f t="shared" si="8"/>
        <v>0</v>
      </c>
      <c r="BU43" s="191">
        <f t="shared" si="8"/>
        <v>0</v>
      </c>
      <c r="BV43" s="191">
        <f t="shared" si="8"/>
        <v>0</v>
      </c>
      <c r="BW43" s="191">
        <f t="shared" si="8"/>
        <v>0</v>
      </c>
      <c r="BX43" s="191">
        <f t="shared" si="8"/>
        <v>0</v>
      </c>
      <c r="BY43" s="153"/>
      <c r="BZ43" s="187" t="str">
        <f t="shared" si="9"/>
        <v>-</v>
      </c>
      <c r="CA43" s="181" t="str">
        <f t="shared" si="10"/>
        <v>-</v>
      </c>
      <c r="CB43" s="181" t="str">
        <f t="shared" si="11"/>
        <v>-</v>
      </c>
      <c r="CC43" s="181" t="str">
        <f t="shared" si="12"/>
        <v>-</v>
      </c>
      <c r="CD43" s="181" t="str">
        <f t="shared" si="13"/>
        <v>-</v>
      </c>
      <c r="CE43" s="264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03"/>
      <c r="M44" s="204"/>
      <c r="N44" s="204"/>
      <c r="O44" s="204"/>
      <c r="P44" s="204"/>
      <c r="Q44" s="161"/>
      <c r="R44" s="195"/>
      <c r="S44" s="206"/>
      <c r="T44" s="206"/>
      <c r="U44" s="206"/>
      <c r="V44" s="206"/>
      <c r="W44" s="164"/>
      <c r="X44" s="195"/>
      <c r="Y44" s="206"/>
      <c r="Z44" s="206"/>
      <c r="AA44" s="206"/>
      <c r="AB44" s="206"/>
      <c r="AC44" s="164"/>
      <c r="AD44" s="203"/>
      <c r="AE44" s="204"/>
      <c r="AF44" s="204"/>
      <c r="AG44" s="204"/>
      <c r="AH44" s="204"/>
      <c r="AI44" s="161"/>
      <c r="AJ44" s="203"/>
      <c r="AK44" s="204"/>
      <c r="AL44" s="204"/>
      <c r="AM44" s="204"/>
      <c r="AN44" s="204"/>
      <c r="AO44" s="161"/>
      <c r="AP44" s="162"/>
      <c r="AQ44" s="205"/>
      <c r="AR44" s="205"/>
      <c r="AS44" s="205"/>
      <c r="AT44" s="205"/>
      <c r="AU44" s="164"/>
      <c r="AV44" s="162"/>
      <c r="AW44" s="205"/>
      <c r="AX44" s="205"/>
      <c r="AY44" s="205"/>
      <c r="AZ44" s="205"/>
      <c r="BA44" s="164"/>
      <c r="BB44" s="162"/>
      <c r="BC44" s="205"/>
      <c r="BD44" s="205"/>
      <c r="BE44" s="205"/>
      <c r="BF44" s="205"/>
      <c r="BG44" s="164"/>
      <c r="BH44" s="212">
        <f t="shared" si="18"/>
        <v>0</v>
      </c>
      <c r="BI44" s="213">
        <f t="shared" si="18"/>
        <v>0</v>
      </c>
      <c r="BJ44" s="213">
        <f t="shared" si="18"/>
        <v>0</v>
      </c>
      <c r="BK44" s="213">
        <f t="shared" si="18"/>
        <v>0</v>
      </c>
      <c r="BL44" s="213">
        <f t="shared" si="18"/>
        <v>0</v>
      </c>
      <c r="BM44" s="164"/>
      <c r="BN44" s="195"/>
      <c r="BO44" s="206"/>
      <c r="BP44" s="206"/>
      <c r="BQ44" s="206"/>
      <c r="BR44" s="206"/>
      <c r="BS44" s="164"/>
      <c r="BT44" s="212">
        <f t="shared" si="8"/>
        <v>0</v>
      </c>
      <c r="BU44" s="213">
        <f t="shared" si="8"/>
        <v>0</v>
      </c>
      <c r="BV44" s="213">
        <f t="shared" si="8"/>
        <v>0</v>
      </c>
      <c r="BW44" s="213">
        <f t="shared" si="8"/>
        <v>0</v>
      </c>
      <c r="BX44" s="213">
        <f t="shared" si="8"/>
        <v>0</v>
      </c>
      <c r="BY44" s="164"/>
      <c r="BZ44" s="196" t="str">
        <f t="shared" si="9"/>
        <v>-</v>
      </c>
      <c r="CA44" s="250" t="str">
        <f t="shared" si="10"/>
        <v>-</v>
      </c>
      <c r="CB44" s="250" t="str">
        <f t="shared" si="11"/>
        <v>-</v>
      </c>
      <c r="CC44" s="250" t="str">
        <f t="shared" si="12"/>
        <v>-</v>
      </c>
      <c r="CD44" s="250" t="str">
        <f t="shared" si="13"/>
        <v>-</v>
      </c>
      <c r="CE44" s="265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171"/>
      <c r="M45" s="172"/>
      <c r="N45" s="172"/>
      <c r="O45" s="172"/>
      <c r="P45" s="172"/>
      <c r="Q45" s="173"/>
      <c r="R45" s="207"/>
      <c r="S45" s="211"/>
      <c r="T45" s="211"/>
      <c r="U45" s="211"/>
      <c r="V45" s="211"/>
      <c r="W45" s="201"/>
      <c r="X45" s="207"/>
      <c r="Y45" s="211"/>
      <c r="Z45" s="211"/>
      <c r="AA45" s="211"/>
      <c r="AB45" s="211"/>
      <c r="AC45" s="201"/>
      <c r="AD45" s="171"/>
      <c r="AE45" s="172"/>
      <c r="AF45" s="172"/>
      <c r="AG45" s="172"/>
      <c r="AH45" s="172"/>
      <c r="AI45" s="173"/>
      <c r="AJ45" s="171"/>
      <c r="AK45" s="172"/>
      <c r="AL45" s="172"/>
      <c r="AM45" s="172"/>
      <c r="AN45" s="172"/>
      <c r="AO45" s="173"/>
      <c r="AP45" s="209"/>
      <c r="AQ45" s="210"/>
      <c r="AR45" s="210"/>
      <c r="AS45" s="210"/>
      <c r="AT45" s="210"/>
      <c r="AU45" s="201"/>
      <c r="AV45" s="209"/>
      <c r="AW45" s="210"/>
      <c r="AX45" s="210"/>
      <c r="AY45" s="210"/>
      <c r="AZ45" s="210"/>
      <c r="BA45" s="201"/>
      <c r="BB45" s="209"/>
      <c r="BC45" s="210"/>
      <c r="BD45" s="210"/>
      <c r="BE45" s="210"/>
      <c r="BF45" s="210"/>
      <c r="BG45" s="201"/>
      <c r="BH45" s="199">
        <f t="shared" si="18"/>
        <v>0</v>
      </c>
      <c r="BI45" s="200">
        <f t="shared" si="18"/>
        <v>0</v>
      </c>
      <c r="BJ45" s="200">
        <f t="shared" si="18"/>
        <v>0</v>
      </c>
      <c r="BK45" s="200">
        <f t="shared" si="18"/>
        <v>0</v>
      </c>
      <c r="BL45" s="200">
        <f t="shared" si="18"/>
        <v>0</v>
      </c>
      <c r="BM45" s="201"/>
      <c r="BN45" s="207"/>
      <c r="BO45" s="211"/>
      <c r="BP45" s="211"/>
      <c r="BQ45" s="211"/>
      <c r="BR45" s="211"/>
      <c r="BS45" s="201"/>
      <c r="BT45" s="199">
        <f t="shared" si="8"/>
        <v>0</v>
      </c>
      <c r="BU45" s="200">
        <f t="shared" si="8"/>
        <v>0</v>
      </c>
      <c r="BV45" s="200">
        <f t="shared" si="8"/>
        <v>0</v>
      </c>
      <c r="BW45" s="200">
        <f t="shared" si="8"/>
        <v>0</v>
      </c>
      <c r="BX45" s="200">
        <f t="shared" si="8"/>
        <v>0</v>
      </c>
      <c r="BY45" s="201"/>
      <c r="BZ45" s="216" t="str">
        <f t="shared" si="9"/>
        <v>-</v>
      </c>
      <c r="CA45" s="262" t="str">
        <f t="shared" si="10"/>
        <v>-</v>
      </c>
      <c r="CB45" s="262" t="str">
        <f t="shared" si="11"/>
        <v>-</v>
      </c>
      <c r="CC45" s="262" t="str">
        <f t="shared" si="12"/>
        <v>-</v>
      </c>
      <c r="CD45" s="262" t="str">
        <f t="shared" si="13"/>
        <v>-</v>
      </c>
      <c r="CE45" s="263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174"/>
      <c r="M46" s="175"/>
      <c r="N46" s="175"/>
      <c r="O46" s="175"/>
      <c r="P46" s="175"/>
      <c r="Q46" s="149"/>
      <c r="R46" s="188"/>
      <c r="S46" s="184"/>
      <c r="T46" s="184"/>
      <c r="U46" s="184"/>
      <c r="V46" s="184"/>
      <c r="W46" s="153"/>
      <c r="X46" s="188"/>
      <c r="Y46" s="184"/>
      <c r="Z46" s="184"/>
      <c r="AA46" s="184"/>
      <c r="AB46" s="184"/>
      <c r="AC46" s="153"/>
      <c r="AD46" s="174"/>
      <c r="AE46" s="175"/>
      <c r="AF46" s="175"/>
      <c r="AG46" s="175"/>
      <c r="AH46" s="175"/>
      <c r="AI46" s="149"/>
      <c r="AJ46" s="174"/>
      <c r="AK46" s="175"/>
      <c r="AL46" s="175"/>
      <c r="AM46" s="175"/>
      <c r="AN46" s="175"/>
      <c r="AO46" s="149"/>
      <c r="AP46" s="154"/>
      <c r="AQ46" s="151"/>
      <c r="AR46" s="151"/>
      <c r="AS46" s="151"/>
      <c r="AT46" s="151"/>
      <c r="AU46" s="153"/>
      <c r="AV46" s="154"/>
      <c r="AW46" s="151"/>
      <c r="AX46" s="151"/>
      <c r="AY46" s="151"/>
      <c r="AZ46" s="151"/>
      <c r="BA46" s="153"/>
      <c r="BB46" s="154"/>
      <c r="BC46" s="151"/>
      <c r="BD46" s="151"/>
      <c r="BE46" s="151"/>
      <c r="BF46" s="151"/>
      <c r="BG46" s="153"/>
      <c r="BH46" s="180">
        <f t="shared" si="18"/>
        <v>0</v>
      </c>
      <c r="BI46" s="191">
        <f t="shared" si="18"/>
        <v>0</v>
      </c>
      <c r="BJ46" s="191">
        <f t="shared" si="18"/>
        <v>0</v>
      </c>
      <c r="BK46" s="191">
        <f t="shared" si="18"/>
        <v>0</v>
      </c>
      <c r="BL46" s="191">
        <f t="shared" si="18"/>
        <v>0</v>
      </c>
      <c r="BM46" s="153"/>
      <c r="BN46" s="188"/>
      <c r="BO46" s="184"/>
      <c r="BP46" s="184"/>
      <c r="BQ46" s="184"/>
      <c r="BR46" s="184"/>
      <c r="BS46" s="153"/>
      <c r="BT46" s="180">
        <f t="shared" si="8"/>
        <v>0</v>
      </c>
      <c r="BU46" s="191">
        <f t="shared" si="8"/>
        <v>0</v>
      </c>
      <c r="BV46" s="191">
        <f t="shared" si="8"/>
        <v>0</v>
      </c>
      <c r="BW46" s="191">
        <f t="shared" si="8"/>
        <v>0</v>
      </c>
      <c r="BX46" s="191">
        <f t="shared" si="8"/>
        <v>0</v>
      </c>
      <c r="BY46" s="153"/>
      <c r="BZ46" s="187" t="str">
        <f t="shared" si="9"/>
        <v>-</v>
      </c>
      <c r="CA46" s="181" t="str">
        <f t="shared" si="10"/>
        <v>-</v>
      </c>
      <c r="CB46" s="181" t="str">
        <f t="shared" si="11"/>
        <v>-</v>
      </c>
      <c r="CC46" s="181" t="str">
        <f t="shared" si="12"/>
        <v>-</v>
      </c>
      <c r="CD46" s="181" t="str">
        <f t="shared" si="13"/>
        <v>-</v>
      </c>
      <c r="CE46" s="264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174"/>
      <c r="M47" s="175"/>
      <c r="N47" s="175"/>
      <c r="O47" s="175"/>
      <c r="P47" s="175"/>
      <c r="Q47" s="149"/>
      <c r="R47" s="188"/>
      <c r="S47" s="184"/>
      <c r="T47" s="184"/>
      <c r="U47" s="184"/>
      <c r="V47" s="184"/>
      <c r="W47" s="153"/>
      <c r="X47" s="188"/>
      <c r="Y47" s="184"/>
      <c r="Z47" s="184"/>
      <c r="AA47" s="184"/>
      <c r="AB47" s="184"/>
      <c r="AC47" s="153"/>
      <c r="AD47" s="174"/>
      <c r="AE47" s="175"/>
      <c r="AF47" s="175"/>
      <c r="AG47" s="175"/>
      <c r="AH47" s="175"/>
      <c r="AI47" s="149"/>
      <c r="AJ47" s="174"/>
      <c r="AK47" s="175"/>
      <c r="AL47" s="175"/>
      <c r="AM47" s="175"/>
      <c r="AN47" s="175"/>
      <c r="AO47" s="149"/>
      <c r="AP47" s="154"/>
      <c r="AQ47" s="151"/>
      <c r="AR47" s="151"/>
      <c r="AS47" s="151"/>
      <c r="AT47" s="151"/>
      <c r="AU47" s="153"/>
      <c r="AV47" s="154"/>
      <c r="AW47" s="151"/>
      <c r="AX47" s="151"/>
      <c r="AY47" s="151"/>
      <c r="AZ47" s="151"/>
      <c r="BA47" s="153"/>
      <c r="BB47" s="154"/>
      <c r="BC47" s="151"/>
      <c r="BD47" s="151"/>
      <c r="BE47" s="151"/>
      <c r="BF47" s="151"/>
      <c r="BG47" s="153"/>
      <c r="BH47" s="180">
        <f t="shared" si="18"/>
        <v>0</v>
      </c>
      <c r="BI47" s="191">
        <f t="shared" si="18"/>
        <v>0</v>
      </c>
      <c r="BJ47" s="191">
        <f t="shared" si="18"/>
        <v>0</v>
      </c>
      <c r="BK47" s="191">
        <f t="shared" si="18"/>
        <v>0</v>
      </c>
      <c r="BL47" s="191">
        <f t="shared" si="18"/>
        <v>0</v>
      </c>
      <c r="BM47" s="153"/>
      <c r="BN47" s="188"/>
      <c r="BO47" s="184"/>
      <c r="BP47" s="184"/>
      <c r="BQ47" s="184"/>
      <c r="BR47" s="184"/>
      <c r="BS47" s="153"/>
      <c r="BT47" s="180">
        <f t="shared" si="8"/>
        <v>0</v>
      </c>
      <c r="BU47" s="191">
        <f t="shared" si="8"/>
        <v>0</v>
      </c>
      <c r="BV47" s="191">
        <f t="shared" si="8"/>
        <v>0</v>
      </c>
      <c r="BW47" s="191">
        <f t="shared" si="8"/>
        <v>0</v>
      </c>
      <c r="BX47" s="191">
        <f t="shared" si="8"/>
        <v>0</v>
      </c>
      <c r="BY47" s="153"/>
      <c r="BZ47" s="187" t="str">
        <f t="shared" si="9"/>
        <v>-</v>
      </c>
      <c r="CA47" s="181" t="str">
        <f t="shared" si="10"/>
        <v>-</v>
      </c>
      <c r="CB47" s="181" t="str">
        <f t="shared" si="11"/>
        <v>-</v>
      </c>
      <c r="CC47" s="181" t="str">
        <f t="shared" si="12"/>
        <v>-</v>
      </c>
      <c r="CD47" s="181" t="str">
        <f t="shared" si="13"/>
        <v>-</v>
      </c>
      <c r="CE47" s="264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03"/>
      <c r="M48" s="204"/>
      <c r="N48" s="204"/>
      <c r="O48" s="204"/>
      <c r="P48" s="204"/>
      <c r="Q48" s="161"/>
      <c r="R48" s="195"/>
      <c r="S48" s="206"/>
      <c r="T48" s="206"/>
      <c r="U48" s="206"/>
      <c r="V48" s="206"/>
      <c r="W48" s="164"/>
      <c r="X48" s="195"/>
      <c r="Y48" s="206"/>
      <c r="Z48" s="206"/>
      <c r="AA48" s="206"/>
      <c r="AB48" s="206"/>
      <c r="AC48" s="164"/>
      <c r="AD48" s="203"/>
      <c r="AE48" s="204"/>
      <c r="AF48" s="204"/>
      <c r="AG48" s="204"/>
      <c r="AH48" s="204"/>
      <c r="AI48" s="161"/>
      <c r="AJ48" s="203"/>
      <c r="AK48" s="204"/>
      <c r="AL48" s="204"/>
      <c r="AM48" s="204"/>
      <c r="AN48" s="204"/>
      <c r="AO48" s="161"/>
      <c r="AP48" s="162"/>
      <c r="AQ48" s="205"/>
      <c r="AR48" s="205"/>
      <c r="AS48" s="205"/>
      <c r="AT48" s="205"/>
      <c r="AU48" s="164"/>
      <c r="AV48" s="162"/>
      <c r="AW48" s="205"/>
      <c r="AX48" s="205"/>
      <c r="AY48" s="205"/>
      <c r="AZ48" s="205"/>
      <c r="BA48" s="164"/>
      <c r="BB48" s="162"/>
      <c r="BC48" s="205"/>
      <c r="BD48" s="205"/>
      <c r="BE48" s="205"/>
      <c r="BF48" s="205"/>
      <c r="BG48" s="164"/>
      <c r="BH48" s="212">
        <f t="shared" si="18"/>
        <v>0</v>
      </c>
      <c r="BI48" s="213">
        <f t="shared" si="18"/>
        <v>0</v>
      </c>
      <c r="BJ48" s="213">
        <f t="shared" si="18"/>
        <v>0</v>
      </c>
      <c r="BK48" s="213">
        <f t="shared" si="18"/>
        <v>0</v>
      </c>
      <c r="BL48" s="213">
        <f t="shared" si="18"/>
        <v>0</v>
      </c>
      <c r="BM48" s="164"/>
      <c r="BN48" s="195"/>
      <c r="BO48" s="206"/>
      <c r="BP48" s="206"/>
      <c r="BQ48" s="206"/>
      <c r="BR48" s="206"/>
      <c r="BS48" s="164"/>
      <c r="BT48" s="212">
        <f t="shared" si="8"/>
        <v>0</v>
      </c>
      <c r="BU48" s="213">
        <f t="shared" si="8"/>
        <v>0</v>
      </c>
      <c r="BV48" s="213">
        <f t="shared" si="8"/>
        <v>0</v>
      </c>
      <c r="BW48" s="213">
        <f t="shared" si="8"/>
        <v>0</v>
      </c>
      <c r="BX48" s="213">
        <f t="shared" si="8"/>
        <v>0</v>
      </c>
      <c r="BY48" s="164"/>
      <c r="BZ48" s="196" t="str">
        <f t="shared" si="9"/>
        <v>-</v>
      </c>
      <c r="CA48" s="250" t="str">
        <f t="shared" si="10"/>
        <v>-</v>
      </c>
      <c r="CB48" s="250" t="str">
        <f t="shared" si="11"/>
        <v>-</v>
      </c>
      <c r="CC48" s="250" t="str">
        <f t="shared" si="12"/>
        <v>-</v>
      </c>
      <c r="CD48" s="250" t="str">
        <f t="shared" si="13"/>
        <v>-</v>
      </c>
      <c r="CE48" s="265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71" priority="11">
      <formula>BB4&gt;1</formula>
    </cfRule>
    <cfRule type="expression" dxfId="70" priority="12">
      <formula>BB4&gt;0.5</formula>
    </cfRule>
    <cfRule type="expression" dxfId="69" priority="13">
      <formula>BB4&gt;0</formula>
    </cfRule>
  </conditionalFormatting>
  <conditionalFormatting sqref="BH4:BM48">
    <cfRule type="expression" dxfId="68" priority="9">
      <formula>AND(BH4&lt;&gt;"",BH4/BB4&lt;4)</formula>
    </cfRule>
    <cfRule type="expression" dxfId="67" priority="10">
      <formula>AND(BH4&lt;&gt;"",BH4=0)</formula>
    </cfRule>
  </conditionalFormatting>
  <conditionalFormatting sqref="BT4:BY48">
    <cfRule type="expression" dxfId="66" priority="7">
      <formula>AND(BT4&lt;&gt;"",BT4/BB4&lt;4)</formula>
    </cfRule>
    <cfRule type="expression" dxfId="65" priority="8">
      <formula>AND(BT4&lt;&gt;"",BT4=0)</formula>
    </cfRule>
  </conditionalFormatting>
  <conditionalFormatting sqref="BZ4:CE48">
    <cfRule type="expression" dxfId="64" priority="4">
      <formula>BZ4&lt;10</formula>
    </cfRule>
    <cfRule type="expression" dxfId="63" priority="5">
      <formula>BZ4&lt;20</formula>
    </cfRule>
    <cfRule type="expression" dxfId="62" priority="6">
      <formula>BZ4&lt;50</formula>
    </cfRule>
  </conditionalFormatting>
  <conditionalFormatting sqref="L4:Q48">
    <cfRule type="expression" dxfId="61" priority="3">
      <formula>AND(L4&lt;5,X4&gt;0)</formula>
    </cfRule>
  </conditionalFormatting>
  <conditionalFormatting sqref="X4:AC48">
    <cfRule type="expression" dxfId="6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在庫情報R</vt:lpstr>
      <vt:lpstr>入荷見積R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2020-06-06T18:54:44Z</dcterms:modified>
</cp:coreProperties>
</file>