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13_ncr:1_{476ADBE9-D407-4C51-9812-588FBD9185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59" i="3"/>
  <c r="B60" i="3"/>
  <c r="B52" i="3"/>
  <c r="B53" i="3"/>
  <c r="B51" i="3"/>
  <c r="B50" i="3"/>
  <c r="B43" i="3"/>
  <c r="B41" i="3"/>
  <c r="B42" i="3"/>
  <c r="B44" i="3"/>
  <c r="B34" i="3"/>
  <c r="B35" i="3"/>
  <c r="B33" i="3"/>
  <c r="B32" i="3"/>
  <c r="B25" i="3"/>
  <c r="B24" i="3"/>
  <c r="B26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P73" i="1"/>
  <c r="P72" i="1"/>
  <c r="P71" i="1"/>
  <c r="P70" i="1"/>
  <c r="M71" i="1"/>
  <c r="L71" i="1"/>
  <c r="K72" i="1"/>
  <c r="J72" i="1"/>
  <c r="Q71" i="1"/>
  <c r="O73" i="1"/>
  <c r="O72" i="1"/>
  <c r="O71" i="1"/>
  <c r="O70" i="1"/>
  <c r="M73" i="1"/>
  <c r="L70" i="1"/>
  <c r="K71" i="1"/>
  <c r="J71" i="1"/>
  <c r="Q70" i="1"/>
  <c r="N73" i="1"/>
  <c r="N72" i="1"/>
  <c r="N71" i="1"/>
  <c r="N70" i="1"/>
  <c r="M70" i="1"/>
  <c r="L72" i="1"/>
  <c r="K73" i="1"/>
  <c r="J73" i="1"/>
  <c r="Q72" i="1"/>
  <c r="M72" i="1"/>
  <c r="L73" i="1"/>
  <c r="K70" i="1"/>
  <c r="J70" i="1"/>
  <c r="Q64" i="1"/>
  <c r="Q63" i="1"/>
  <c r="Q62" i="1"/>
  <c r="Q61" i="1"/>
  <c r="P64" i="1"/>
  <c r="P62" i="1"/>
  <c r="P61" i="1"/>
  <c r="O63" i="1"/>
  <c r="P63" i="1"/>
  <c r="O64" i="1"/>
  <c r="N64" i="1"/>
  <c r="N63" i="1"/>
  <c r="N62" i="1"/>
  <c r="N61" i="1"/>
  <c r="L63" i="1"/>
  <c r="K63" i="1"/>
  <c r="K61" i="1"/>
  <c r="J63" i="1"/>
  <c r="O62" i="1"/>
  <c r="M64" i="1"/>
  <c r="M63" i="1"/>
  <c r="M62" i="1"/>
  <c r="M61" i="1"/>
  <c r="L62" i="1"/>
  <c r="K62" i="1"/>
  <c r="J64" i="1"/>
  <c r="O61" i="1"/>
  <c r="L64" i="1"/>
  <c r="L61" i="1"/>
  <c r="J62" i="1"/>
  <c r="K64" i="1"/>
  <c r="J61" i="1"/>
  <c r="P55" i="1"/>
  <c r="O55" i="1"/>
  <c r="O54" i="1"/>
  <c r="O53" i="1"/>
  <c r="O52" i="1"/>
  <c r="N54" i="1"/>
  <c r="N53" i="1"/>
  <c r="N52" i="1"/>
  <c r="L52" i="1"/>
  <c r="Q54" i="1"/>
  <c r="Q52" i="1"/>
  <c r="N55" i="1"/>
  <c r="M55" i="1"/>
  <c r="M54" i="1"/>
  <c r="M53" i="1"/>
  <c r="M52" i="1"/>
  <c r="L55" i="1"/>
  <c r="L54" i="1"/>
  <c r="L53" i="1"/>
  <c r="Q55" i="1"/>
  <c r="P53" i="1"/>
  <c r="K55" i="1"/>
  <c r="K54" i="1"/>
  <c r="K53" i="1"/>
  <c r="K52" i="1"/>
  <c r="J55" i="1"/>
  <c r="J54" i="1"/>
  <c r="J53" i="1"/>
  <c r="J52" i="1"/>
  <c r="Q53" i="1"/>
  <c r="P54" i="1"/>
  <c r="P52" i="1"/>
  <c r="Q46" i="1"/>
  <c r="P46" i="1"/>
  <c r="O46" i="1"/>
  <c r="O45" i="1"/>
  <c r="O44" i="1"/>
  <c r="O43" i="1"/>
  <c r="L45" i="1"/>
  <c r="J45" i="1"/>
  <c r="Q43" i="1"/>
  <c r="N46" i="1"/>
  <c r="N45" i="1"/>
  <c r="N44" i="1"/>
  <c r="N43" i="1"/>
  <c r="J43" i="1"/>
  <c r="P43" i="1"/>
  <c r="M46" i="1"/>
  <c r="M45" i="1"/>
  <c r="M44" i="1"/>
  <c r="M43" i="1"/>
  <c r="L43" i="1"/>
  <c r="Q45" i="1"/>
  <c r="P44" i="1"/>
  <c r="L46" i="1"/>
  <c r="L44" i="1"/>
  <c r="J44" i="1"/>
  <c r="P45" i="1"/>
  <c r="K46" i="1"/>
  <c r="K45" i="1"/>
  <c r="K44" i="1"/>
  <c r="K43" i="1"/>
  <c r="J46" i="1"/>
  <c r="Q44" i="1"/>
  <c r="Q37" i="1"/>
  <c r="P37" i="1"/>
  <c r="P36" i="1"/>
  <c r="P35" i="1"/>
  <c r="P34" i="1"/>
  <c r="N35" i="1"/>
  <c r="J34" i="1"/>
  <c r="O37" i="1"/>
  <c r="O36" i="1"/>
  <c r="O35" i="1"/>
  <c r="O34" i="1"/>
  <c r="N36" i="1"/>
  <c r="N34" i="1"/>
  <c r="J37" i="1"/>
  <c r="N37" i="1"/>
  <c r="M37" i="1"/>
  <c r="M36" i="1"/>
  <c r="M35" i="1"/>
  <c r="M34" i="1"/>
  <c r="L36" i="1"/>
  <c r="L35" i="1"/>
  <c r="J35" i="1"/>
  <c r="Q34" i="1"/>
  <c r="L37" i="1"/>
  <c r="L34" i="1"/>
  <c r="Q36" i="1"/>
  <c r="K37" i="1"/>
  <c r="K36" i="1"/>
  <c r="K35" i="1"/>
  <c r="K34" i="1"/>
  <c r="J36" i="1"/>
  <c r="Q35" i="1"/>
  <c r="Q28" i="1"/>
  <c r="P28" i="1"/>
  <c r="P27" i="1"/>
  <c r="P26" i="1"/>
  <c r="P25" i="1"/>
  <c r="O28" i="1"/>
  <c r="O26" i="1"/>
  <c r="O25" i="1"/>
  <c r="N27" i="1"/>
  <c r="N26" i="1"/>
  <c r="N25" i="1"/>
  <c r="O27" i="1"/>
  <c r="N28" i="1"/>
  <c r="M28" i="1"/>
  <c r="M27" i="1"/>
  <c r="M26" i="1"/>
  <c r="M25" i="1"/>
  <c r="L27" i="1"/>
  <c r="L26" i="1"/>
  <c r="L25" i="1"/>
  <c r="J25" i="1"/>
  <c r="Q27" i="1"/>
  <c r="Q25" i="1"/>
  <c r="L28" i="1"/>
  <c r="K28" i="1"/>
  <c r="K27" i="1"/>
  <c r="K26" i="1"/>
  <c r="K25" i="1"/>
  <c r="J28" i="1"/>
  <c r="J27" i="1"/>
  <c r="J26" i="1"/>
  <c r="Q26" i="1"/>
  <c r="Q19" i="1"/>
  <c r="Q18" i="1"/>
  <c r="Q17" i="1"/>
  <c r="Q16" i="1"/>
  <c r="O16" i="1"/>
  <c r="P19" i="1"/>
  <c r="P18" i="1"/>
  <c r="P17" i="1"/>
  <c r="P16" i="1"/>
  <c r="J17" i="1"/>
  <c r="O19" i="1"/>
  <c r="O18" i="1"/>
  <c r="O17" i="1"/>
  <c r="J18" i="1"/>
  <c r="N19" i="1"/>
  <c r="N18" i="1"/>
  <c r="N17" i="1"/>
  <c r="N16" i="1"/>
  <c r="J16" i="1"/>
  <c r="M19" i="1"/>
  <c r="M18" i="1"/>
  <c r="M17" i="1"/>
  <c r="M16" i="1"/>
  <c r="K16" i="1"/>
  <c r="L19" i="1"/>
  <c r="L18" i="1"/>
  <c r="L17" i="1"/>
  <c r="L16" i="1"/>
  <c r="K19" i="1"/>
  <c r="K18" i="1"/>
  <c r="K17" i="1"/>
  <c r="J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<sst xmlns="http://schemas.openxmlformats.org/spreadsheetml/2006/main" count="423" uniqueCount="111">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</sst>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76023" y="2917372"/>
          <a:ext cx="1730829" cy="315794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04967" y="5122818"/>
          <a:ext cx="1110342" cy="1741715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26738" y="2023655"/>
          <a:ext cx="1110342" cy="1737360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96631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8640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8327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18581" y="4297680"/>
          <a:ext cx="533399" cy="40712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46840" y="4297680"/>
          <a:ext cx="533399" cy="40712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11835" y="2905125"/>
          <a:ext cx="1730829" cy="315794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50308" y="1996438"/>
          <a:ext cx="1130753" cy="1699262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21735" y="5175885"/>
          <a:ext cx="1130753" cy="1695452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A15" zoomScaleNormal="100" workbookViewId="0">
      <selection activeCell="AH31" sqref="AH31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3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0</v>
      </c>
      <c r="E7" s="41" t="s">
        <v>11</v>
      </c>
      <c r="F7" s="7">
        <v>2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3</v>
      </c>
      <c r="Q7" s="3">
        <f>VLOOKUP(1,Planilha1!$B$5:$J$8,4,0)</f>
        <v>5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2</v>
      </c>
      <c r="E8" s="41" t="s">
        <v>11</v>
      </c>
      <c r="F8" s="7">
        <v>2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7</v>
      </c>
      <c r="L8" s="3">
        <f>VLOOKUP(2,Planilha1!$B$5:$J$8,6,0)</f>
        <v>2</v>
      </c>
      <c r="M8" s="3">
        <f>VLOOKUP(2,Planilha1!$B$5:$J$8,7,0)</f>
        <v>1</v>
      </c>
      <c r="N8" s="3">
        <f>VLOOKUP(2,Planilha1!$B$5:$J$8,8,0)</f>
        <v>0</v>
      </c>
      <c r="O8" s="3">
        <f>VLOOKUP(2,Planilha1!$B$5:$J$8,5,0)</f>
        <v>7</v>
      </c>
      <c r="P8" s="3">
        <f>VLOOKUP(2,Planilha1!$B$5:$J$8,9,0)</f>
        <v>4</v>
      </c>
      <c r="Q8" s="3">
        <f>VLOOKUP(2,Planilha1!$B$5:$J$8,4,0)</f>
        <v>3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4</v>
      </c>
      <c r="G9" s="70" t="s">
        <v>20</v>
      </c>
      <c r="H9" s="70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4</v>
      </c>
      <c r="P9" s="3">
        <f>VLOOKUP(3,Planilha1!$B$5:$J$8,9,0)</f>
        <v>4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2</v>
      </c>
      <c r="E10" s="41" t="s">
        <v>11</v>
      </c>
      <c r="F10" s="7">
        <v>1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9</v>
      </c>
      <c r="Q10" s="3">
        <f>VLOOKUP(4,Planilha1!$B$5:$J$8,4,0)</f>
        <v>-8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3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0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3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10</v>
      </c>
      <c r="P16" s="3">
        <f>VLOOKUP(1,Planilha1!$B$14:$J$17,9,0)</f>
        <v>1</v>
      </c>
      <c r="Q16" s="3">
        <f>VLOOKUP(1,Planilha1!$B$14:$J$17,4,0)</f>
        <v>9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2</v>
      </c>
      <c r="E17" s="41" t="s">
        <v>11</v>
      </c>
      <c r="F17" s="7">
        <v>1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5</v>
      </c>
      <c r="P17" s="3">
        <f>VLOOKUP(2,Planilha1!$B$14:$J$17,9,0)</f>
        <v>4</v>
      </c>
      <c r="Q17" s="3">
        <f>VLOOKUP(2,Planilha1!$B$14:$J$17,4,0)</f>
        <v>1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Polônia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4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6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8</v>
      </c>
      <c r="Q19" s="3">
        <f>VLOOKUP(4,Planilha1!$B$14:$J$17,4,0)</f>
        <v>-7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29</v>
      </c>
      <c r="AK19" s="94"/>
      <c r="AL19" s="95"/>
      <c r="AM19" s="18"/>
      <c r="AN19" s="18"/>
      <c r="AO19" s="18"/>
      <c r="AP19" s="9"/>
      <c r="AQ19" s="86" t="s">
        <v>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29</v>
      </c>
      <c r="AH20" s="87"/>
      <c r="AI20" s="17"/>
      <c r="AJ20" s="96"/>
      <c r="AK20" s="97"/>
      <c r="AL20" s="98"/>
      <c r="AM20" s="18"/>
      <c r="AN20" s="86" t="s">
        <v>50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50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Espanha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5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1</v>
      </c>
      <c r="E24" s="41" t="s">
        <v>11</v>
      </c>
      <c r="F24" s="7">
        <v>2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Alemanha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3</v>
      </c>
      <c r="E25" s="41" t="s">
        <v>11</v>
      </c>
      <c r="F25" s="7">
        <v>1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11</v>
      </c>
      <c r="P25" s="3">
        <f>VLOOKUP(1,Planilha1!$B$23:$J$26,9,0)</f>
        <v>3</v>
      </c>
      <c r="Q25" s="3">
        <f>VLOOKUP(1,Planilha1!$B$23:$J$26,4,0)</f>
        <v>8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1</v>
      </c>
      <c r="E26" s="41" t="s">
        <v>11</v>
      </c>
      <c r="F26" s="7">
        <v>3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7</v>
      </c>
      <c r="P26" s="3">
        <f>VLOOKUP(2,Planilha1!$B$23:$J$26,9,0)</f>
        <v>5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Portugal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3</v>
      </c>
      <c r="E27" s="41" t="s">
        <v>11</v>
      </c>
      <c r="F27" s="7">
        <v>2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4</v>
      </c>
      <c r="P27" s="3">
        <f>VLOOKUP(3,Planilha1!$B$23:$J$26,9,0)</f>
        <v>5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86" t="s">
        <v>42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43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2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10</v>
      </c>
      <c r="Q28" s="3">
        <f>VLOOKUP(4,Planilha1!$B$23:$J$26,4,0)</f>
        <v>-9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4</v>
      </c>
      <c r="E32" s="41" t="s">
        <v>11</v>
      </c>
      <c r="F32" s="7">
        <v>2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3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1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Suíça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3</v>
      </c>
      <c r="E34" s="41" t="s">
        <v>11</v>
      </c>
      <c r="F34" s="7">
        <v>1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11</v>
      </c>
      <c r="P34" s="3">
        <f>VLOOKUP(1,Planilha1!$B$32:$J$35,9,0)</f>
        <v>5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1</v>
      </c>
      <c r="E35" s="41" t="s">
        <v>11</v>
      </c>
      <c r="F35" s="7">
        <v>2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6</v>
      </c>
      <c r="P35" s="3">
        <f>VLOOKUP(2,Planilha1!$B$32:$J$35,9,0)</f>
        <v>4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4</v>
      </c>
      <c r="E36" s="41" t="s">
        <v>11</v>
      </c>
      <c r="F36" s="7">
        <v>2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5</v>
      </c>
      <c r="P36" s="3">
        <f>VLOOKUP(3,Planilha1!$B$32:$J$35,9,0)</f>
        <v>8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2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3</v>
      </c>
      <c r="P37" s="3">
        <f>VLOOKUP(4,Planilha1!$B$32:$J$35,9,0)</f>
        <v>8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3</v>
      </c>
      <c r="E41" s="41" t="s">
        <v>11</v>
      </c>
      <c r="F41" s="7">
        <v>0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0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3</v>
      </c>
      <c r="E43" s="41" t="s">
        <v>11</v>
      </c>
      <c r="F43" s="7">
        <v>2</v>
      </c>
      <c r="G43" s="70" t="s">
        <v>43</v>
      </c>
      <c r="H43" s="70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9</v>
      </c>
      <c r="P43" s="3">
        <f>VLOOKUP(1,Planilha1!$B$41:$J44,9,0)</f>
        <v>3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1</v>
      </c>
      <c r="G44" s="70" t="s">
        <v>2</v>
      </c>
      <c r="H44" s="70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8</v>
      </c>
      <c r="P44" s="3">
        <f>VLOOKUP(2,Planilha1!$B$41:$J44,9,0)</f>
        <v>4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3</v>
      </c>
      <c r="E45" s="41" t="s">
        <v>11</v>
      </c>
      <c r="F45" s="7">
        <v>1</v>
      </c>
      <c r="G45" s="70" t="s">
        <v>2</v>
      </c>
      <c r="H45" s="70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7</v>
      </c>
      <c r="Q45" s="3">
        <f>VLOOKUP(3,Planilha1!$B$41:$J44,4,0)</f>
        <v>-5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1</v>
      </c>
      <c r="E46" s="41" t="s">
        <v>11</v>
      </c>
      <c r="F46" s="7">
        <v>3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2</v>
      </c>
      <c r="P46" s="3">
        <f>VLOOKUP(4,Planilha1!$B$41:$J44,9,0)</f>
        <v>7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3</v>
      </c>
      <c r="E52" s="41" t="s">
        <v>11</v>
      </c>
      <c r="F52" s="7">
        <v>0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9</v>
      </c>
      <c r="P52" s="3">
        <f>VLOOKUP(1,Planilha1!$B$50:$J53,9,0)</f>
        <v>2</v>
      </c>
      <c r="Q52" s="3">
        <f>VLOOKUP(1,Planilha1!$B$50:$J53,4,0)</f>
        <v>7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6</v>
      </c>
      <c r="P53" s="3">
        <f>VLOOKUP(2,Planilha1!$B$50:$J53,9,0)</f>
        <v>3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3</v>
      </c>
      <c r="E54" s="41" t="s">
        <v>11</v>
      </c>
      <c r="F54" s="7">
        <v>2</v>
      </c>
      <c r="G54" s="70" t="s">
        <v>47</v>
      </c>
      <c r="H54" s="70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6</v>
      </c>
      <c r="Q54" s="3">
        <f>VLOOKUP(3,Planilha1!$B$50:$J53,4,0)</f>
        <v>-5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1</v>
      </c>
      <c r="E55" s="41" t="s">
        <v>11</v>
      </c>
      <c r="F55" s="7">
        <v>1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6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2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2</v>
      </c>
      <c r="E60" s="41" t="s">
        <v>11</v>
      </c>
      <c r="F60" s="7">
        <v>0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2</v>
      </c>
      <c r="E61" s="41" t="s">
        <v>11</v>
      </c>
      <c r="F61" s="7">
        <v>2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7</v>
      </c>
      <c r="P61" s="3">
        <f>VLOOKUP(1,Planilha1!$B$59:$J62,9,0)</f>
        <v>3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1</v>
      </c>
      <c r="E62" s="41" t="s">
        <v>11</v>
      </c>
      <c r="F62" s="7">
        <v>0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7</v>
      </c>
      <c r="L62" s="3">
        <f>VLOOKUP(2,Planilha1!$B$59:$J62,6,0)</f>
        <v>2</v>
      </c>
      <c r="M62" s="3">
        <f>VLOOKUP(2,Planilha1!$B$59:$J62,7,0)</f>
        <v>1</v>
      </c>
      <c r="N62" s="3">
        <f>VLOOKUP(2,Planilha1!$B$59:$J62,8,0)</f>
        <v>0</v>
      </c>
      <c r="O62" s="3">
        <f>VLOOKUP(2,Planilha1!$B$59:$J62,5,0)</f>
        <v>7</v>
      </c>
      <c r="P62" s="3">
        <f>VLOOKUP(2,Planilha1!$B$59:$J62,9,0)</f>
        <v>3</v>
      </c>
      <c r="Q62" s="3">
        <f>VLOOKUP(2,Planilha1!$B$59:$J62,4,0)</f>
        <v>4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3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5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3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6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3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0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3</v>
      </c>
      <c r="E70" s="41" t="s">
        <v>11</v>
      </c>
      <c r="F70" s="7">
        <v>2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9</v>
      </c>
      <c r="P70" s="3">
        <f>VLOOKUP(1,Planilha1!$B$68:$J71,9,0)</f>
        <v>2</v>
      </c>
      <c r="Q70" s="3">
        <f>VLOOKUP(1,Planilha1!$B$68:$J71,4,0)</f>
        <v>7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2</v>
      </c>
      <c r="E71" s="41" t="s">
        <v>11</v>
      </c>
      <c r="F71" s="7">
        <v>1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6</v>
      </c>
      <c r="P71" s="3">
        <f>VLOOKUP(2,Planilha1!$B$68:$J71,9,0)</f>
        <v>3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3</v>
      </c>
      <c r="E72" s="41" t="s">
        <v>11</v>
      </c>
      <c r="F72" s="7">
        <v>0</v>
      </c>
      <c r="G72" s="70" t="s">
        <v>52</v>
      </c>
      <c r="H72" s="70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6</v>
      </c>
      <c r="Q72" s="3">
        <f>VLOOKUP(3,Planilha1!$B$68:$J71,4,0)</f>
        <v>-4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2</v>
      </c>
      <c r="G73" s="70" t="s">
        <v>12</v>
      </c>
      <c r="H73" s="70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7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-798960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-8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9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300004030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3</v>
      </c>
      <c r="E6" s="1">
        <f>(Palpites!D6-Palpites!F6)+(Palpites!F7-Palpites!D7)+(Palpites!F10-Palpites!D10)</f>
        <v>0</v>
      </c>
      <c r="F6" s="1">
        <f>Palpites!D6+Palpites!F7+Palpites!F10</f>
        <v>4</v>
      </c>
      <c r="G6" s="1">
        <f>COUNTIF(L6:N6,"V")</f>
        <v>1</v>
      </c>
      <c r="H6" s="1">
        <f>COUNTIF(L6:N6,"e")</f>
        <v>0</v>
      </c>
      <c r="I6" s="1">
        <f>COUNTIF(L6:N6,"D")</f>
        <v>2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700307020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7</v>
      </c>
      <c r="E7" s="1">
        <f>(Palpites!F5-Palpites!D5)+(Palpites!D8-Palpites!F8)+(Palpites!D10-Palpites!F10)</f>
        <v>3</v>
      </c>
      <c r="F7" s="1">
        <f>Palpites!F5+Palpites!D8+Palpites!D10</f>
        <v>7</v>
      </c>
      <c r="G7" s="1">
        <f>COUNTIF(L7:N7,"V")</f>
        <v>2</v>
      </c>
      <c r="H7" s="1">
        <f>COUNTIF(L7:N7,"e")</f>
        <v>1</v>
      </c>
      <c r="I7" s="1">
        <f>COUNTIF(L7:N7,"D")</f>
        <v>0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700508010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5</v>
      </c>
      <c r="F8" s="1">
        <f>Palpites!F9+Palpites!F8+Palpites!F6</f>
        <v>8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900910040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9</v>
      </c>
      <c r="F14" s="1">
        <f>Palpites!D14+Palpites!D16+Palpites!D18</f>
        <v>10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600105030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1</v>
      </c>
      <c r="F15" s="1">
        <f>Palpites!D15+Palpites!F16+Palpites!F19</f>
        <v>5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299703020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-3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-698990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-7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8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Portugal</v>
      </c>
      <c r="V21" s="1" t="str">
        <f>IF(S21=S18,S19,S18)</f>
        <v>Brasil</v>
      </c>
      <c r="W21" s="1" t="str">
        <f>IF(T21=T18,T19,T18)</f>
        <v>França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900811040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8</v>
      </c>
      <c r="F23" s="1">
        <f>Palpites!D23+Palpites!D25+Palpites!D27</f>
        <v>11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3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299904030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-1</v>
      </c>
      <c r="F24" s="1">
        <f>Palpites!D24+Palpites!F25+Palpites!F28</f>
        <v>4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5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-898980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-9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10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600207010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2</v>
      </c>
      <c r="F26" s="1">
        <f>Palpites!F24+Palpites!F26+Palpites!F27</f>
        <v>7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900611040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11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5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600206030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2</v>
      </c>
      <c r="F33" s="1">
        <f>Palpites!D33+Palpites!F34+Palpites!F37</f>
        <v>6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4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-496980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-5</v>
      </c>
      <c r="F34" s="1">
        <f>Palpites!F32+Palpites!D35+Palpites!D37</f>
        <v>3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8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299705010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-3</v>
      </c>
      <c r="F35" s="1">
        <f>Palpites!F33+Palpites!F35+Palpites!F36</f>
        <v>5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8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900609040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6</v>
      </c>
      <c r="F41" s="1">
        <f>Palpites!D41+Palpites!D43+Palpites!D45</f>
        <v>9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600408030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4</v>
      </c>
      <c r="F42" s="1">
        <f>Palpites!D42+Palpites!F43+Palpites!F46</f>
        <v>8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99502020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-5</v>
      </c>
      <c r="F43" s="1">
        <f>Palpites!F41+Palpites!D44+Palpites!D46</f>
        <v>2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7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99502010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-5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7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900709040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7</v>
      </c>
      <c r="F50" s="1">
        <f>Palpites!D50+Palpites!D52+Palpites!D54</f>
        <v>9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99501030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-5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99501020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-5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600306010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6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700407040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4</v>
      </c>
      <c r="F59" s="1">
        <f>Palpites!D59+Palpites!D61+Palpites!D63</f>
        <v>7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E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700407030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7</v>
      </c>
      <c r="E60" s="1">
        <f>Palpites!D60-Palpites!F60+Palpites!F61-Palpites!D61+Palpites!F64-Palpites!D64</f>
        <v>4</v>
      </c>
      <c r="F60" s="1">
        <f>Palpites!D60+Palpites!F61+Palpites!F64</f>
        <v>7</v>
      </c>
      <c r="G60" s="1">
        <f>COUNTIF(L60:N60,"V")</f>
        <v>2</v>
      </c>
      <c r="H60" s="1">
        <f>COUNTIF(L60:N60,"e")</f>
        <v>1</v>
      </c>
      <c r="I60" s="1">
        <f>COUNTIF(L60:N60,"D")</f>
        <v>0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E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299803020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3</v>
      </c>
      <c r="E61" s="1">
        <f>Palpites!F59-Palpites!D59+Palpites!D62-Palpites!F62+Palpites!D64-Palpites!F64</f>
        <v>-2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0</v>
      </c>
      <c r="I61" s="1">
        <f>COUNTIF(L61:N61,"D")</f>
        <v>2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-599990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900709040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7</v>
      </c>
      <c r="F68" s="1">
        <f>Palpites!D68+Palpites!D70+Palpites!D72</f>
        <v>9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600306030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3</v>
      </c>
      <c r="F69" s="1">
        <f>Palpites!D69+Palpites!F70+Palpites!F73</f>
        <v>6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299602020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-4</v>
      </c>
      <c r="F70" s="1">
        <f>Palpites!F68+Palpites!D71+Palpites!D73</f>
        <v>2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-598990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-6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2022-11-19T22:55:09Z</dcterms:modified>
</cp:coreProperties>
</file>