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BF5788A7-D4A1-4076-9BC0-BB3DF60B75B3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2" i="3"/>
  <c r="B53" i="3"/>
  <c r="B51" i="3"/>
  <c r="B50" i="3"/>
  <c r="B44" i="3"/>
  <c r="B41" i="3"/>
  <c r="B42" i="3"/>
  <c r="B43" i="3"/>
  <c r="B34" i="3"/>
  <c r="B35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M71" i="1" l="1"/>
  <c r="P73" i="1"/>
  <c r="O73" i="1"/>
  <c r="K73" i="1"/>
  <c r="O72" i="1"/>
  <c r="K72" i="1"/>
  <c r="O71" i="1"/>
  <c r="K71" i="1"/>
  <c r="O70" i="1"/>
  <c r="K70" i="1"/>
  <c r="M73" i="1"/>
  <c r="M72" i="1"/>
  <c r="Q70" i="1"/>
  <c r="L73" i="1"/>
  <c r="L72" i="1"/>
  <c r="L71" i="1"/>
  <c r="L70" i="1"/>
  <c r="N73" i="1"/>
  <c r="J73" i="1"/>
  <c r="N72" i="1"/>
  <c r="J72" i="1"/>
  <c r="N71" i="1"/>
  <c r="J71" i="1"/>
  <c r="N70" i="1"/>
  <c r="J70" i="1"/>
  <c r="Q73" i="1"/>
  <c r="Q72" i="1"/>
  <c r="Q71" i="1"/>
  <c r="M70" i="1"/>
  <c r="P72" i="1"/>
  <c r="P71" i="1"/>
  <c r="P70" i="1"/>
  <c r="Q64" i="1"/>
  <c r="P64" i="1"/>
  <c r="L64" i="1"/>
  <c r="P63" i="1"/>
  <c r="L63" i="1"/>
  <c r="P62" i="1"/>
  <c r="L62" i="1"/>
  <c r="P61" i="1"/>
  <c r="L61" i="1"/>
  <c r="K64" i="1"/>
  <c r="O63" i="1"/>
  <c r="K63" i="1"/>
  <c r="O62" i="1"/>
  <c r="K62" i="1"/>
  <c r="O61" i="1"/>
  <c r="K61" i="1"/>
  <c r="O64" i="1"/>
  <c r="N64" i="1"/>
  <c r="J64" i="1"/>
  <c r="N63" i="1"/>
  <c r="J63" i="1"/>
  <c r="N62" i="1"/>
  <c r="J62" i="1"/>
  <c r="N61" i="1"/>
  <c r="J61" i="1"/>
  <c r="M64" i="1"/>
  <c r="Q63" i="1"/>
  <c r="M63" i="1"/>
  <c r="Q62" i="1"/>
  <c r="M62" i="1"/>
  <c r="Q61" i="1"/>
  <c r="M61" i="1"/>
  <c r="P55" i="1"/>
  <c r="L55" i="1"/>
  <c r="P54" i="1"/>
  <c r="L54" i="1"/>
  <c r="P53" i="1"/>
  <c r="L53" i="1"/>
  <c r="P52" i="1"/>
  <c r="L52" i="1"/>
  <c r="O55" i="1"/>
  <c r="K55" i="1"/>
  <c r="O54" i="1"/>
  <c r="K54" i="1"/>
  <c r="O53" i="1"/>
  <c r="K53" i="1"/>
  <c r="O52" i="1"/>
  <c r="K52" i="1"/>
  <c r="N55" i="1"/>
  <c r="J55" i="1"/>
  <c r="N54" i="1"/>
  <c r="J54" i="1"/>
  <c r="N53" i="1"/>
  <c r="J53" i="1"/>
  <c r="N52" i="1"/>
  <c r="J52" i="1"/>
  <c r="Q55" i="1"/>
  <c r="M55" i="1"/>
  <c r="Q54" i="1"/>
  <c r="M54" i="1"/>
  <c r="Q53" i="1"/>
  <c r="M53" i="1"/>
  <c r="Q52" i="1"/>
  <c r="M52" i="1"/>
  <c r="P46" i="1"/>
  <c r="L46" i="1"/>
  <c r="P45" i="1"/>
  <c r="L45" i="1"/>
  <c r="P44" i="1"/>
  <c r="L44" i="1"/>
  <c r="P43" i="1"/>
  <c r="L43" i="1"/>
  <c r="O46" i="1"/>
  <c r="K46" i="1"/>
  <c r="O45" i="1"/>
  <c r="K45" i="1"/>
  <c r="O44" i="1"/>
  <c r="K44" i="1"/>
  <c r="O43" i="1"/>
  <c r="K43" i="1"/>
  <c r="N46" i="1"/>
  <c r="J46" i="1"/>
  <c r="N45" i="1"/>
  <c r="J45" i="1"/>
  <c r="N44" i="1"/>
  <c r="J44" i="1"/>
  <c r="N43" i="1"/>
  <c r="J43" i="1"/>
  <c r="Q46" i="1"/>
  <c r="M46" i="1"/>
  <c r="Q45" i="1"/>
  <c r="M45" i="1"/>
  <c r="Q44" i="1"/>
  <c r="M44" i="1"/>
  <c r="Q43" i="1"/>
  <c r="M43" i="1"/>
  <c r="O37" i="1"/>
  <c r="K37" i="1"/>
  <c r="O36" i="1"/>
  <c r="K36" i="1"/>
  <c r="O35" i="1"/>
  <c r="K35" i="1"/>
  <c r="O34" i="1"/>
  <c r="K34" i="1"/>
  <c r="M37" i="1"/>
  <c r="M36" i="1"/>
  <c r="Q35" i="1"/>
  <c r="Q34" i="1"/>
  <c r="P37" i="1"/>
  <c r="P36" i="1"/>
  <c r="L35" i="1"/>
  <c r="L34" i="1"/>
  <c r="N37" i="1"/>
  <c r="J37" i="1"/>
  <c r="N36" i="1"/>
  <c r="J36" i="1"/>
  <c r="N35" i="1"/>
  <c r="J35" i="1"/>
  <c r="N34" i="1"/>
  <c r="J34" i="1"/>
  <c r="Q37" i="1"/>
  <c r="Q36" i="1"/>
  <c r="M35" i="1"/>
  <c r="M34" i="1"/>
  <c r="L37" i="1"/>
  <c r="L36" i="1"/>
  <c r="P35" i="1"/>
  <c r="P34" i="1"/>
  <c r="P28" i="1"/>
  <c r="L28" i="1"/>
  <c r="P27" i="1"/>
  <c r="L27" i="1"/>
  <c r="P26" i="1"/>
  <c r="L26" i="1"/>
  <c r="P25" i="1"/>
  <c r="L25" i="1"/>
  <c r="O28" i="1"/>
  <c r="K28" i="1"/>
  <c r="O27" i="1"/>
  <c r="K27" i="1"/>
  <c r="O26" i="1"/>
  <c r="K26" i="1"/>
  <c r="O25" i="1"/>
  <c r="K25" i="1"/>
  <c r="N28" i="1"/>
  <c r="J28" i="1"/>
  <c r="N27" i="1"/>
  <c r="J27" i="1"/>
  <c r="N26" i="1"/>
  <c r="J26" i="1"/>
  <c r="N25" i="1"/>
  <c r="J25" i="1"/>
  <c r="Q28" i="1"/>
  <c r="M28" i="1"/>
  <c r="Q27" i="1"/>
  <c r="M27" i="1"/>
  <c r="Q26" i="1"/>
  <c r="M26" i="1"/>
  <c r="Q25" i="1"/>
  <c r="M25" i="1"/>
  <c r="Q19" i="1"/>
  <c r="M19" i="1"/>
  <c r="Q18" i="1"/>
  <c r="M18" i="1"/>
  <c r="Q17" i="1"/>
  <c r="M17" i="1"/>
  <c r="Q16" i="1"/>
  <c r="M16" i="1"/>
  <c r="L16" i="1"/>
  <c r="N19" i="1"/>
  <c r="J18" i="1"/>
  <c r="J17" i="1"/>
  <c r="P19" i="1"/>
  <c r="L19" i="1"/>
  <c r="P18" i="1"/>
  <c r="L18" i="1"/>
  <c r="P17" i="1"/>
  <c r="L17" i="1"/>
  <c r="P16" i="1"/>
  <c r="N18" i="1"/>
  <c r="J16" i="1"/>
  <c r="O19" i="1"/>
  <c r="K19" i="1"/>
  <c r="O18" i="1"/>
  <c r="K18" i="1"/>
  <c r="O17" i="1"/>
  <c r="K17" i="1"/>
  <c r="O16" i="1"/>
  <c r="K16" i="1"/>
  <c r="J19" i="1"/>
  <c r="N17" i="1"/>
  <c r="N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<sst xmlns="http://schemas.openxmlformats.org/spreadsheetml/2006/main" count="423" uniqueCount="111">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</sst>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sqref="A1:Q1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0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5</v>
      </c>
      <c r="P8" s="3">
        <f>VLOOKUP(2,Planilha1!$B$5:$J$8,9,0)</f>
        <v>3</v>
      </c>
      <c r="Q8" s="3">
        <f>VLOOKUP(2,Planilha1!$B$5:$J$8,4,0)</f>
        <v>2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1</v>
      </c>
      <c r="L9" s="3">
        <f>VLOOKUP(3,Planilha1!$B$5:$J$8,6,0)</f>
        <v>0</v>
      </c>
      <c r="M9" s="3">
        <f>VLOOKUP(3,Planilha1!$B$5:$J$8,7,0)</f>
        <v>1</v>
      </c>
      <c r="N9" s="3">
        <f>VLOOKUP(3,Planilha1!$B$5:$J$8,8,0)</f>
        <v>2</v>
      </c>
      <c r="O9" s="3">
        <f>VLOOKUP(3,Planilha1!$B$5:$J$8,5,0)</f>
        <v>1</v>
      </c>
      <c r="P9" s="3">
        <f>VLOOKUP(3,Planilha1!$B$5:$J$8,9,0)</f>
        <v>4</v>
      </c>
      <c r="Q9" s="3">
        <f>VLOOKUP(3,Planilha1!$B$5:$J$8,4,0)</f>
        <v>-3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2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0</v>
      </c>
      <c r="P10" s="3">
        <f>VLOOKUP(4,Planilha1!$B$5:$J$8,9,0)</f>
        <v>5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2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3</v>
      </c>
      <c r="Q16" s="3">
        <f>VLOOKUP(1,Planilha1!$B$14:$J$17,4,0)</f>
        <v>3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2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5</v>
      </c>
      <c r="P17" s="3">
        <f>VLOOKUP(2,Planilha1!$B$14:$J$17,9,0)</f>
        <v>3</v>
      </c>
      <c r="Q17" s="3">
        <f>VLOOKUP(2,Planilha1!$B$14:$J$17,4,0)</f>
        <v>2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3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4</v>
      </c>
      <c r="P18" s="3">
        <f>VLOOKUP(3,Planilha1!$B$14:$J$17,9,0)</f>
        <v>5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3</v>
      </c>
      <c r="P19" s="3">
        <f>VLOOKUP(4,Planilha1!$B$14:$J$17,9,0)</f>
        <v>7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1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0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Arábia Saudita</v>
      </c>
      <c r="K27" s="3">
        <f>VLOOKUP(3,Planilha1!$B$23:$J$26,3,0)</f>
        <v>1</v>
      </c>
      <c r="L27" s="3">
        <f>VLOOKUP(3,Planilha1!$B$23:$J$26,6,0)</f>
        <v>0</v>
      </c>
      <c r="M27" s="3">
        <f>VLOOKUP(3,Planilha1!$B$23:$J$26,7,0)</f>
        <v>1</v>
      </c>
      <c r="N27" s="3">
        <f>VLOOKUP(3,Planilha1!$B$23:$J$26,8,0)</f>
        <v>2</v>
      </c>
      <c r="O27" s="3">
        <f>VLOOKUP(3,Planilha1!$B$23:$J$26,5,0)</f>
        <v>1</v>
      </c>
      <c r="P27" s="3">
        <f>VLOOKUP(3,Planilha1!$B$23:$J$26,9,0)</f>
        <v>4</v>
      </c>
      <c r="Q27" s="3">
        <f>VLOOKUP(3,Planilha1!$B$23:$J$26,4,0)</f>
        <v>-3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Polônia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0</v>
      </c>
      <c r="P28" s="3">
        <f>VLOOKUP(4,Planilha1!$B$23:$J$26,9,0)</f>
        <v>3</v>
      </c>
      <c r="Q28" s="3">
        <f>VLOOKUP(4,Planilha1!$B$23:$J$26,4,0)</f>
        <v>-3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12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Uruguai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Portugal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0</v>
      </c>
      <c r="Q34" s="3">
        <f>VLOOKUP(1,Planilha1!$B$32:$J$35,4,0)</f>
        <v>7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3</v>
      </c>
      <c r="P35" s="3">
        <f>VLOOKUP(2,Planilha1!$B$32:$J$35,9,0)</f>
        <v>4</v>
      </c>
      <c r="Q35" s="3">
        <f>VLOOKUP(2,Planilha1!$B$32:$J$35,4,0)</f>
        <v>-1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2</v>
      </c>
      <c r="P36" s="3">
        <f>VLOOKUP(3,Planilha1!$B$32:$J$35,9,0)</f>
        <v>5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5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3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7</v>
      </c>
      <c r="P44" s="3">
        <f>VLOOKUP(2,Planilha1!$B$41:$J44,9,0)</f>
        <v>2</v>
      </c>
      <c r="Q44" s="3">
        <f>VLOOKUP(2,Planilha1!$B$41:$J44,4,0)</f>
        <v>5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5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8</v>
      </c>
      <c r="Q46" s="3">
        <f>VLOOKUP(4,Planilha1!$B$41:$J44,4,0)</f>
        <v>-8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4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5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8</v>
      </c>
      <c r="P61" s="3">
        <f>VLOOKUP(1,Planilha1!$B$59:$J62,9,0)</f>
        <v>1</v>
      </c>
      <c r="Q61" s="3">
        <f>VLOOKUP(1,Planilha1!$B$59:$J62,4,0)</f>
        <v>7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3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1</v>
      </c>
      <c r="L63" s="3">
        <f>VLOOKUP(3,Planilha1!$B$59:$J62,6,0)</f>
        <v>0</v>
      </c>
      <c r="M63" s="3">
        <f>VLOOKUP(3,Planilha1!$B$59:$J62,7,0)</f>
        <v>1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6</v>
      </c>
      <c r="Q63" s="3">
        <f>VLOOKUP(3,Planilha1!$B$59:$J62,4,0)</f>
        <v>-3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5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3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6</v>
      </c>
      <c r="P71" s="3">
        <f>VLOOKUP(2,Planilha1!$B$68:$J71,9,0)</f>
        <v>2</v>
      </c>
      <c r="Q71" s="3">
        <f>VLOOKUP(2,Planilha1!$B$68:$J71,4,0)</f>
        <v>4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4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3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6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disablePrompts="1"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99500040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-5</v>
      </c>
      <c r="F5" s="1">
        <f>Palpites!D5+Palpites!D7+Palpites!D9</f>
        <v>0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E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600205030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2</v>
      </c>
      <c r="F6" s="1">
        <f>Palpites!D6+Palpites!F7+Palpites!F10</f>
        <v>5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99701020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1</v>
      </c>
      <c r="E7" s="1">
        <f>(Palpites!F5-Palpites!D5)+(Palpites!D8-Palpites!F8)+(Palpites!D10-Palpites!F10)</f>
        <v>-3</v>
      </c>
      <c r="F7" s="1">
        <f>Palpites!F5+Palpites!D8+Palpites!D10</f>
        <v>1</v>
      </c>
      <c r="G7" s="1">
        <f>COUNTIF(L7:N7,"V")</f>
        <v>0</v>
      </c>
      <c r="H7" s="1">
        <f>COUNTIF(L7:N7,"e")</f>
        <v>1</v>
      </c>
      <c r="I7" s="1">
        <f>COUNTIF(L7:N7,"D")</f>
        <v>2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E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700306040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3</v>
      </c>
      <c r="F14" s="1">
        <f>Palpites!D14+Palpites!D16+Palpites!D18</f>
        <v>6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3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700205030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2</v>
      </c>
      <c r="F15" s="1">
        <f>Palpites!D15+Palpites!F16+Palpites!F19</f>
        <v>5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299904020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-1</v>
      </c>
      <c r="F16" s="1">
        <f>Palpites!F14+Palpites!D17+Palpites!D19</f>
        <v>4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Uruguai</v>
      </c>
    </row>
    <row r="17" spans="1:23" x14ac:dyDescent="0.3">
      <c r="A17" s="1">
        <f>100000000*D17+100000*E17+1000*F17+K17*10</f>
        <v>-396990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-4</v>
      </c>
      <c r="F17" s="1">
        <f>Palpites!F15+Palpites!F17+Palpites!F18</f>
        <v>3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7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6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600104030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1</v>
      </c>
      <c r="F24" s="1">
        <f>Palpites!D24+Palpites!F25+Palpites!F28</f>
        <v>4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99701020</v>
      </c>
      <c r="B25" s="1">
        <f t="shared" si="1"/>
        <v>3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-3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4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99700010</v>
      </c>
      <c r="B26" s="1">
        <f t="shared" si="1"/>
        <v>4</v>
      </c>
      <c r="C26" s="1" t="str">
        <f>Palpites!G24</f>
        <v>Polônia</v>
      </c>
      <c r="D26" s="1">
        <f>3*COUNTIF(L26:N26,"V")+COUNTIF(L26:N26,"E")</f>
        <v>1</v>
      </c>
      <c r="E26" s="1">
        <f>Palpites!F24-Palpites!D24+Palpites!F26-Palpites!D26+Palpites!F27-Palpites!D27</f>
        <v>-3</v>
      </c>
      <c r="F26" s="1">
        <f>Palpites!F24+Palpites!F26+Palpites!F27</f>
        <v>0</v>
      </c>
      <c r="G26" s="1">
        <f>COUNTIF(L26:N26,"V")</f>
        <v>0</v>
      </c>
      <c r="H26" s="1">
        <f>COUNTIF(L26:N26,"e")</f>
        <v>1</v>
      </c>
      <c r="I26" s="1">
        <f>COUNTIF(L26:N26,"D")</f>
        <v>2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900707040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7</v>
      </c>
      <c r="F32" s="1">
        <f>Palpites!D32+Palpites!D34+Palpites!D36</f>
        <v>7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399903030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4</v>
      </c>
      <c r="E33" s="1">
        <f>Palpites!D33-Palpites!F33+Palpites!F34-Palpites!D34+Palpites!F37-Palpites!D37</f>
        <v>-1</v>
      </c>
      <c r="F33" s="1">
        <f>Palpites!D33+Palpites!F34+Palpites!F37</f>
        <v>3</v>
      </c>
      <c r="G33" s="1">
        <f>COUNTIF(L33:N33,"V")</f>
        <v>1</v>
      </c>
      <c r="H33" s="1">
        <f>COUNTIF(L33:N33,"e")</f>
        <v>1</v>
      </c>
      <c r="I33" s="1">
        <f>COUNTIF(L33:N33,"D")</f>
        <v>1</v>
      </c>
      <c r="J33" s="1">
        <f>F33-E33</f>
        <v>4</v>
      </c>
      <c r="K33" s="1">
        <v>3</v>
      </c>
      <c r="L33" s="1" t="str">
        <f>IF(OR(Palpites!D33="",Palpites!F33=""),0,IF(Palpites!D33&gt;Palpites!F33,"V",IF(Palpites!D33=Palpites!F33,"E",IF(Palpites!D33&lt;Palpites!F33,"D"))))</f>
        <v>E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99702020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-3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199702010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2</v>
      </c>
      <c r="E35" s="1">
        <f>Palpites!F33-Palpites!D33+Palpites!F35-Palpites!D35+Palpites!F36-Palpites!D36</f>
        <v>-3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2</v>
      </c>
      <c r="I35" s="1">
        <f>COUNTIF(L35:N35,"D")</f>
        <v>1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E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700508040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5</v>
      </c>
      <c r="F41" s="1">
        <f>Palpites!D41+Palpites!D43+Palpites!D45</f>
        <v>8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700507030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5</v>
      </c>
      <c r="F42" s="1">
        <f>Palpites!D42+Palpites!F43+Palpites!F46</f>
        <v>7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-799980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-8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299803010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-2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99702030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-3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600105010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1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900708040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7</v>
      </c>
      <c r="F59" s="1">
        <f>Palpites!D59+Palpites!D61+Palpites!D63</f>
        <v>8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99601030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-4</v>
      </c>
      <c r="F60" s="1">
        <f>Palpites!D60+Palpites!F61+Palpites!F64</f>
        <v>1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600003020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0</v>
      </c>
      <c r="F61" s="1">
        <f>Palpites!F59+Palpites!D62+Palpites!D64</f>
        <v>3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99703010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-3</v>
      </c>
      <c r="F62" s="1">
        <f>Palpites!F60+Palpites!F62+Palpites!F63</f>
        <v>3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700406040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4</v>
      </c>
      <c r="F68" s="1">
        <f>Palpites!D68+Palpites!D70+Palpites!D72</f>
        <v>6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700407030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4</v>
      </c>
      <c r="F69" s="1">
        <f>Palpites!D69+Palpites!F70+Palpites!F73</f>
        <v>7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-599980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-6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299802010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3</v>
      </c>
      <c r="E71" s="1">
        <f>Palpites!F69-Palpites!D69+Palpites!F71-Palpites!D71+Palpites!F72-Palpites!D72</f>
        <v>-2</v>
      </c>
      <c r="F71" s="1">
        <f>Palpites!F69+Palpites!F71+Palpites!F72</f>
        <v>2</v>
      </c>
      <c r="G71" s="1">
        <f>COUNTIF(L71:N71,"V")</f>
        <v>1</v>
      </c>
      <c r="H71" s="1">
        <f>COUNTIF(L71:N71,"e")</f>
        <v>0</v>
      </c>
      <c r="I71" s="1">
        <f>COUNTIF(L71:N71,"D")</f>
        <v>2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2022-11-18T13:22:25Z</dcterms:modified>
</cp:coreProperties>
</file>