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B79D100C-6A41-4977-8147-EA0EFAF7C0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2" i="3"/>
  <c r="B53" i="3"/>
  <c r="B51" i="3"/>
  <c r="B50" i="3"/>
  <c r="B44" i="3"/>
  <c r="B42" i="3"/>
  <c r="B41" i="3"/>
  <c r="B43" i="3"/>
  <c r="B34" i="3"/>
  <c r="B35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M70" i="1"/>
  <c r="P73" i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Q64" i="1"/>
  <c r="M64" i="1"/>
  <c r="Q63" i="1"/>
  <c r="M63" i="1"/>
  <c r="Q62" i="1"/>
  <c r="M62" i="1"/>
  <c r="Q61" i="1"/>
  <c r="M61" i="1"/>
  <c r="N63" i="1"/>
  <c r="J62" i="1"/>
  <c r="P64" i="1"/>
  <c r="L64" i="1"/>
  <c r="P63" i="1"/>
  <c r="L63" i="1"/>
  <c r="P62" i="1"/>
  <c r="L62" i="1"/>
  <c r="P61" i="1"/>
  <c r="L61" i="1"/>
  <c r="J64" i="1"/>
  <c r="N62" i="1"/>
  <c r="J61" i="1"/>
  <c r="O64" i="1"/>
  <c r="K64" i="1"/>
  <c r="O63" i="1"/>
  <c r="K63" i="1"/>
  <c r="O62" i="1"/>
  <c r="K62" i="1"/>
  <c r="O61" i="1"/>
  <c r="K61" i="1"/>
  <c r="N64" i="1"/>
  <c r="J63" i="1"/>
  <c r="N61" i="1"/>
  <c r="Q55" i="1"/>
  <c r="M55" i="1"/>
  <c r="Q54" i="1"/>
  <c r="M54" i="1"/>
  <c r="Q53" i="1"/>
  <c r="M53" i="1"/>
  <c r="Q52" i="1"/>
  <c r="M52" i="1"/>
  <c r="K55" i="1"/>
  <c r="K54" i="1"/>
  <c r="K53" i="1"/>
  <c r="O52" i="1"/>
  <c r="K52" i="1"/>
  <c r="N55" i="1"/>
  <c r="J55" i="1"/>
  <c r="N54" i="1"/>
  <c r="J54" i="1"/>
  <c r="N53" i="1"/>
  <c r="J53" i="1"/>
  <c r="N52" i="1"/>
  <c r="J52" i="1"/>
  <c r="P55" i="1"/>
  <c r="L55" i="1"/>
  <c r="P54" i="1"/>
  <c r="L54" i="1"/>
  <c r="P53" i="1"/>
  <c r="L53" i="1"/>
  <c r="P52" i="1"/>
  <c r="L52" i="1"/>
  <c r="O55" i="1"/>
  <c r="O54" i="1"/>
  <c r="O53" i="1"/>
  <c r="Q46" i="1"/>
  <c r="M46" i="1"/>
  <c r="Q45" i="1"/>
  <c r="M45" i="1"/>
  <c r="Q44" i="1"/>
  <c r="M44" i="1"/>
  <c r="Q43" i="1"/>
  <c r="M43" i="1"/>
  <c r="L43" i="1"/>
  <c r="J46" i="1"/>
  <c r="N44" i="1"/>
  <c r="J43" i="1"/>
  <c r="P46" i="1"/>
  <c r="L46" i="1"/>
  <c r="P45" i="1"/>
  <c r="L45" i="1"/>
  <c r="P44" i="1"/>
  <c r="L44" i="1"/>
  <c r="P43" i="1"/>
  <c r="N45" i="1"/>
  <c r="J44" i="1"/>
  <c r="O46" i="1"/>
  <c r="K46" i="1"/>
  <c r="O45" i="1"/>
  <c r="K45" i="1"/>
  <c r="O44" i="1"/>
  <c r="K44" i="1"/>
  <c r="O43" i="1"/>
  <c r="K43" i="1"/>
  <c r="N46" i="1"/>
  <c r="J45" i="1"/>
  <c r="N43" i="1"/>
  <c r="Q37" i="1"/>
  <c r="M37" i="1"/>
  <c r="Q36" i="1"/>
  <c r="M36" i="1"/>
  <c r="Q35" i="1"/>
  <c r="M35" i="1"/>
  <c r="Q34" i="1"/>
  <c r="M34" i="1"/>
  <c r="P34" i="1"/>
  <c r="L34" i="1"/>
  <c r="N36" i="1"/>
  <c r="N35" i="1"/>
  <c r="J34" i="1"/>
  <c r="P37" i="1"/>
  <c r="L37" i="1"/>
  <c r="P36" i="1"/>
  <c r="L36" i="1"/>
  <c r="P35" i="1"/>
  <c r="L35" i="1"/>
  <c r="J37" i="1"/>
  <c r="J35" i="1"/>
  <c r="O37" i="1"/>
  <c r="K37" i="1"/>
  <c r="O36" i="1"/>
  <c r="K36" i="1"/>
  <c r="O35" i="1"/>
  <c r="K35" i="1"/>
  <c r="O34" i="1"/>
  <c r="K34" i="1"/>
  <c r="N37" i="1"/>
  <c r="J36" i="1"/>
  <c r="N34" i="1"/>
  <c r="Q28" i="1"/>
  <c r="M28" i="1"/>
  <c r="Q27" i="1"/>
  <c r="M27" i="1"/>
  <c r="Q26" i="1"/>
  <c r="M26" i="1"/>
  <c r="Q25" i="1"/>
  <c r="M25" i="1"/>
  <c r="P25" i="1"/>
  <c r="J28" i="1"/>
  <c r="N26" i="1"/>
  <c r="J25" i="1"/>
  <c r="P28" i="1"/>
  <c r="L28" i="1"/>
  <c r="P27" i="1"/>
  <c r="L27" i="1"/>
  <c r="P26" i="1"/>
  <c r="L26" i="1"/>
  <c r="L25" i="1"/>
  <c r="N27" i="1"/>
  <c r="J26" i="1"/>
  <c r="O28" i="1"/>
  <c r="K28" i="1"/>
  <c r="O27" i="1"/>
  <c r="K27" i="1"/>
  <c r="O26" i="1"/>
  <c r="K26" i="1"/>
  <c r="O25" i="1"/>
  <c r="K25" i="1"/>
  <c r="N28" i="1"/>
  <c r="J27" i="1"/>
  <c r="N25" i="1"/>
  <c r="Q19" i="1"/>
  <c r="P19" i="1"/>
  <c r="L19" i="1"/>
  <c r="P18" i="1"/>
  <c r="L18" i="1"/>
  <c r="P17" i="1"/>
  <c r="L17" i="1"/>
  <c r="P16" i="1"/>
  <c r="L16" i="1"/>
  <c r="O19" i="1"/>
  <c r="K19" i="1"/>
  <c r="O18" i="1"/>
  <c r="K18" i="1"/>
  <c r="O17" i="1"/>
  <c r="K17" i="1"/>
  <c r="O16" i="1"/>
  <c r="K16" i="1"/>
  <c r="N17" i="1"/>
  <c r="N16" i="1"/>
  <c r="M19" i="1"/>
  <c r="M18" i="1"/>
  <c r="Q17" i="1"/>
  <c r="Q16" i="1"/>
  <c r="N19" i="1"/>
  <c r="J19" i="1"/>
  <c r="N18" i="1"/>
  <c r="J18" i="1"/>
  <c r="J17" i="1"/>
  <c r="J16" i="1"/>
  <c r="Q18" i="1"/>
  <c r="M17" i="1"/>
  <c r="M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<sst xmlns="http://schemas.openxmlformats.org/spreadsheetml/2006/main" count="423" uniqueCount="111">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</sst>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5754" y="2905340"/>
          <a:ext cx="1734839" cy="3159149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6676" y="5111990"/>
          <a:ext cx="1112348" cy="1743720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8447" y="2016436"/>
          <a:ext cx="1112348" cy="1734553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215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3198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3198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8338" y="4287253"/>
          <a:ext cx="533399" cy="402312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4217" y="4287253"/>
          <a:ext cx="533399" cy="402312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5228" y="2893093"/>
          <a:ext cx="1734839" cy="3159149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3727" y="1989219"/>
          <a:ext cx="1132758" cy="1696455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5154" y="5165057"/>
          <a:ext cx="1132758" cy="1697457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topLeftCell="A13" workbookViewId="0">
      <selection activeCell="C17" sqref="C17:H19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76" zoomScaleNormal="91" workbookViewId="0">
      <selection activeCell="A3" sqref="A3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5</v>
      </c>
      <c r="P7" s="3">
        <f>VLOOKUP(1,Planilha1!$B$5:$J$8,9,0)</f>
        <v>1</v>
      </c>
      <c r="Q7" s="3">
        <f>VLOOKUP(1,Planilha1!$B$5:$J$8,4,0)</f>
        <v>4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1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1</v>
      </c>
      <c r="P8" s="3">
        <f>VLOOKUP(2,Planilha1!$B$5:$J$8,9,0)</f>
        <v>1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Irã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3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0</v>
      </c>
      <c r="E10" s="41" t="s">
        <v>11</v>
      </c>
      <c r="F10" s="7">
        <v>0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4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1</v>
      </c>
      <c r="Q16" s="3">
        <f>VLOOKUP(1,Planilha1!$B$14:$J$17,4,0)</f>
        <v>3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Irã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1</v>
      </c>
      <c r="P17" s="3">
        <f>VLOOKUP(2,Planilha1!$B$14:$J$17,9,0)</f>
        <v>2</v>
      </c>
      <c r="Q17" s="3">
        <f>VLOOKUP(2,Planilha1!$B$14:$J$17,4,0)</f>
        <v>-1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1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0</v>
      </c>
      <c r="M18" s="3">
        <f>VLOOKUP(3,Planilha1!$B$14:$J$17,7,0)</f>
        <v>3</v>
      </c>
      <c r="N18" s="3">
        <f>VLOOKUP(3,Planilha1!$B$14:$J$17,8,0)</f>
        <v>0</v>
      </c>
      <c r="O18" s="3">
        <f>VLOOKUP(3,Planilha1!$B$14:$J$17,5,0)</f>
        <v>2</v>
      </c>
      <c r="P18" s="3">
        <f>VLOOKUP(3,Planilha1!$B$14:$J$17,9,0)</f>
        <v>2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0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EUA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1</v>
      </c>
      <c r="P19" s="3">
        <f>VLOOKUP(4,Planilha1!$B$14:$J$17,9,0)</f>
        <v>3</v>
      </c>
      <c r="Q19" s="3">
        <f>VLOOKUP(4,Planilha1!$B$14:$J$17,4,0)</f>
        <v>-2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45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1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1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Bélgica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1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2</v>
      </c>
      <c r="P27" s="3">
        <f>VLOOKUP(3,Planilha1!$B$23:$J$26,9,0)</f>
        <v>2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6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0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2</v>
      </c>
      <c r="Q34" s="3">
        <f>VLOOKUP(1,Planilha1!$B$32:$J$35,4,0)</f>
        <v>3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3</v>
      </c>
      <c r="P35" s="3">
        <f>VLOOKUP(2,Planilha1!$B$32:$J$35,9,0)</f>
        <v>1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4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1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2</v>
      </c>
      <c r="P37" s="3">
        <f>VLOOKUP(4,Planilha1!$B$32:$J$35,9,0)</f>
        <v>5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1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0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4</v>
      </c>
      <c r="P43" s="3">
        <f>VLOOKUP(1,Planilha1!$B$41:$J44,9,0)</f>
        <v>2</v>
      </c>
      <c r="Q43" s="3">
        <f>VLOOKUP(1,Planilha1!$B$41:$J44,4,0)</f>
        <v>2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2</v>
      </c>
      <c r="P44" s="3">
        <f>VLOOKUP(2,Planilha1!$B$41:$J44,9,0)</f>
        <v>1</v>
      </c>
      <c r="Q44" s="3">
        <f>VLOOKUP(2,Planilha1!$B$41:$J44,4,0)</f>
        <v>1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1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2</v>
      </c>
      <c r="L45" s="3">
        <f>VLOOKUP(3,Planilha1!$B$41:$J44,6,0)</f>
        <v>0</v>
      </c>
      <c r="M45" s="3">
        <f>VLOOKUP(3,Planilha1!$B$41:$J44,7,0)</f>
        <v>2</v>
      </c>
      <c r="N45" s="3">
        <f>VLOOKUP(3,Planilha1!$B$41:$J44,8,0)</f>
        <v>1</v>
      </c>
      <c r="O45" s="3">
        <f>VLOOKUP(3,Planilha1!$B$41:$J44,5,0)</f>
        <v>3</v>
      </c>
      <c r="P45" s="3">
        <f>VLOOKUP(3,Planilha1!$B$41:$J44,9,0)</f>
        <v>4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1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3</v>
      </c>
      <c r="P46" s="3">
        <f>VLOOKUP(4,Planilha1!$B$41:$J44,9,0)</f>
        <v>5</v>
      </c>
      <c r="Q46" s="3">
        <f>VLOOKUP(4,Planilha1!$B$41:$J44,4,0)</f>
        <v>-2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1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3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4</v>
      </c>
      <c r="P52" s="3">
        <f>VLOOKUP(1,Planilha1!$B$50:$J53,9,0)</f>
        <v>1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5</v>
      </c>
      <c r="P53" s="3">
        <f>VLOOKUP(2,Planilha1!$B$50:$J53,9,0)</f>
        <v>3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2</v>
      </c>
      <c r="P54" s="3">
        <f>VLOOKUP(3,Planilha1!$B$50:$J53,9,0)</f>
        <v>2</v>
      </c>
      <c r="Q54" s="3">
        <f>VLOOKUP(3,Planilha1!$B$50:$J53,4,0)</f>
        <v>0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6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1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3</v>
      </c>
      <c r="Q61" s="3">
        <f>VLOOKUP(1,Planilha1!$B$59:$J62,4,0)</f>
        <v>3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2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3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4</v>
      </c>
      <c r="P64" s="3">
        <f>VLOOKUP(4,Planilha1!$B$59:$J62,9,0)</f>
        <v>6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0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4</v>
      </c>
      <c r="P70" s="3">
        <f>VLOOKUP(1,Planilha1!$B$68:$J71,9,0)</f>
        <v>1</v>
      </c>
      <c r="Q70" s="3">
        <f>VLOOKUP(1,Planilha1!$B$68:$J71,4,0)</f>
        <v>3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0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5</v>
      </c>
      <c r="L71" s="3">
        <f>VLOOKUP(2,Planilha1!$B$68:$J71,6,0)</f>
        <v>1</v>
      </c>
      <c r="M71" s="3">
        <f>VLOOKUP(2,Planilha1!$B$68:$J71,7,0)</f>
        <v>2</v>
      </c>
      <c r="N71" s="3">
        <f>VLOOKUP(2,Planilha1!$B$68:$J71,8,0)</f>
        <v>0</v>
      </c>
      <c r="O71" s="3">
        <f>VLOOKUP(2,Planilha1!$B$68:$J71,5,0)</f>
        <v>2</v>
      </c>
      <c r="P71" s="3">
        <f>VLOOKUP(2,Planilha1!$B$68:$J71,9,0)</f>
        <v>1</v>
      </c>
      <c r="Q71" s="3">
        <f>VLOOKUP(2,Planilha1!$B$68:$J71,4,0)</f>
        <v>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3</v>
      </c>
      <c r="P72" s="3">
        <f>VLOOKUP(3,Planilha1!$B$68:$J71,9,0)</f>
        <v>3</v>
      </c>
      <c r="Q72" s="3">
        <f>VLOOKUP(3,Planilha1!$B$68:$J71,4,0)</f>
        <v>0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4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99701040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-3</v>
      </c>
      <c r="F5" s="1">
        <f>Palpites!D5+Palpites!D7+Palpites!D9</f>
        <v>1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Irã</v>
      </c>
      <c r="T5" s="1" t="str">
        <f>Palpites!AZ8</f>
        <v>Equador</v>
      </c>
    </row>
    <row r="6" spans="1:20" x14ac:dyDescent="0.3">
      <c r="A6" s="1">
        <f>100000000*D6+100000*E6+1000*F6+K6*10</f>
        <v>199902030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2</v>
      </c>
      <c r="E6" s="1">
        <f>(Palpites!D6-Palpites!F6)+(Palpites!F7-Palpites!D7)+(Palpites!F10-Palpites!D10)</f>
        <v>-1</v>
      </c>
      <c r="F6" s="1">
        <f>Palpites!D6+Palpites!F7+Palpites!F10</f>
        <v>2</v>
      </c>
      <c r="G6" s="1">
        <f>COUNTIF(L6:N6,"V")</f>
        <v>0</v>
      </c>
      <c r="H6" s="1">
        <f>COUNTIF(L6:N6,"e")</f>
        <v>2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400001020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1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1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900405010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4</v>
      </c>
      <c r="F8" s="1">
        <f>Palpites!F9+Palpites!F8+Palpites!F6</f>
        <v>5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700304040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3</v>
      </c>
      <c r="F14" s="1">
        <f>Palpites!D14+Palpites!D16+Palpites!D18</f>
        <v>4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99801030</v>
      </c>
      <c r="B15" s="1">
        <f t="shared" ref="B15:B17" si="0">RANK(A15,$A$14:$A$17)</f>
        <v>4</v>
      </c>
      <c r="C15" s="1" t="str">
        <f>Palpites!B15</f>
        <v>EUA</v>
      </c>
      <c r="D15" s="1">
        <f>3*COUNTIF(L15:N15,"V")+COUNTIF(L15:N15,"E")</f>
        <v>1</v>
      </c>
      <c r="E15" s="1">
        <f>Palpites!D15-Palpites!F15+Palpites!F16-Palpites!D16+Palpites!F19-Palpites!D19</f>
        <v>-2</v>
      </c>
      <c r="F15" s="1">
        <f>Palpites!D15+Palpites!F16+Palpites!F19</f>
        <v>1</v>
      </c>
      <c r="G15" s="1">
        <f>COUNTIF(L15:N15,"V")</f>
        <v>0</v>
      </c>
      <c r="H15" s="1">
        <f>COUNTIF(L15:N15,"e")</f>
        <v>1</v>
      </c>
      <c r="I15" s="1">
        <f>COUNTIF(L15:N15,"D")</f>
        <v>2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D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399901020</v>
      </c>
      <c r="B16" s="1">
        <f t="shared" si="0"/>
        <v>2</v>
      </c>
      <c r="C16" s="1" t="str">
        <f>Palpites!G14</f>
        <v>Irã</v>
      </c>
      <c r="D16" s="1">
        <f>3*COUNTIF(L16:N16,"V")+COUNTIF(L16:N16,"E")</f>
        <v>4</v>
      </c>
      <c r="E16" s="1">
        <f>Palpites!F14-Palpites!D14+Palpites!D17-Palpites!F17+Palpites!D19-Palpites!F19</f>
        <v>-1</v>
      </c>
      <c r="F16" s="1">
        <f>Palpites!F14+Palpites!D17+Palpites!D19</f>
        <v>1</v>
      </c>
      <c r="G16" s="1">
        <f>COUNTIF(L16:N16,"V")</f>
        <v>1</v>
      </c>
      <c r="H16" s="1">
        <f>COUNTIF(L16:N16,"e")</f>
        <v>1</v>
      </c>
      <c r="I16" s="1">
        <f>COUNTIF(L16:N16,"D")</f>
        <v>1</v>
      </c>
      <c r="J16" s="1">
        <f>F16-E16</f>
        <v>2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V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300002010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0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3</v>
      </c>
      <c r="I17" s="1">
        <f>COUNTIF(L17:N17,"D")</f>
        <v>0</v>
      </c>
      <c r="J17" s="1">
        <f>F17-E17</f>
        <v>2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Bélgica</v>
      </c>
      <c r="V21" s="1" t="str">
        <f>IF(S21=S18,S19,S18)</f>
        <v>Argentina</v>
      </c>
      <c r="W21" s="1" t="str">
        <f>IF(T21=T18,T19,T18)</f>
        <v>França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6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400104030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1</v>
      </c>
      <c r="F24" s="1">
        <f>Palpites!D24+Palpites!F25+Palpites!F28</f>
        <v>4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400002010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2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700305040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3</v>
      </c>
      <c r="F32" s="1">
        <f>Palpites!D32+Palpites!D34+Palpites!D36</f>
        <v>5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700203030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2</v>
      </c>
      <c r="F33" s="1">
        <f>Palpites!D33+Palpites!F34+Palpites!F37</f>
        <v>3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299802020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-2</v>
      </c>
      <c r="F34" s="1">
        <f>Palpites!F32+Palpites!D35+Palpites!D37</f>
        <v>2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-297990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-3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700204040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2</v>
      </c>
      <c r="F41" s="1">
        <f>Palpites!D41+Palpites!D43+Palpites!D45</f>
        <v>4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E</v>
      </c>
    </row>
    <row r="42" spans="1:14" x14ac:dyDescent="0.3">
      <c r="A42" s="1">
        <f>100000000*D42+100000*E42+1000*F42+K42*10</f>
        <v>600102030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1</v>
      </c>
      <c r="F42" s="1">
        <f>Palpites!D42+Palpites!F43+Palpites!F46</f>
        <v>2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99803020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-2</v>
      </c>
      <c r="F43" s="1">
        <f>Palpites!F41+Palpites!D44+Palpites!D46</f>
        <v>3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199903010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2</v>
      </c>
      <c r="E44" s="1">
        <f>Palpites!F42-Palpites!D42+Palpites!F44-Palpites!D44+Palpites!F45-Palpites!D45</f>
        <v>-1</v>
      </c>
      <c r="F44" s="1">
        <f>Palpites!F42+Palpites!F44+Palpites!F45</f>
        <v>3</v>
      </c>
      <c r="G44" s="1">
        <f>COUNTIF(L44:N44,"V")</f>
        <v>0</v>
      </c>
      <c r="H44" s="1">
        <f>COUNTIF(L44:N44,"e")</f>
        <v>2</v>
      </c>
      <c r="I44" s="1">
        <f>COUNTIF(L44:N44,"D")</f>
        <v>1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E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700304040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3</v>
      </c>
      <c r="F50" s="1">
        <f>Palpites!D50+Palpites!D52+Palpites!D54</f>
        <v>4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-498970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-5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400002020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4</v>
      </c>
      <c r="E52" s="1">
        <f>Palpites!F50-Palpites!D50+Palpites!D53-Palpites!F53+Palpites!D55-Palpites!F55</f>
        <v>0</v>
      </c>
      <c r="F52" s="1">
        <f>Palpites!F50+Palpites!D53+Palpites!D55</f>
        <v>2</v>
      </c>
      <c r="G52" s="1">
        <f>COUNTIF(L52:N52,"V")</f>
        <v>1</v>
      </c>
      <c r="H52" s="1">
        <f>COUNTIF(L52:N52,"e")</f>
        <v>1</v>
      </c>
      <c r="I52" s="1">
        <f>COUNTIF(L52:N52,"D")</f>
        <v>1</v>
      </c>
      <c r="J52" s="1">
        <f>F52-E52</f>
        <v>2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E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500205010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2</v>
      </c>
      <c r="F53" s="1">
        <f>Palpites!F51+Palpites!F53+Palpites!F54</f>
        <v>5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E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900306040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3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3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400004030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0</v>
      </c>
      <c r="F60" s="1">
        <f>Palpites!D60+Palpites!F61+Palpites!F64</f>
        <v>4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199902020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2</v>
      </c>
      <c r="E61" s="1">
        <f>Palpites!F59-Palpites!D59+Palpites!D62-Palpites!F62+Palpites!D64-Palpites!F64</f>
        <v>-1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2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99804010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-2</v>
      </c>
      <c r="F62" s="1">
        <f>Palpites!F60+Palpites!F62+Palpites!F63</f>
        <v>4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700304040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3</v>
      </c>
      <c r="F68" s="1">
        <f>Palpites!D68+Palpites!D70+Palpites!D72</f>
        <v>4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500102030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5</v>
      </c>
      <c r="E69" s="1">
        <f>Palpites!D69-Palpites!F69+Palpites!F70-Palpites!D70+Palpites!F73-Palpites!D73</f>
        <v>1</v>
      </c>
      <c r="F69" s="1">
        <f>Palpites!D69+Palpites!F70+Palpites!F73</f>
        <v>2</v>
      </c>
      <c r="G69" s="1">
        <f>COUNTIF(L69:N69,"V")</f>
        <v>1</v>
      </c>
      <c r="H69" s="1">
        <f>COUNTIF(L69:N69,"e")</f>
        <v>2</v>
      </c>
      <c r="I69" s="1">
        <f>COUNTIF(L69:N69,"D")</f>
        <v>0</v>
      </c>
      <c r="J69" s="1">
        <f>F69-E69</f>
        <v>1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400003020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4</v>
      </c>
      <c r="E70" s="1">
        <f>Palpites!F68-Palpites!D68+Palpites!D71-Palpites!F71+Palpites!D73-Palpites!F73</f>
        <v>0</v>
      </c>
      <c r="F70" s="1">
        <f>Palpites!F68+Palpites!D71+Palpites!D73</f>
        <v>3</v>
      </c>
      <c r="G70" s="1">
        <f>COUNTIF(L70:N70,"V")</f>
        <v>1</v>
      </c>
      <c r="H70" s="1">
        <f>COUNTIF(L70:N70,"e")</f>
        <v>1</v>
      </c>
      <c r="I70" s="1">
        <f>COUNTIF(L70:N70,"D")</f>
        <v>1</v>
      </c>
      <c r="J70" s="1">
        <f>F70-E70</f>
        <v>3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-399990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-4</v>
      </c>
      <c r="F71" s="1">
        <f>Palpites!F69+Palpites!F71+Palpites!F72</f>
        <v>0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2022-11-19T18:53:23Z</dcterms:modified>
</cp:coreProperties>
</file>