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6B798C-B2F4-4F7D-9B87-06F061AFC94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Параболічна спірал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9" i="1" l="1"/>
  <c r="D9" i="1" s="1"/>
  <c r="C10" i="1"/>
  <c r="E10" i="1" s="1"/>
  <c r="C25" i="1"/>
  <c r="D25" i="1" s="1"/>
  <c r="C26" i="1"/>
  <c r="E26" i="1" s="1"/>
  <c r="C40" i="1"/>
  <c r="E81" i="1" s="1"/>
  <c r="C41" i="1"/>
  <c r="D41" i="1" s="1"/>
  <c r="C2" i="1"/>
  <c r="B39" i="1"/>
  <c r="C39" i="1" s="1"/>
  <c r="B42" i="1"/>
  <c r="C42" i="1" s="1"/>
  <c r="B41" i="1"/>
  <c r="B40" i="1"/>
  <c r="B38" i="1"/>
  <c r="C38" i="1" s="1"/>
  <c r="D79" i="1" s="1"/>
  <c r="B37" i="1"/>
  <c r="C37" i="1" s="1"/>
  <c r="B36" i="1"/>
  <c r="C36" i="1" s="1"/>
  <c r="B35" i="1"/>
  <c r="C35" i="1" s="1"/>
  <c r="D35" i="1" s="1"/>
  <c r="B34" i="1"/>
  <c r="C34" i="1" s="1"/>
  <c r="E75" i="1" s="1"/>
  <c r="B33" i="1"/>
  <c r="C33" i="1" s="1"/>
  <c r="D74" i="1" s="1"/>
  <c r="B32" i="1"/>
  <c r="C32" i="1" s="1"/>
  <c r="E73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B24" i="1"/>
  <c r="C24" i="1" s="1"/>
  <c r="E65" i="1" s="1"/>
  <c r="B25" i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E59" i="1" s="1"/>
  <c r="B17" i="1"/>
  <c r="C17" i="1" s="1"/>
  <c r="D58" i="1" s="1"/>
  <c r="B16" i="1"/>
  <c r="C16" i="1" s="1"/>
  <c r="E57" i="1" s="1"/>
  <c r="B15" i="1"/>
  <c r="C15" i="1" s="1"/>
  <c r="B14" i="1"/>
  <c r="C14" i="1" s="1"/>
  <c r="B13" i="1"/>
  <c r="C13" i="1" s="1"/>
  <c r="B12" i="1"/>
  <c r="C12" i="1" s="1"/>
  <c r="B11" i="1"/>
  <c r="C11" i="1" s="1"/>
  <c r="D11" i="1" s="1"/>
  <c r="B10" i="1"/>
  <c r="B9" i="1"/>
  <c r="B8" i="1"/>
  <c r="C8" i="1" s="1"/>
  <c r="E49" i="1" s="1"/>
  <c r="B7" i="1"/>
  <c r="C7" i="1" s="1"/>
  <c r="B6" i="1"/>
  <c r="C6" i="1" s="1"/>
  <c r="B5" i="1"/>
  <c r="C5" i="1" s="1"/>
  <c r="B4" i="1"/>
  <c r="C4" i="1" s="1"/>
  <c r="C3" i="1"/>
  <c r="D3" i="1" s="1"/>
  <c r="D80" i="1" l="1"/>
  <c r="E80" i="1"/>
  <c r="E83" i="1"/>
  <c r="E42" i="1"/>
  <c r="E4" i="1"/>
  <c r="D4" i="1"/>
  <c r="E45" i="1"/>
  <c r="D45" i="1"/>
  <c r="E28" i="1"/>
  <c r="D28" i="1"/>
  <c r="E69" i="1"/>
  <c r="D69" i="1"/>
  <c r="E36" i="1"/>
  <c r="D36" i="1"/>
  <c r="E77" i="1"/>
  <c r="D77" i="1"/>
  <c r="E68" i="1"/>
  <c r="D68" i="1"/>
  <c r="D46" i="1"/>
  <c r="E5" i="1"/>
  <c r="D5" i="1"/>
  <c r="E46" i="1"/>
  <c r="E21" i="1"/>
  <c r="D21" i="1"/>
  <c r="E62" i="1"/>
  <c r="D62" i="1"/>
  <c r="D78" i="1"/>
  <c r="E37" i="1"/>
  <c r="D37" i="1"/>
  <c r="E78" i="1"/>
  <c r="D47" i="1"/>
  <c r="E6" i="1"/>
  <c r="D6" i="1"/>
  <c r="E47" i="1"/>
  <c r="E22" i="1"/>
  <c r="D22" i="1"/>
  <c r="E63" i="1"/>
  <c r="D63" i="1"/>
  <c r="E56" i="1"/>
  <c r="D56" i="1"/>
  <c r="D15" i="1"/>
  <c r="E15" i="1"/>
  <c r="E64" i="1"/>
  <c r="D64" i="1"/>
  <c r="E23" i="1"/>
  <c r="D23" i="1"/>
  <c r="D72" i="1"/>
  <c r="D31" i="1"/>
  <c r="E31" i="1"/>
  <c r="E72" i="1"/>
  <c r="E35" i="1"/>
  <c r="E20" i="1"/>
  <c r="D20" i="1"/>
  <c r="E61" i="1"/>
  <c r="D61" i="1"/>
  <c r="E52" i="1"/>
  <c r="D52" i="1"/>
  <c r="E54" i="1"/>
  <c r="D54" i="1"/>
  <c r="E13" i="1"/>
  <c r="D13" i="1"/>
  <c r="D55" i="1"/>
  <c r="D14" i="1"/>
  <c r="E55" i="1"/>
  <c r="E14" i="1"/>
  <c r="E38" i="1"/>
  <c r="D38" i="1"/>
  <c r="E79" i="1"/>
  <c r="E48" i="1"/>
  <c r="D48" i="1"/>
  <c r="E7" i="1"/>
  <c r="D7" i="1"/>
  <c r="E60" i="1"/>
  <c r="D60" i="1"/>
  <c r="E27" i="1"/>
  <c r="E19" i="1"/>
  <c r="D27" i="1"/>
  <c r="E11" i="1"/>
  <c r="E12" i="1"/>
  <c r="D12" i="1"/>
  <c r="E53" i="1"/>
  <c r="D53" i="1"/>
  <c r="E70" i="1"/>
  <c r="E29" i="1"/>
  <c r="D29" i="1"/>
  <c r="D70" i="1"/>
  <c r="D71" i="1"/>
  <c r="E71" i="1"/>
  <c r="E30" i="1"/>
  <c r="D30" i="1"/>
  <c r="D76" i="1"/>
  <c r="E76" i="1"/>
  <c r="E44" i="1"/>
  <c r="D44" i="1"/>
  <c r="E43" i="1"/>
  <c r="D43" i="1"/>
  <c r="E2" i="1"/>
  <c r="D2" i="1"/>
  <c r="D19" i="1"/>
  <c r="E3" i="1"/>
  <c r="D42" i="1"/>
  <c r="D26" i="1"/>
  <c r="D10" i="1"/>
  <c r="E34" i="1"/>
  <c r="E18" i="1"/>
  <c r="D33" i="1"/>
  <c r="D17" i="1"/>
  <c r="E41" i="1"/>
  <c r="E25" i="1"/>
  <c r="E9" i="1"/>
  <c r="D32" i="1"/>
  <c r="D16" i="1"/>
  <c r="E40" i="1"/>
  <c r="E24" i="1"/>
  <c r="D39" i="1"/>
  <c r="D83" i="1"/>
  <c r="D67" i="1"/>
  <c r="D59" i="1"/>
  <c r="D51" i="1"/>
  <c r="D82" i="1"/>
  <c r="D66" i="1"/>
  <c r="D50" i="1"/>
  <c r="E67" i="1"/>
  <c r="E51" i="1"/>
  <c r="D81" i="1"/>
  <c r="D73" i="1"/>
  <c r="D65" i="1"/>
  <c r="D57" i="1"/>
  <c r="D49" i="1"/>
  <c r="E82" i="1"/>
  <c r="E74" i="1"/>
  <c r="E66" i="1"/>
  <c r="E58" i="1"/>
  <c r="E50" i="1"/>
  <c r="D34" i="1"/>
  <c r="D18" i="1"/>
  <c r="E33" i="1"/>
  <c r="E17" i="1"/>
  <c r="D40" i="1"/>
  <c r="D24" i="1"/>
  <c r="D8" i="1"/>
  <c r="E32" i="1"/>
  <c r="E16" i="1"/>
  <c r="E8" i="1"/>
  <c r="E39" i="1"/>
  <c r="D75" i="1"/>
</calcChain>
</file>

<file path=xl/sharedStrings.xml><?xml version="1.0" encoding="utf-8"?>
<sst xmlns="http://schemas.openxmlformats.org/spreadsheetml/2006/main" count="5" uniqueCount="5">
  <si>
    <t>a</t>
  </si>
  <si>
    <t>j</t>
  </si>
  <si>
    <t>x</t>
  </si>
  <si>
    <t>y</t>
  </si>
  <si>
    <r>
      <t>r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</si>
</sst>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Параболічна спіраль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2412985274431057"/>
          <c:w val="0.62491934772163438"/>
          <c:h val="0.65772638235767988"/>
        </c:manualLayout>
      </c:layout>
      <c:scatterChart>
        <c:scatterStyle val="smoothMarker"/>
        <c:varyColors val="0"/>
        <c:ser>
          <c:idx val="0"/>
          <c:order val="0"/>
          <c:tx>
            <c:v>+√r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'Параболічна спіраль'!$D$2:$D$42</c:f>
              <c:numCache>
                <c:formatCode>General</c:formatCode>
                <c:ptCount val="41"/>
                <c:pt idx="0">
                  <c:v>0</c:v>
                </c:pt>
                <c:pt idx="1">
                  <c:v>1.0661326840264698</c:v>
                </c:pt>
                <c:pt idx="2">
                  <c:v>1.2825596552133591</c:v>
                </c:pt>
                <c:pt idx="3">
                  <c:v>1.1412590768691551</c:v>
                </c:pt>
                <c:pt idx="4">
                  <c:v>0.69281501567570747</c:v>
                </c:pt>
                <c:pt idx="5">
                  <c:v>1.535495878847215E-16</c:v>
                </c:pt>
                <c:pt idx="6">
                  <c:v>-0.84852163727190577</c:v>
                </c:pt>
                <c:pt idx="7">
                  <c:v>-1.7433020357694426</c:v>
                </c:pt>
                <c:pt idx="8">
                  <c:v>-2.5651193104267178</c:v>
                </c:pt>
                <c:pt idx="9">
                  <c:v>-3.1983980520794093</c:v>
                </c:pt>
                <c:pt idx="10">
                  <c:v>-3.5449077018110318</c:v>
                </c:pt>
                <c:pt idx="11">
                  <c:v>-3.5359620896503303</c:v>
                </c:pt>
                <c:pt idx="12">
                  <c:v>-3.141616719952653</c:v>
                </c:pt>
                <c:pt idx="13">
                  <c:v>-2.3757202169006257</c:v>
                </c:pt>
                <c:pt idx="14">
                  <c:v>-1.2961382105354577</c:v>
                </c:pt>
                <c:pt idx="15">
                  <c:v>-7.9786706309280049E-16</c:v>
                </c:pt>
                <c:pt idx="16">
                  <c:v>1.3856300313514138</c:v>
                </c:pt>
                <c:pt idx="17">
                  <c:v>2.7167400052953172</c:v>
                </c:pt>
                <c:pt idx="18">
                  <c:v>3.8476789656400769</c:v>
                </c:pt>
                <c:pt idx="19">
                  <c:v>4.6471646300771621</c:v>
                </c:pt>
                <c:pt idx="20">
                  <c:v>5.0132565492620005</c:v>
                </c:pt>
                <c:pt idx="21">
                  <c:v>4.8856337254177351</c:v>
                </c:pt>
                <c:pt idx="22">
                  <c:v>4.2537691475902992</c:v>
                </c:pt>
                <c:pt idx="23">
                  <c:v>3.1600032938977303</c:v>
                </c:pt>
                <c:pt idx="24">
                  <c:v>1.6970432745438138</c:v>
                </c:pt>
                <c:pt idx="25">
                  <c:v>1.7167365821365773E-15</c:v>
                </c:pt>
                <c:pt idx="26">
                  <c:v>-1.7663386421202596</c:v>
                </c:pt>
                <c:pt idx="27">
                  <c:v>-3.4237772306074641</c:v>
                </c:pt>
                <c:pt idx="28">
                  <c:v>-4.7988988079073032</c:v>
                </c:pt>
                <c:pt idx="29">
                  <c:v>-5.7413002097551944</c:v>
                </c:pt>
                <c:pt idx="30">
                  <c:v>-6.139960247678931</c:v>
                </c:pt>
                <c:pt idx="31">
                  <c:v>-5.9359755641708993</c:v>
                </c:pt>
                <c:pt idx="32">
                  <c:v>-5.1302386208534374</c:v>
                </c:pt>
                <c:pt idx="33">
                  <c:v>-3.7851281465623607</c:v>
                </c:pt>
                <c:pt idx="34">
                  <c:v>-2.0198855142157739</c:v>
                </c:pt>
                <c:pt idx="35">
                  <c:v>-2.8437781642160065E-15</c:v>
                </c:pt>
                <c:pt idx="36">
                  <c:v>2.0784450470271194</c:v>
                </c:pt>
                <c:pt idx="37">
                  <c:v>4.0079701587312533</c:v>
                </c:pt>
                <c:pt idx="38">
                  <c:v>5.5905479261373996</c:v>
                </c:pt>
                <c:pt idx="39">
                  <c:v>6.6579964777724152</c:v>
                </c:pt>
                <c:pt idx="40">
                  <c:v>7.0898154036220635</c:v>
                </c:pt>
              </c:numCache>
            </c:numRef>
          </c:xVal>
          <c:yVal>
            <c:numRef>
              <c:f>'Параболічна спіраль'!$E$2:$E$42</c:f>
              <c:numCache>
                <c:formatCode>General</c:formatCode>
                <c:ptCount val="41"/>
                <c:pt idx="0">
                  <c:v>0</c:v>
                </c:pt>
                <c:pt idx="1">
                  <c:v>0.34640750783785368</c:v>
                </c:pt>
                <c:pt idx="2">
                  <c:v>0.93183413421639794</c:v>
                </c:pt>
                <c:pt idx="3">
                  <c:v>1.5708083599763263</c:v>
                </c:pt>
                <c:pt idx="4">
                  <c:v>2.1322653680529395</c:v>
                </c:pt>
                <c:pt idx="5">
                  <c:v>2.5066282746310002</c:v>
                </c:pt>
                <c:pt idx="6">
                  <c:v>2.6114810739687373</c:v>
                </c:pt>
                <c:pt idx="7">
                  <c:v>2.3994494039536525</c:v>
                </c:pt>
                <c:pt idx="8">
                  <c:v>1.8636682684327961</c:v>
                </c:pt>
                <c:pt idx="9">
                  <c:v>1.0392225235135613</c:v>
                </c:pt>
                <c:pt idx="10">
                  <c:v>4.3430381936674524E-16</c:v>
                </c:pt>
                <c:pt idx="11">
                  <c:v>-1.1489037280602592</c:v>
                </c:pt>
                <c:pt idx="12">
                  <c:v>-2.2825181537383097</c:v>
                </c:pt>
                <c:pt idx="13">
                  <c:v>-3.2698983546398752</c:v>
                </c:pt>
                <c:pt idx="14">
                  <c:v>-3.9891032324687692</c:v>
                </c:pt>
                <c:pt idx="15">
                  <c:v>-4.3416075273496055</c:v>
                </c:pt>
                <c:pt idx="16">
                  <c:v>-4.26453073610588</c:v>
                </c:pt>
                <c:pt idx="17">
                  <c:v>-3.7392718259092366</c:v>
                </c:pt>
                <c:pt idx="18">
                  <c:v>-2.7955024026491953</c:v>
                </c:pt>
                <c:pt idx="19">
                  <c:v>-1.509955319948979</c:v>
                </c:pt>
                <c:pt idx="20">
                  <c:v>-1.228396703077772E-15</c:v>
                </c:pt>
                <c:pt idx="21">
                  <c:v>1.5874386259679716</c:v>
                </c:pt>
                <c:pt idx="22">
                  <c:v>3.0905441900414692</c:v>
                </c:pt>
                <c:pt idx="23">
                  <c:v>4.3493714023501822</c:v>
                </c:pt>
                <c:pt idx="24">
                  <c:v>5.2229621479374737</c:v>
                </c:pt>
                <c:pt idx="25">
                  <c:v>5.604991216397929</c:v>
                </c:pt>
                <c:pt idx="26">
                  <c:v>5.4362313599300203</c:v>
                </c:pt>
                <c:pt idx="27">
                  <c:v>4.7124250799289804</c:v>
                </c:pt>
                <c:pt idx="28">
                  <c:v>3.4866040715388871</c:v>
                </c:pt>
                <c:pt idx="29">
                  <c:v>1.8654615201355815</c:v>
                </c:pt>
                <c:pt idx="30">
                  <c:v>2.256708843193257E-15</c:v>
                </c:pt>
                <c:pt idx="31">
                  <c:v>-1.9287153771563608</c:v>
                </c:pt>
                <c:pt idx="32">
                  <c:v>-3.7273365368655895</c:v>
                </c:pt>
                <c:pt idx="33">
                  <c:v>-5.2097819475949914</c:v>
                </c:pt>
                <c:pt idx="34">
                  <c:v>-6.2165683940806495</c:v>
                </c:pt>
                <c:pt idx="35">
                  <c:v>-6.6319150439565417</c:v>
                </c:pt>
                <c:pt idx="36">
                  <c:v>-6.3967961041588204</c:v>
                </c:pt>
                <c:pt idx="37">
                  <c:v>-5.5164976642656809</c:v>
                </c:pt>
                <c:pt idx="38">
                  <c:v>-4.0617708231909972</c:v>
                </c:pt>
                <c:pt idx="39">
                  <c:v>-2.1633141930775772</c:v>
                </c:pt>
                <c:pt idx="40">
                  <c:v>-3.4744305549339619E-15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6-4326-94C1-969CDE564F67}"/>
            </c:ext>
          </c:extLst>
        </c:ser>
        <c:ser>
          <c:idx val="1"/>
          <c:order val="1"/>
          <c:tx>
            <c:v>-√r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'Параболічна спіраль'!$D$43:$D$83</c:f>
              <c:numCache>
                <c:formatCode>General</c:formatCode>
                <c:ptCount val="41"/>
                <c:pt idx="0">
                  <c:v>0</c:v>
                </c:pt>
                <c:pt idx="1">
                  <c:v>-1.0661326840264698</c:v>
                </c:pt>
                <c:pt idx="2">
                  <c:v>-1.2825596552133591</c:v>
                </c:pt>
                <c:pt idx="3">
                  <c:v>-1.1412590768691551</c:v>
                </c:pt>
                <c:pt idx="4">
                  <c:v>-0.69281501567570747</c:v>
                </c:pt>
                <c:pt idx="5">
                  <c:v>-1.535495878847215E-16</c:v>
                </c:pt>
                <c:pt idx="6">
                  <c:v>0.84852163727190577</c:v>
                </c:pt>
                <c:pt idx="7">
                  <c:v>1.7433020357694426</c:v>
                </c:pt>
                <c:pt idx="8">
                  <c:v>2.5651193104267178</c:v>
                </c:pt>
                <c:pt idx="9">
                  <c:v>3.1983980520794093</c:v>
                </c:pt>
                <c:pt idx="10">
                  <c:v>3.5449077018110318</c:v>
                </c:pt>
                <c:pt idx="11">
                  <c:v>3.5359620896503303</c:v>
                </c:pt>
                <c:pt idx="12">
                  <c:v>3.141616719952653</c:v>
                </c:pt>
                <c:pt idx="13">
                  <c:v>2.3757202169006257</c:v>
                </c:pt>
                <c:pt idx="14">
                  <c:v>1.2961382105354577</c:v>
                </c:pt>
                <c:pt idx="15">
                  <c:v>7.9786706309280049E-16</c:v>
                </c:pt>
                <c:pt idx="16">
                  <c:v>-1.3856300313514138</c:v>
                </c:pt>
                <c:pt idx="17">
                  <c:v>-2.7167400052953172</c:v>
                </c:pt>
                <c:pt idx="18">
                  <c:v>-3.8476789656400769</c:v>
                </c:pt>
                <c:pt idx="19">
                  <c:v>-4.6471646300771621</c:v>
                </c:pt>
                <c:pt idx="20">
                  <c:v>-5.0132565492620005</c:v>
                </c:pt>
                <c:pt idx="21">
                  <c:v>-4.8856337254177351</c:v>
                </c:pt>
                <c:pt idx="22">
                  <c:v>-4.2537691475902992</c:v>
                </c:pt>
                <c:pt idx="23">
                  <c:v>-3.1600032938977303</c:v>
                </c:pt>
                <c:pt idx="24">
                  <c:v>-1.6970432745438138</c:v>
                </c:pt>
                <c:pt idx="25">
                  <c:v>-1.7167365821365773E-15</c:v>
                </c:pt>
                <c:pt idx="26">
                  <c:v>1.7663386421202596</c:v>
                </c:pt>
                <c:pt idx="27">
                  <c:v>3.4237772306074641</c:v>
                </c:pt>
                <c:pt idx="28">
                  <c:v>4.7988988079073032</c:v>
                </c:pt>
                <c:pt idx="29">
                  <c:v>5.7413002097551944</c:v>
                </c:pt>
                <c:pt idx="30">
                  <c:v>6.139960247678931</c:v>
                </c:pt>
                <c:pt idx="31">
                  <c:v>5.9359755641708993</c:v>
                </c:pt>
                <c:pt idx="32">
                  <c:v>5.1302386208534374</c:v>
                </c:pt>
                <c:pt idx="33">
                  <c:v>3.7851281465623607</c:v>
                </c:pt>
                <c:pt idx="34">
                  <c:v>2.0198855142157739</c:v>
                </c:pt>
                <c:pt idx="35">
                  <c:v>2.8437781642160065E-15</c:v>
                </c:pt>
                <c:pt idx="36">
                  <c:v>-2.0784450470271194</c:v>
                </c:pt>
                <c:pt idx="37">
                  <c:v>-4.0079701587312533</c:v>
                </c:pt>
                <c:pt idx="38">
                  <c:v>-5.5905479261373996</c:v>
                </c:pt>
                <c:pt idx="39">
                  <c:v>-6.6579964777724152</c:v>
                </c:pt>
                <c:pt idx="40">
                  <c:v>-7.0898154036220635</c:v>
                </c:pt>
              </c:numCache>
            </c:numRef>
          </c:xVal>
          <c:yVal>
            <c:numRef>
              <c:f>'Параболічна спіраль'!$E$43:$E$83</c:f>
              <c:numCache>
                <c:formatCode>General</c:formatCode>
                <c:ptCount val="41"/>
                <c:pt idx="0">
                  <c:v>0</c:v>
                </c:pt>
                <c:pt idx="1">
                  <c:v>-0.34640750783785368</c:v>
                </c:pt>
                <c:pt idx="2">
                  <c:v>-0.93183413421639794</c:v>
                </c:pt>
                <c:pt idx="3">
                  <c:v>-1.5708083599763263</c:v>
                </c:pt>
                <c:pt idx="4">
                  <c:v>-2.1322653680529395</c:v>
                </c:pt>
                <c:pt idx="5">
                  <c:v>-2.5066282746310002</c:v>
                </c:pt>
                <c:pt idx="6">
                  <c:v>-2.6114810739687373</c:v>
                </c:pt>
                <c:pt idx="7">
                  <c:v>-2.3994494039536525</c:v>
                </c:pt>
                <c:pt idx="8">
                  <c:v>-1.8636682684327961</c:v>
                </c:pt>
                <c:pt idx="9">
                  <c:v>-1.0392225235135613</c:v>
                </c:pt>
                <c:pt idx="10">
                  <c:v>-4.3430381936674524E-16</c:v>
                </c:pt>
                <c:pt idx="11">
                  <c:v>1.1489037280602592</c:v>
                </c:pt>
                <c:pt idx="12">
                  <c:v>2.2825181537383097</c:v>
                </c:pt>
                <c:pt idx="13">
                  <c:v>3.2698983546398752</c:v>
                </c:pt>
                <c:pt idx="14">
                  <c:v>3.9891032324687692</c:v>
                </c:pt>
                <c:pt idx="15">
                  <c:v>4.3416075273496055</c:v>
                </c:pt>
                <c:pt idx="16">
                  <c:v>4.26453073610588</c:v>
                </c:pt>
                <c:pt idx="17">
                  <c:v>3.7392718259092366</c:v>
                </c:pt>
                <c:pt idx="18">
                  <c:v>2.7955024026491953</c:v>
                </c:pt>
                <c:pt idx="19">
                  <c:v>1.509955319948979</c:v>
                </c:pt>
                <c:pt idx="20">
                  <c:v>1.228396703077772E-15</c:v>
                </c:pt>
                <c:pt idx="21">
                  <c:v>-1.5874386259679716</c:v>
                </c:pt>
                <c:pt idx="22">
                  <c:v>-3.0905441900414692</c:v>
                </c:pt>
                <c:pt idx="23">
                  <c:v>-4.3493714023501822</c:v>
                </c:pt>
                <c:pt idx="24">
                  <c:v>-5.2229621479374737</c:v>
                </c:pt>
                <c:pt idx="25">
                  <c:v>-5.604991216397929</c:v>
                </c:pt>
                <c:pt idx="26">
                  <c:v>-5.4362313599300203</c:v>
                </c:pt>
                <c:pt idx="27">
                  <c:v>-4.7124250799289804</c:v>
                </c:pt>
                <c:pt idx="28">
                  <c:v>-3.4866040715388871</c:v>
                </c:pt>
                <c:pt idx="29">
                  <c:v>-1.8654615201355815</c:v>
                </c:pt>
                <c:pt idx="30">
                  <c:v>-2.256708843193257E-15</c:v>
                </c:pt>
                <c:pt idx="31">
                  <c:v>1.9287153771563608</c:v>
                </c:pt>
                <c:pt idx="32">
                  <c:v>3.7273365368655895</c:v>
                </c:pt>
                <c:pt idx="33">
                  <c:v>5.2097819475949914</c:v>
                </c:pt>
                <c:pt idx="34">
                  <c:v>6.2165683940806495</c:v>
                </c:pt>
                <c:pt idx="35">
                  <c:v>6.6319150439565417</c:v>
                </c:pt>
                <c:pt idx="36">
                  <c:v>6.3967961041588204</c:v>
                </c:pt>
                <c:pt idx="37">
                  <c:v>5.5164976642656809</c:v>
                </c:pt>
                <c:pt idx="38">
                  <c:v>4.0617708231909972</c:v>
                </c:pt>
                <c:pt idx="39">
                  <c:v>2.1633141930775772</c:v>
                </c:pt>
                <c:pt idx="40">
                  <c:v>3.4744305549339619E-15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5866-4326-94C1-969CDE56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3112"/>
        <c:axId val="447829832"/>
      </c:scatterChart>
      <c:valAx>
        <c:axId val="44783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7829832"/>
        <c:crosses val="autoZero"/>
        <c:crossBetween val="midCat"/>
      </c:valAx>
      <c:valAx>
        <c:axId val="4478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783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85213912395444"/>
          <c:y val="0.42461851180274396"/>
          <c:w val="0.17552926525529267"/>
          <c:h val="4.3847752054397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</xdr:colOff>
      <xdr:row>1</xdr:row>
      <xdr:rowOff>10886</xdr:rowOff>
    </xdr:from>
    <xdr:to>
      <xdr:col>17</xdr:col>
      <xdr:colOff>250370</xdr:colOff>
      <xdr:row>35</xdr:row>
      <xdr:rowOff>87086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26FA15BC-A7E3-4EDD-B7F5-17A9DC387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0.06849</cdr:x>
      <cdr:y>0.78391</cdr:y>
    </cdr:from>
    <cdr:to>
      <cdr:x>0.28269</cdr:x>
      <cdr:y>0.98896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03A143-C335-4C28-A2AE-513B755DEAF6}"/>
            </a:ext>
          </a:extLst>
        </cdr:cNvPr>
        <cdr:cNvSpPr txBox="1"/>
      </cdr:nvSpPr>
      <cdr:spPr>
        <a:xfrm xmlns:a="http://schemas.openxmlformats.org/drawingml/2006/main">
          <a:off x="419100" y="3787140"/>
          <a:ext cx="131064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r^2 = 2a</a:t>
          </a:r>
          <a:r>
            <a:rPr lang="en-US" sz="1100">
              <a:sym typeface="Symbol" panose="05050102010706020507" pitchFamily="18" charset="2"/>
            </a:rPr>
            <a:t>;</a:t>
          </a:r>
        </a:p>
        <a:p xmlns:a="http://schemas.openxmlformats.org/drawingml/2006/main">
          <a:r>
            <a:rPr lang="en-US" sz="1100">
              <a:sym typeface="Symbol" panose="05050102010706020507" pitchFamily="18" charset="2"/>
            </a:rPr>
            <a:t>x = rcos();</a:t>
          </a:r>
        </a:p>
        <a:p xmlns:a="http://schemas.openxmlformats.org/drawingml/2006/main">
          <a:r>
            <a:rPr lang="en-US" sz="1100">
              <a:sym typeface="Symbol" panose="05050102010706020507" pitchFamily="18" charset="2"/>
            </a:rPr>
            <a:t>y = rsin();</a:t>
          </a:r>
        </a:p>
        <a:p xmlns:a="http://schemas.openxmlformats.org/drawingml/2006/main">
          <a:r>
            <a:rPr lang="en-US" sz="1100">
              <a:sym typeface="Symbol" panose="05050102010706020507" pitchFamily="18" charset="2"/>
            </a:rPr>
            <a:t>a = 2;</a:t>
          </a:r>
        </a:p>
        <a:p xmlns:a="http://schemas.openxmlformats.org/drawingml/2006/main">
          <a:r>
            <a:rPr lang="en-US" sz="1100">
              <a:sym typeface="Symbol" panose="05050102010706020507" pitchFamily="18" charset="2"/>
            </a:rPr>
            <a:t>  [0;4].</a:t>
          </a:r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zoomScale="70" zoomScaleNormal="70" workbookViewId="0">
      <selection activeCell="F7" sqref="F7"/>
    </sheetView>
  </sheetViews>
  <sheetFormatPr defaultRowHeight="14.4" x14ac:dyDescent="0.3"/>
  <cols>
    <col min="4" max="5" width="8.88671875" customWidth="1"/>
  </cols>
  <sheetData>
    <row r="1" spans="1:5" ht="16.2" x14ac:dyDescent="0.3">
      <c r="A1" s="1" t="s">
        <v>0</v>
      </c>
      <c r="B1" s="2" t="s">
        <v>1</v>
      </c>
      <c r="C1" s="1" t="s">
        <v>4</v>
      </c>
      <c r="D1" s="1" t="s">
        <v>2</v>
      </c>
      <c r="E1" s="1" t="s">
        <v>3</v>
      </c>
    </row>
    <row r="2" spans="1:5" x14ac:dyDescent="0.3">
      <c r="A2">
        <v>2</v>
      </c>
      <c r="B2">
        <v>0</v>
      </c>
      <c r="C2">
        <f>2*A2*B2</f>
        <v>0</v>
      </c>
      <c r="D2">
        <f>SQRT(C2)*COS(B2)</f>
        <v>0</v>
      </c>
      <c r="E2">
        <f>SQRT(C2)*SIN(B2)</f>
        <v>0</v>
      </c>
    </row>
    <row r="3" spans="1:5" x14ac:dyDescent="0.3">
      <c r="A3">
        <v>2</v>
      </c>
      <c r="B3">
        <f>0.1*PI()</f>
        <v>0.31415926535897931</v>
      </c>
      <c r="C3">
        <f t="shared" ref="C3:C42" si="0">2*A3*B3</f>
        <v>1.2566370614359172</v>
      </c>
      <c r="D3">
        <f t="shared" ref="D3:D42" si="1">SQRT(C3)*COS(B3)</f>
        <v>1.0661326840264698</v>
      </c>
      <c r="E3">
        <f t="shared" ref="E3:E42" si="2">SQRT(C3)*SIN(B3)</f>
        <v>0.34640750783785368</v>
      </c>
    </row>
    <row r="4" spans="1:5" x14ac:dyDescent="0.3">
      <c r="A4">
        <v>2</v>
      </c>
      <c r="B4">
        <f>0.2*PI()</f>
        <v>0.62831853071795862</v>
      </c>
      <c r="C4">
        <f t="shared" si="0"/>
        <v>2.5132741228718345</v>
      </c>
      <c r="D4">
        <f t="shared" si="1"/>
        <v>1.2825596552133591</v>
      </c>
      <c r="E4">
        <f t="shared" si="2"/>
        <v>0.93183413421639794</v>
      </c>
    </row>
    <row r="5" spans="1:5" x14ac:dyDescent="0.3">
      <c r="A5">
        <v>2</v>
      </c>
      <c r="B5">
        <f>0.3*PI()</f>
        <v>0.94247779607693793</v>
      </c>
      <c r="C5">
        <f t="shared" si="0"/>
        <v>3.7699111843077517</v>
      </c>
      <c r="D5">
        <f t="shared" si="1"/>
        <v>1.1412590768691551</v>
      </c>
      <c r="E5">
        <f t="shared" si="2"/>
        <v>1.5708083599763263</v>
      </c>
    </row>
    <row r="6" spans="1:5" x14ac:dyDescent="0.3">
      <c r="A6">
        <v>2</v>
      </c>
      <c r="B6">
        <f>0.4*PI()</f>
        <v>1.2566370614359172</v>
      </c>
      <c r="C6">
        <f t="shared" si="0"/>
        <v>5.026548245743669</v>
      </c>
      <c r="D6">
        <f t="shared" si="1"/>
        <v>0.69281501567570747</v>
      </c>
      <c r="E6">
        <f t="shared" si="2"/>
        <v>2.1322653680529395</v>
      </c>
    </row>
    <row r="7" spans="1:5" x14ac:dyDescent="0.3">
      <c r="A7">
        <v>2</v>
      </c>
      <c r="B7">
        <f>0.5*PI()</f>
        <v>1.5707963267948966</v>
      </c>
      <c r="C7">
        <f t="shared" si="0"/>
        <v>6.2831853071795862</v>
      </c>
      <c r="D7">
        <f t="shared" si="1"/>
        <v>1.535495878847215E-16</v>
      </c>
      <c r="E7">
        <f t="shared" si="2"/>
        <v>2.5066282746310002</v>
      </c>
    </row>
    <row r="8" spans="1:5" x14ac:dyDescent="0.3">
      <c r="A8">
        <v>2</v>
      </c>
      <c r="B8">
        <f>0.6*PI()</f>
        <v>1.8849555921538759</v>
      </c>
      <c r="C8">
        <f t="shared" si="0"/>
        <v>7.5398223686155035</v>
      </c>
      <c r="D8">
        <f t="shared" si="1"/>
        <v>-0.84852163727190577</v>
      </c>
      <c r="E8">
        <f t="shared" si="2"/>
        <v>2.6114810739687373</v>
      </c>
    </row>
    <row r="9" spans="1:5" x14ac:dyDescent="0.3">
      <c r="A9">
        <v>2</v>
      </c>
      <c r="B9">
        <f>0.7*PI()</f>
        <v>2.1991148575128552</v>
      </c>
      <c r="C9">
        <f t="shared" si="0"/>
        <v>8.7964594300514207</v>
      </c>
      <c r="D9">
        <f t="shared" si="1"/>
        <v>-1.7433020357694426</v>
      </c>
      <c r="E9">
        <f t="shared" si="2"/>
        <v>2.3994494039536525</v>
      </c>
    </row>
    <row r="10" spans="1:5" x14ac:dyDescent="0.3">
      <c r="A10">
        <v>2</v>
      </c>
      <c r="B10">
        <f>0.8*PI()</f>
        <v>2.5132741228718345</v>
      </c>
      <c r="C10">
        <f t="shared" si="0"/>
        <v>10.053096491487338</v>
      </c>
      <c r="D10">
        <f t="shared" si="1"/>
        <v>-2.5651193104267178</v>
      </c>
      <c r="E10">
        <f t="shared" si="2"/>
        <v>1.8636682684327961</v>
      </c>
    </row>
    <row r="11" spans="1:5" x14ac:dyDescent="0.3">
      <c r="A11">
        <v>2</v>
      </c>
      <c r="B11">
        <f>0.9*PI()</f>
        <v>2.8274333882308138</v>
      </c>
      <c r="C11">
        <f t="shared" si="0"/>
        <v>11.309733552923255</v>
      </c>
      <c r="D11">
        <f t="shared" si="1"/>
        <v>-3.1983980520794093</v>
      </c>
      <c r="E11">
        <f t="shared" si="2"/>
        <v>1.0392225235135613</v>
      </c>
    </row>
    <row r="12" spans="1:5" x14ac:dyDescent="0.3">
      <c r="A12">
        <v>2</v>
      </c>
      <c r="B12">
        <f>PI()</f>
        <v>3.1415926535897931</v>
      </c>
      <c r="C12">
        <f t="shared" si="0"/>
        <v>12.566370614359172</v>
      </c>
      <c r="D12">
        <f t="shared" si="1"/>
        <v>-3.5449077018110318</v>
      </c>
      <c r="E12">
        <f t="shared" si="2"/>
        <v>4.3430381936674524E-16</v>
      </c>
    </row>
    <row r="13" spans="1:5" x14ac:dyDescent="0.3">
      <c r="A13">
        <v>2</v>
      </c>
      <c r="B13">
        <f>1.1*PI()</f>
        <v>3.4557519189487729</v>
      </c>
      <c r="C13">
        <f t="shared" si="0"/>
        <v>13.823007675795091</v>
      </c>
      <c r="D13">
        <f t="shared" si="1"/>
        <v>-3.5359620896503303</v>
      </c>
      <c r="E13">
        <f t="shared" si="2"/>
        <v>-1.1489037280602592</v>
      </c>
    </row>
    <row r="14" spans="1:5" x14ac:dyDescent="0.3">
      <c r="A14">
        <v>2</v>
      </c>
      <c r="B14">
        <f>1.2*PI()</f>
        <v>3.7699111843077517</v>
      </c>
      <c r="C14">
        <f t="shared" si="0"/>
        <v>15.079644737231007</v>
      </c>
      <c r="D14">
        <f t="shared" si="1"/>
        <v>-3.141616719952653</v>
      </c>
      <c r="E14">
        <f t="shared" si="2"/>
        <v>-2.2825181537383097</v>
      </c>
    </row>
    <row r="15" spans="1:5" x14ac:dyDescent="0.3">
      <c r="A15">
        <v>2</v>
      </c>
      <c r="B15">
        <f>1.3*PI()</f>
        <v>4.0840704496667311</v>
      </c>
      <c r="C15">
        <f t="shared" si="0"/>
        <v>16.336281798666924</v>
      </c>
      <c r="D15">
        <f t="shared" si="1"/>
        <v>-2.3757202169006257</v>
      </c>
      <c r="E15">
        <f t="shared" si="2"/>
        <v>-3.2698983546398752</v>
      </c>
    </row>
    <row r="16" spans="1:5" x14ac:dyDescent="0.3">
      <c r="A16">
        <v>2</v>
      </c>
      <c r="B16">
        <f>1.4*PI()</f>
        <v>4.3982297150257104</v>
      </c>
      <c r="C16">
        <f t="shared" si="0"/>
        <v>17.592918860102841</v>
      </c>
      <c r="D16">
        <f t="shared" si="1"/>
        <v>-1.2961382105354577</v>
      </c>
      <c r="E16">
        <f t="shared" si="2"/>
        <v>-3.9891032324687692</v>
      </c>
    </row>
    <row r="17" spans="1:5" x14ac:dyDescent="0.3">
      <c r="A17">
        <v>2</v>
      </c>
      <c r="B17">
        <f>1.5*PI()</f>
        <v>4.7123889803846897</v>
      </c>
      <c r="C17">
        <f t="shared" si="0"/>
        <v>18.849555921538759</v>
      </c>
      <c r="D17">
        <f t="shared" si="1"/>
        <v>-7.9786706309280049E-16</v>
      </c>
      <c r="E17">
        <f t="shared" si="2"/>
        <v>-4.3416075273496055</v>
      </c>
    </row>
    <row r="18" spans="1:5" x14ac:dyDescent="0.3">
      <c r="A18">
        <v>2</v>
      </c>
      <c r="B18">
        <f>1.6*PI()</f>
        <v>5.026548245743669</v>
      </c>
      <c r="C18">
        <f t="shared" si="0"/>
        <v>20.106192982974676</v>
      </c>
      <c r="D18">
        <f t="shared" si="1"/>
        <v>1.3856300313514138</v>
      </c>
      <c r="E18">
        <f t="shared" si="2"/>
        <v>-4.26453073610588</v>
      </c>
    </row>
    <row r="19" spans="1:5" x14ac:dyDescent="0.3">
      <c r="A19">
        <v>2</v>
      </c>
      <c r="B19">
        <f>1.7*PI()</f>
        <v>5.3407075111026483</v>
      </c>
      <c r="C19">
        <f t="shared" si="0"/>
        <v>21.362830044410593</v>
      </c>
      <c r="D19">
        <f t="shared" si="1"/>
        <v>2.7167400052953172</v>
      </c>
      <c r="E19">
        <f t="shared" si="2"/>
        <v>-3.7392718259092366</v>
      </c>
    </row>
    <row r="20" spans="1:5" x14ac:dyDescent="0.3">
      <c r="A20">
        <v>2</v>
      </c>
      <c r="B20">
        <f>1.8*PI()</f>
        <v>5.6548667764616276</v>
      </c>
      <c r="C20">
        <f t="shared" si="0"/>
        <v>22.61946710584651</v>
      </c>
      <c r="D20">
        <f t="shared" si="1"/>
        <v>3.8476789656400769</v>
      </c>
      <c r="E20">
        <f t="shared" si="2"/>
        <v>-2.7955024026491953</v>
      </c>
    </row>
    <row r="21" spans="1:5" x14ac:dyDescent="0.3">
      <c r="A21">
        <v>2</v>
      </c>
      <c r="B21">
        <f>1.9*PI()</f>
        <v>5.9690260418206069</v>
      </c>
      <c r="C21">
        <f t="shared" si="0"/>
        <v>23.876104167282428</v>
      </c>
      <c r="D21">
        <f t="shared" si="1"/>
        <v>4.6471646300771621</v>
      </c>
      <c r="E21">
        <f t="shared" si="2"/>
        <v>-1.509955319948979</v>
      </c>
    </row>
    <row r="22" spans="1:5" x14ac:dyDescent="0.3">
      <c r="A22">
        <v>2</v>
      </c>
      <c r="B22">
        <f>2*PI()</f>
        <v>6.2831853071795862</v>
      </c>
      <c r="C22">
        <f t="shared" si="0"/>
        <v>25.132741228718345</v>
      </c>
      <c r="D22">
        <f t="shared" si="1"/>
        <v>5.0132565492620005</v>
      </c>
      <c r="E22">
        <f t="shared" si="2"/>
        <v>-1.228396703077772E-15</v>
      </c>
    </row>
    <row r="23" spans="1:5" x14ac:dyDescent="0.3">
      <c r="A23">
        <v>2</v>
      </c>
      <c r="B23">
        <f>2.1*PI()</f>
        <v>6.5973445725385655</v>
      </c>
      <c r="C23">
        <f t="shared" si="0"/>
        <v>26.389378290154262</v>
      </c>
      <c r="D23">
        <f t="shared" si="1"/>
        <v>4.8856337254177351</v>
      </c>
      <c r="E23">
        <f t="shared" si="2"/>
        <v>1.5874386259679716</v>
      </c>
    </row>
    <row r="24" spans="1:5" x14ac:dyDescent="0.3">
      <c r="A24">
        <v>2</v>
      </c>
      <c r="B24">
        <f>2.2*PI()</f>
        <v>6.9115038378975457</v>
      </c>
      <c r="C24">
        <f t="shared" si="0"/>
        <v>27.646015351590183</v>
      </c>
      <c r="D24">
        <f t="shared" si="1"/>
        <v>4.2537691475902992</v>
      </c>
      <c r="E24">
        <f t="shared" si="2"/>
        <v>3.0905441900414692</v>
      </c>
    </row>
    <row r="25" spans="1:5" x14ac:dyDescent="0.3">
      <c r="A25">
        <v>2</v>
      </c>
      <c r="B25">
        <f>2.3*PI()</f>
        <v>7.2256631032565233</v>
      </c>
      <c r="C25">
        <f t="shared" si="0"/>
        <v>28.902652413026093</v>
      </c>
      <c r="D25">
        <f t="shared" si="1"/>
        <v>3.1600032938977303</v>
      </c>
      <c r="E25">
        <f t="shared" si="2"/>
        <v>4.3493714023501822</v>
      </c>
    </row>
    <row r="26" spans="1:5" x14ac:dyDescent="0.3">
      <c r="A26">
        <v>2</v>
      </c>
      <c r="B26">
        <f>2.4*PI()</f>
        <v>7.5398223686155035</v>
      </c>
      <c r="C26">
        <f t="shared" si="0"/>
        <v>30.159289474462014</v>
      </c>
      <c r="D26">
        <f t="shared" si="1"/>
        <v>1.6970432745438138</v>
      </c>
      <c r="E26">
        <f t="shared" si="2"/>
        <v>5.2229621479374737</v>
      </c>
    </row>
    <row r="27" spans="1:5" x14ac:dyDescent="0.3">
      <c r="A27">
        <v>2</v>
      </c>
      <c r="B27">
        <f>2.5*PI()</f>
        <v>7.8539816339744828</v>
      </c>
      <c r="C27">
        <f t="shared" si="0"/>
        <v>31.415926535897931</v>
      </c>
      <c r="D27">
        <f t="shared" si="1"/>
        <v>1.7167365821365773E-15</v>
      </c>
      <c r="E27">
        <f t="shared" si="2"/>
        <v>5.604991216397929</v>
      </c>
    </row>
    <row r="28" spans="1:5" x14ac:dyDescent="0.3">
      <c r="A28">
        <v>2</v>
      </c>
      <c r="B28">
        <f>2.6*PI()</f>
        <v>8.1681408993334621</v>
      </c>
      <c r="C28">
        <f t="shared" si="0"/>
        <v>32.672563597333848</v>
      </c>
      <c r="D28">
        <f t="shared" si="1"/>
        <v>-1.7663386421202596</v>
      </c>
      <c r="E28">
        <f t="shared" si="2"/>
        <v>5.4362313599300203</v>
      </c>
    </row>
    <row r="29" spans="1:5" x14ac:dyDescent="0.3">
      <c r="A29">
        <v>2</v>
      </c>
      <c r="B29">
        <f>2.7*PI()</f>
        <v>8.4823001646924414</v>
      </c>
      <c r="C29">
        <f t="shared" si="0"/>
        <v>33.929200658769766</v>
      </c>
      <c r="D29">
        <f t="shared" si="1"/>
        <v>-3.4237772306074641</v>
      </c>
      <c r="E29">
        <f t="shared" si="2"/>
        <v>4.7124250799289804</v>
      </c>
    </row>
    <row r="30" spans="1:5" x14ac:dyDescent="0.3">
      <c r="A30">
        <v>2</v>
      </c>
      <c r="B30">
        <f>2.8*PI()</f>
        <v>8.7964594300514207</v>
      </c>
      <c r="C30">
        <f t="shared" si="0"/>
        <v>35.185837720205683</v>
      </c>
      <c r="D30">
        <f t="shared" si="1"/>
        <v>-4.7988988079073032</v>
      </c>
      <c r="E30">
        <f t="shared" si="2"/>
        <v>3.4866040715388871</v>
      </c>
    </row>
    <row r="31" spans="1:5" x14ac:dyDescent="0.3">
      <c r="A31">
        <v>2</v>
      </c>
      <c r="B31">
        <f>2.9*PI()</f>
        <v>9.1106186954104</v>
      </c>
      <c r="C31">
        <f t="shared" si="0"/>
        <v>36.4424747816416</v>
      </c>
      <c r="D31">
        <f t="shared" si="1"/>
        <v>-5.7413002097551944</v>
      </c>
      <c r="E31">
        <f t="shared" si="2"/>
        <v>1.8654615201355815</v>
      </c>
    </row>
    <row r="32" spans="1:5" x14ac:dyDescent="0.3">
      <c r="A32">
        <v>2</v>
      </c>
      <c r="B32">
        <f>3*PI()</f>
        <v>9.4247779607693793</v>
      </c>
      <c r="C32">
        <f t="shared" si="0"/>
        <v>37.699111843077517</v>
      </c>
      <c r="D32">
        <f t="shared" si="1"/>
        <v>-6.139960247678931</v>
      </c>
      <c r="E32">
        <f t="shared" si="2"/>
        <v>2.256708843193257E-15</v>
      </c>
    </row>
    <row r="33" spans="1:5" x14ac:dyDescent="0.3">
      <c r="A33">
        <v>2</v>
      </c>
      <c r="B33">
        <f>3.1*PI()</f>
        <v>9.7389372261283587</v>
      </c>
      <c r="C33">
        <f t="shared" si="0"/>
        <v>38.955748904513435</v>
      </c>
      <c r="D33">
        <f t="shared" si="1"/>
        <v>-5.9359755641708993</v>
      </c>
      <c r="E33">
        <f t="shared" si="2"/>
        <v>-1.9287153771563608</v>
      </c>
    </row>
    <row r="34" spans="1:5" x14ac:dyDescent="0.3">
      <c r="A34">
        <v>2</v>
      </c>
      <c r="B34">
        <f>3.2*PI()</f>
        <v>10.053096491487338</v>
      </c>
      <c r="C34">
        <f t="shared" si="0"/>
        <v>40.212385965949352</v>
      </c>
      <c r="D34">
        <f t="shared" si="1"/>
        <v>-5.1302386208534374</v>
      </c>
      <c r="E34">
        <f t="shared" si="2"/>
        <v>-3.7273365368655895</v>
      </c>
    </row>
    <row r="35" spans="1:5" x14ac:dyDescent="0.3">
      <c r="A35">
        <v>2</v>
      </c>
      <c r="B35">
        <f>3.3*PI()</f>
        <v>10.367255756846317</v>
      </c>
      <c r="C35">
        <f t="shared" si="0"/>
        <v>41.469023027385269</v>
      </c>
      <c r="D35">
        <f t="shared" si="1"/>
        <v>-3.7851281465623607</v>
      </c>
      <c r="E35">
        <f t="shared" si="2"/>
        <v>-5.2097819475949914</v>
      </c>
    </row>
    <row r="36" spans="1:5" x14ac:dyDescent="0.3">
      <c r="A36">
        <v>2</v>
      </c>
      <c r="B36">
        <f>3.4*PI()</f>
        <v>10.681415022205297</v>
      </c>
      <c r="C36">
        <f t="shared" si="0"/>
        <v>42.725660088821186</v>
      </c>
      <c r="D36">
        <f t="shared" si="1"/>
        <v>-2.0198855142157739</v>
      </c>
      <c r="E36">
        <f t="shared" si="2"/>
        <v>-6.2165683940806495</v>
      </c>
    </row>
    <row r="37" spans="1:5" x14ac:dyDescent="0.3">
      <c r="A37">
        <v>2</v>
      </c>
      <c r="B37">
        <f>3.5*PI()</f>
        <v>10.995574287564276</v>
      </c>
      <c r="C37">
        <f t="shared" si="0"/>
        <v>43.982297150257104</v>
      </c>
      <c r="D37">
        <f t="shared" si="1"/>
        <v>-2.8437781642160065E-15</v>
      </c>
      <c r="E37">
        <f t="shared" si="2"/>
        <v>-6.6319150439565417</v>
      </c>
    </row>
    <row r="38" spans="1:5" x14ac:dyDescent="0.3">
      <c r="A38">
        <v>2</v>
      </c>
      <c r="B38">
        <f>3.6*PI()</f>
        <v>11.309733552923255</v>
      </c>
      <c r="C38">
        <f t="shared" si="0"/>
        <v>45.238934211693021</v>
      </c>
      <c r="D38">
        <f t="shared" si="1"/>
        <v>2.0784450470271194</v>
      </c>
      <c r="E38">
        <f t="shared" si="2"/>
        <v>-6.3967961041588204</v>
      </c>
    </row>
    <row r="39" spans="1:5" x14ac:dyDescent="0.3">
      <c r="A39">
        <v>2</v>
      </c>
      <c r="B39">
        <f>3.7*PI()</f>
        <v>11.623892818282235</v>
      </c>
      <c r="C39">
        <f t="shared" si="0"/>
        <v>46.495571273128938</v>
      </c>
      <c r="D39">
        <f t="shared" si="1"/>
        <v>4.0079701587312533</v>
      </c>
      <c r="E39">
        <f t="shared" si="2"/>
        <v>-5.5164976642656809</v>
      </c>
    </row>
    <row r="40" spans="1:5" x14ac:dyDescent="0.3">
      <c r="A40">
        <v>2</v>
      </c>
      <c r="B40">
        <f>3.8*PI()</f>
        <v>11.938052083641214</v>
      </c>
      <c r="C40">
        <f t="shared" si="0"/>
        <v>47.752208334564855</v>
      </c>
      <c r="D40">
        <f t="shared" si="1"/>
        <v>5.5905479261373996</v>
      </c>
      <c r="E40">
        <f t="shared" si="2"/>
        <v>-4.0617708231909972</v>
      </c>
    </row>
    <row r="41" spans="1:5" x14ac:dyDescent="0.3">
      <c r="A41">
        <v>2</v>
      </c>
      <c r="B41">
        <f>3.9*PI()</f>
        <v>12.252211349000193</v>
      </c>
      <c r="C41">
        <f t="shared" si="0"/>
        <v>49.008845396000773</v>
      </c>
      <c r="D41">
        <f t="shared" si="1"/>
        <v>6.6579964777724152</v>
      </c>
      <c r="E41">
        <f t="shared" si="2"/>
        <v>-2.1633141930775772</v>
      </c>
    </row>
    <row r="42" spans="1:5" x14ac:dyDescent="0.3">
      <c r="A42">
        <v>2</v>
      </c>
      <c r="B42">
        <f>4*PI()</f>
        <v>12.566370614359172</v>
      </c>
      <c r="C42">
        <f t="shared" si="0"/>
        <v>50.26548245743669</v>
      </c>
      <c r="D42">
        <f t="shared" si="1"/>
        <v>7.0898154036220635</v>
      </c>
      <c r="E42">
        <f t="shared" si="2"/>
        <v>-3.4744305549339619E-15</v>
      </c>
    </row>
    <row r="43" spans="1:5" x14ac:dyDescent="0.3">
      <c r="D43">
        <f t="shared" ref="D43:D83" si="3">-SQRT(C2)*COS(B2)</f>
        <v>0</v>
      </c>
      <c r="E43">
        <f t="shared" ref="E43:E83" si="4">-SQRT(C2)*SIN(B2)</f>
        <v>0</v>
      </c>
    </row>
    <row r="44" spans="1:5" x14ac:dyDescent="0.3">
      <c r="D44">
        <f t="shared" si="3"/>
        <v>-1.0661326840264698</v>
      </c>
      <c r="E44">
        <f t="shared" si="4"/>
        <v>-0.34640750783785368</v>
      </c>
    </row>
    <row r="45" spans="1:5" x14ac:dyDescent="0.3">
      <c r="D45">
        <f t="shared" si="3"/>
        <v>-1.2825596552133591</v>
      </c>
      <c r="E45">
        <f t="shared" si="4"/>
        <v>-0.93183413421639794</v>
      </c>
    </row>
    <row r="46" spans="1:5" x14ac:dyDescent="0.3">
      <c r="D46">
        <f t="shared" si="3"/>
        <v>-1.1412590768691551</v>
      </c>
      <c r="E46">
        <f t="shared" si="4"/>
        <v>-1.5708083599763263</v>
      </c>
    </row>
    <row r="47" spans="1:5" x14ac:dyDescent="0.3">
      <c r="D47">
        <f t="shared" si="3"/>
        <v>-0.69281501567570747</v>
      </c>
      <c r="E47">
        <f t="shared" si="4"/>
        <v>-2.1322653680529395</v>
      </c>
    </row>
    <row r="48" spans="1:5" x14ac:dyDescent="0.3">
      <c r="D48">
        <f t="shared" si="3"/>
        <v>-1.535495878847215E-16</v>
      </c>
      <c r="E48">
        <f t="shared" si="4"/>
        <v>-2.5066282746310002</v>
      </c>
    </row>
    <row r="49" spans="4:5" x14ac:dyDescent="0.3">
      <c r="D49">
        <f t="shared" si="3"/>
        <v>0.84852163727190577</v>
      </c>
      <c r="E49">
        <f t="shared" si="4"/>
        <v>-2.6114810739687373</v>
      </c>
    </row>
    <row r="50" spans="4:5" x14ac:dyDescent="0.3">
      <c r="D50">
        <f t="shared" si="3"/>
        <v>1.7433020357694426</v>
      </c>
      <c r="E50">
        <f t="shared" si="4"/>
        <v>-2.3994494039536525</v>
      </c>
    </row>
    <row r="51" spans="4:5" x14ac:dyDescent="0.3">
      <c r="D51">
        <f t="shared" si="3"/>
        <v>2.5651193104267178</v>
      </c>
      <c r="E51">
        <f t="shared" si="4"/>
        <v>-1.8636682684327961</v>
      </c>
    </row>
    <row r="52" spans="4:5" x14ac:dyDescent="0.3">
      <c r="D52">
        <f t="shared" si="3"/>
        <v>3.1983980520794093</v>
      </c>
      <c r="E52">
        <f t="shared" si="4"/>
        <v>-1.0392225235135613</v>
      </c>
    </row>
    <row r="53" spans="4:5" x14ac:dyDescent="0.3">
      <c r="D53">
        <f t="shared" si="3"/>
        <v>3.5449077018110318</v>
      </c>
      <c r="E53">
        <f t="shared" si="4"/>
        <v>-4.3430381936674524E-16</v>
      </c>
    </row>
    <row r="54" spans="4:5" x14ac:dyDescent="0.3">
      <c r="D54">
        <f t="shared" si="3"/>
        <v>3.5359620896503303</v>
      </c>
      <c r="E54">
        <f t="shared" si="4"/>
        <v>1.1489037280602592</v>
      </c>
    </row>
    <row r="55" spans="4:5" x14ac:dyDescent="0.3">
      <c r="D55">
        <f t="shared" si="3"/>
        <v>3.141616719952653</v>
      </c>
      <c r="E55">
        <f t="shared" si="4"/>
        <v>2.2825181537383097</v>
      </c>
    </row>
    <row r="56" spans="4:5" x14ac:dyDescent="0.3">
      <c r="D56">
        <f t="shared" si="3"/>
        <v>2.3757202169006257</v>
      </c>
      <c r="E56">
        <f t="shared" si="4"/>
        <v>3.2698983546398752</v>
      </c>
    </row>
    <row r="57" spans="4:5" x14ac:dyDescent="0.3">
      <c r="D57">
        <f t="shared" si="3"/>
        <v>1.2961382105354577</v>
      </c>
      <c r="E57">
        <f t="shared" si="4"/>
        <v>3.9891032324687692</v>
      </c>
    </row>
    <row r="58" spans="4:5" x14ac:dyDescent="0.3">
      <c r="D58">
        <f t="shared" si="3"/>
        <v>7.9786706309280049E-16</v>
      </c>
      <c r="E58">
        <f t="shared" si="4"/>
        <v>4.3416075273496055</v>
      </c>
    </row>
    <row r="59" spans="4:5" x14ac:dyDescent="0.3">
      <c r="D59">
        <f t="shared" si="3"/>
        <v>-1.3856300313514138</v>
      </c>
      <c r="E59">
        <f t="shared" si="4"/>
        <v>4.26453073610588</v>
      </c>
    </row>
    <row r="60" spans="4:5" x14ac:dyDescent="0.3">
      <c r="D60">
        <f t="shared" si="3"/>
        <v>-2.7167400052953172</v>
      </c>
      <c r="E60">
        <f t="shared" si="4"/>
        <v>3.7392718259092366</v>
      </c>
    </row>
    <row r="61" spans="4:5" x14ac:dyDescent="0.3">
      <c r="D61">
        <f t="shared" si="3"/>
        <v>-3.8476789656400769</v>
      </c>
      <c r="E61">
        <f t="shared" si="4"/>
        <v>2.7955024026491953</v>
      </c>
    </row>
    <row r="62" spans="4:5" x14ac:dyDescent="0.3">
      <c r="D62">
        <f t="shared" si="3"/>
        <v>-4.6471646300771621</v>
      </c>
      <c r="E62">
        <f t="shared" si="4"/>
        <v>1.509955319948979</v>
      </c>
    </row>
    <row r="63" spans="4:5" x14ac:dyDescent="0.3">
      <c r="D63">
        <f t="shared" si="3"/>
        <v>-5.0132565492620005</v>
      </c>
      <c r="E63">
        <f t="shared" si="4"/>
        <v>1.228396703077772E-15</v>
      </c>
    </row>
    <row r="64" spans="4:5" x14ac:dyDescent="0.3">
      <c r="D64">
        <f t="shared" si="3"/>
        <v>-4.8856337254177351</v>
      </c>
      <c r="E64">
        <f t="shared" si="4"/>
        <v>-1.5874386259679716</v>
      </c>
    </row>
    <row r="65" spans="4:5" x14ac:dyDescent="0.3">
      <c r="D65">
        <f t="shared" si="3"/>
        <v>-4.2537691475902992</v>
      </c>
      <c r="E65">
        <f t="shared" si="4"/>
        <v>-3.0905441900414692</v>
      </c>
    </row>
    <row r="66" spans="4:5" x14ac:dyDescent="0.3">
      <c r="D66">
        <f t="shared" si="3"/>
        <v>-3.1600032938977303</v>
      </c>
      <c r="E66">
        <f t="shared" si="4"/>
        <v>-4.3493714023501822</v>
      </c>
    </row>
    <row r="67" spans="4:5" x14ac:dyDescent="0.3">
      <c r="D67">
        <f t="shared" si="3"/>
        <v>-1.6970432745438138</v>
      </c>
      <c r="E67">
        <f t="shared" si="4"/>
        <v>-5.2229621479374737</v>
      </c>
    </row>
    <row r="68" spans="4:5" x14ac:dyDescent="0.3">
      <c r="D68">
        <f t="shared" si="3"/>
        <v>-1.7167365821365773E-15</v>
      </c>
      <c r="E68">
        <f t="shared" si="4"/>
        <v>-5.604991216397929</v>
      </c>
    </row>
    <row r="69" spans="4:5" x14ac:dyDescent="0.3">
      <c r="D69">
        <f t="shared" si="3"/>
        <v>1.7663386421202596</v>
      </c>
      <c r="E69">
        <f t="shared" si="4"/>
        <v>-5.4362313599300203</v>
      </c>
    </row>
    <row r="70" spans="4:5" x14ac:dyDescent="0.3">
      <c r="D70">
        <f t="shared" si="3"/>
        <v>3.4237772306074641</v>
      </c>
      <c r="E70">
        <f t="shared" si="4"/>
        <v>-4.7124250799289804</v>
      </c>
    </row>
    <row r="71" spans="4:5" x14ac:dyDescent="0.3">
      <c r="D71">
        <f t="shared" si="3"/>
        <v>4.7988988079073032</v>
      </c>
      <c r="E71">
        <f t="shared" si="4"/>
        <v>-3.4866040715388871</v>
      </c>
    </row>
    <row r="72" spans="4:5" x14ac:dyDescent="0.3">
      <c r="D72">
        <f t="shared" si="3"/>
        <v>5.7413002097551944</v>
      </c>
      <c r="E72">
        <f t="shared" si="4"/>
        <v>-1.8654615201355815</v>
      </c>
    </row>
    <row r="73" spans="4:5" x14ac:dyDescent="0.3">
      <c r="D73">
        <f t="shared" si="3"/>
        <v>6.139960247678931</v>
      </c>
      <c r="E73">
        <f t="shared" si="4"/>
        <v>-2.256708843193257E-15</v>
      </c>
    </row>
    <row r="74" spans="4:5" x14ac:dyDescent="0.3">
      <c r="D74">
        <f t="shared" si="3"/>
        <v>5.9359755641708993</v>
      </c>
      <c r="E74">
        <f t="shared" si="4"/>
        <v>1.9287153771563608</v>
      </c>
    </row>
    <row r="75" spans="4:5" x14ac:dyDescent="0.3">
      <c r="D75">
        <f t="shared" si="3"/>
        <v>5.1302386208534374</v>
      </c>
      <c r="E75">
        <f t="shared" si="4"/>
        <v>3.7273365368655895</v>
      </c>
    </row>
    <row r="76" spans="4:5" x14ac:dyDescent="0.3">
      <c r="D76">
        <f t="shared" si="3"/>
        <v>3.7851281465623607</v>
      </c>
      <c r="E76">
        <f t="shared" si="4"/>
        <v>5.2097819475949914</v>
      </c>
    </row>
    <row r="77" spans="4:5" x14ac:dyDescent="0.3">
      <c r="D77">
        <f t="shared" si="3"/>
        <v>2.0198855142157739</v>
      </c>
      <c r="E77">
        <f t="shared" si="4"/>
        <v>6.2165683940806495</v>
      </c>
    </row>
    <row r="78" spans="4:5" x14ac:dyDescent="0.3">
      <c r="D78">
        <f t="shared" si="3"/>
        <v>2.8437781642160065E-15</v>
      </c>
      <c r="E78">
        <f t="shared" si="4"/>
        <v>6.6319150439565417</v>
      </c>
    </row>
    <row r="79" spans="4:5" x14ac:dyDescent="0.3">
      <c r="D79">
        <f t="shared" si="3"/>
        <v>-2.0784450470271194</v>
      </c>
      <c r="E79">
        <f t="shared" si="4"/>
        <v>6.3967961041588204</v>
      </c>
    </row>
    <row r="80" spans="4:5" x14ac:dyDescent="0.3">
      <c r="D80">
        <f t="shared" si="3"/>
        <v>-4.0079701587312533</v>
      </c>
      <c r="E80">
        <f t="shared" si="4"/>
        <v>5.5164976642656809</v>
      </c>
    </row>
    <row r="81" spans="4:5" x14ac:dyDescent="0.3">
      <c r="D81">
        <f t="shared" si="3"/>
        <v>-5.5905479261373996</v>
      </c>
      <c r="E81">
        <f t="shared" si="4"/>
        <v>4.0617708231909972</v>
      </c>
    </row>
    <row r="82" spans="4:5" x14ac:dyDescent="0.3">
      <c r="D82">
        <f t="shared" si="3"/>
        <v>-6.6579964777724152</v>
      </c>
      <c r="E82">
        <f t="shared" si="4"/>
        <v>2.1633141930775772</v>
      </c>
    </row>
    <row r="83" spans="4:5" x14ac:dyDescent="0.3">
      <c r="D83">
        <f t="shared" si="3"/>
        <v>-7.0898154036220635</v>
      </c>
      <c r="E83">
        <f t="shared" si="4"/>
        <v>3.4744305549339619E-15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Параболічна спіраль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2019-05-21T08:19:03Z</dcterms:modified>
</cp:coreProperties>
</file>