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ercentile" sheetId="2" r:id="rId5"/>
    <sheet state="visible" name="Coefficient" sheetId="3" r:id="rId6"/>
  </sheets>
  <definedNames/>
  <calcPr/>
</workbook>
</file>

<file path=xl/sharedStrings.xml><?xml version="1.0" encoding="utf-8"?>
<sst xmlns="http://schemas.openxmlformats.org/spreadsheetml/2006/main" count="330" uniqueCount="92">
  <si>
    <t>Player</t>
  </si>
  <si>
    <t>Age</t>
  </si>
  <si>
    <t>Born</t>
  </si>
  <si>
    <t>Pos</t>
  </si>
  <si>
    <t>90s Played</t>
  </si>
  <si>
    <t>Nation</t>
  </si>
  <si>
    <t>League</t>
  </si>
  <si>
    <t>Squad</t>
  </si>
  <si>
    <t>Goals + Assists</t>
  </si>
  <si>
    <t>Total Team Goals</t>
  </si>
  <si>
    <t>Contribution to Team Goals (%)</t>
  </si>
  <si>
    <t>Total Shots per 90 mins</t>
  </si>
  <si>
    <t>SOT per 90 mins</t>
  </si>
  <si>
    <t>SOT %</t>
  </si>
  <si>
    <t>Goals per SOT</t>
  </si>
  <si>
    <t>Average Shot Distance</t>
  </si>
  <si>
    <t>Shots from Free Kicks</t>
  </si>
  <si>
    <t>Successful Penalty Kicks</t>
  </si>
  <si>
    <t>Attempted Penalty Kicks</t>
  </si>
  <si>
    <t>Penalty Kick Success Rate (%)</t>
  </si>
  <si>
    <t>SCA per 90 mins</t>
  </si>
  <si>
    <t>GCA per 90 mins</t>
  </si>
  <si>
    <t>%</t>
  </si>
  <si>
    <t>SCA Live-Ball Passes</t>
  </si>
  <si>
    <t>GCA Live-Ball Passes</t>
  </si>
  <si>
    <t>SCA Take-ons</t>
  </si>
  <si>
    <t>GCA Take-ons</t>
  </si>
  <si>
    <t>Number of Live Touches</t>
  </si>
  <si>
    <t>Touches in Attacking 3rd</t>
  </si>
  <si>
    <t>Touches in Attacking Penalty Area</t>
  </si>
  <si>
    <t>Attempted Take-ons</t>
  </si>
  <si>
    <t>Successful Take-on %</t>
  </si>
  <si>
    <t>Times Tackled %</t>
  </si>
  <si>
    <t>Total Carrying Distance</t>
  </si>
  <si>
    <t>Progressive Carry Distance</t>
  </si>
  <si>
    <t>Miscontrols</t>
  </si>
  <si>
    <t>Passes Successfully Received</t>
  </si>
  <si>
    <t>Fouls Committed</t>
  </si>
  <si>
    <t>Fouls Drawn</t>
  </si>
  <si>
    <t>Offsides</t>
  </si>
  <si>
    <t>Yellow Cards</t>
  </si>
  <si>
    <t>Interceptions</t>
  </si>
  <si>
    <t>Loose Balls Recovered</t>
  </si>
  <si>
    <t>Aerial Duels Won %</t>
  </si>
  <si>
    <t>Adrian Benedyczak</t>
  </si>
  <si>
    <t>FW</t>
  </si>
  <si>
    <t>Poland</t>
  </si>
  <si>
    <t>Serie B</t>
  </si>
  <si>
    <t>Parma</t>
  </si>
  <si>
    <t>Andreas Hountondji</t>
  </si>
  <si>
    <t>Benin</t>
  </si>
  <si>
    <t>Ligue 2</t>
  </si>
  <si>
    <t>Rodez Aveyron</t>
  </si>
  <si>
    <t>NaN</t>
  </si>
  <si>
    <t>Can Yılmaz Uzun</t>
  </si>
  <si>
    <t>MF, FW</t>
  </si>
  <si>
    <t>Turkey</t>
  </si>
  <si>
    <t>2. Bundesliga</t>
  </si>
  <si>
    <t>Nürnberg</t>
  </si>
  <si>
    <t>Christos Tzolis</t>
  </si>
  <si>
    <t>Greece</t>
  </si>
  <si>
    <t>Düsseldorf</t>
  </si>
  <si>
    <t>Igor Matanovic</t>
  </si>
  <si>
    <t>Croatia</t>
  </si>
  <si>
    <t>Karlsruher</t>
  </si>
  <si>
    <t>Kevin Denkey</t>
  </si>
  <si>
    <t>Togo</t>
  </si>
  <si>
    <t>Belgian Pro League</t>
  </si>
  <si>
    <t>Cercle Brugge</t>
  </si>
  <si>
    <t>Mohamed El Amine Amoura</t>
  </si>
  <si>
    <t>Algeria</t>
  </si>
  <si>
    <t>Union SG</t>
  </si>
  <si>
    <t>Peque</t>
  </si>
  <si>
    <t>Spain</t>
  </si>
  <si>
    <t>Segunda Division</t>
  </si>
  <si>
    <t>Racing Sant</t>
  </si>
  <si>
    <t>Thiago</t>
  </si>
  <si>
    <t>Brazil</t>
  </si>
  <si>
    <t>Club Brugge</t>
  </si>
  <si>
    <t>Scaling Factor:</t>
  </si>
  <si>
    <t>Scatter</t>
  </si>
  <si>
    <t>Stacked Bar</t>
  </si>
  <si>
    <t>Bar</t>
  </si>
  <si>
    <t>UEFA Coefficient ratings:</t>
  </si>
  <si>
    <t>Multiply all of the scores by these coefficients to account for strength/weakness of a league (and the average defence).</t>
  </si>
  <si>
    <t>Serie B = 0.62</t>
  </si>
  <si>
    <t>The metrics below roughly reflect expected performance in Premier League. The question: what would be this striker's scores in a better league?</t>
  </si>
  <si>
    <t>Ligue 2 = 0.40</t>
  </si>
  <si>
    <t xml:space="preserve">Additionally, there are some more interesting comparisons to be made between these players - some might look even better with the coefficient. </t>
  </si>
  <si>
    <t>2. Bundesliga = 0.58</t>
  </si>
  <si>
    <t>Belgian Pro League = 0.48</t>
  </si>
  <si>
    <t>Segunda Division = 0.63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</si>
</sst>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00"/>
    </font>
    <font>
      <sz val="12.0"/>
      <color rgb="FF000000"/>
      <name val="Calibri"/>
      <scheme val="minor"/>
    </font>
    <font>
      <u/>
      <sz val="12.0"/>
      <color rgb="FF000000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DDDDDD"/>
      </left>
      <bottom style="thin">
        <color rgb="FF74767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47678"/>
      </bottom>
    </border>
    <border>
      <left style="medium">
        <color rgb="FF949698"/>
      </left>
      <bottom style="thin">
        <color rgb="FF747678"/>
      </bottom>
    </border>
    <border>
      <left style="thin">
        <color rgb="FFDDDDDD"/>
      </left>
      <bottom style="hair">
        <color rgb="FFDDDDDD"/>
      </bottom>
    </border>
    <border>
      <bottom style="hair">
        <color rgb="FFDDDDDD"/>
      </bottom>
    </border>
    <border>
      <left style="medium">
        <color rgb="FF949698"/>
      </left>
      <bottom style="hair">
        <color rgb="FFDDDDDD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ill="1" applyFont="1">
      <alignment horizontal="center" vertical="top"/>
    </xf>
    <xf borderId="2" fillId="3" fontId="1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3" fillId="3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3" fontId="1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3" fillId="0" fontId="1" numFmtId="164" xfId="0" applyAlignment="1" applyBorder="1" applyFont="1" applyNumberFormat="1">
      <alignment horizontal="center" readingOrder="0" shrinkToFit="0" wrapText="0"/>
    </xf>
    <xf borderId="4" fillId="0" fontId="1" numFmtId="1" xfId="0" applyAlignment="1" applyBorder="1" applyFont="1" applyNumberFormat="1">
      <alignment horizontal="center" readingOrder="0" shrinkToFit="0" wrapText="0"/>
    </xf>
    <xf borderId="5" fillId="0" fontId="2" numFmtId="0" xfId="0" applyAlignment="1" applyBorder="1" applyFont="1">
      <alignment horizontal="left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6" fillId="0" fontId="3" numFmtId="164" xfId="0" applyAlignment="1" applyBorder="1" applyFont="1" applyNumberFormat="1">
      <alignment horizontal="center" readingOrder="0" shrinkToFit="0" wrapText="0"/>
    </xf>
    <xf borderId="7" fillId="0" fontId="3" numFmtId="0" xfId="0" applyAlignment="1" applyBorder="1" applyFont="1">
      <alignment horizontal="center" readingOrder="0" shrinkToFit="0" wrapText="0"/>
    </xf>
    <xf borderId="5" fillId="0" fontId="3" numFmtId="164" xfId="0" applyAlignment="1" applyBorder="1" applyFont="1" applyNumberFormat="1">
      <alignment horizontal="center" readingOrder="0" shrinkToFit="0" wrapText="0"/>
    </xf>
    <xf borderId="7" fillId="0" fontId="3" numFmtId="1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1" xfId="0" applyAlignment="1" applyFont="1" applyNumberFormat="1">
      <alignment vertical="bottom"/>
    </xf>
    <xf borderId="5" fillId="0" fontId="3" numFmtId="0" xfId="0" applyAlignment="1" applyBorder="1" applyFont="1">
      <alignment horizontal="left" readingOrder="0" shrinkToFit="0" wrapText="0"/>
    </xf>
    <xf borderId="6" fillId="0" fontId="3" numFmtId="2" xfId="0" applyAlignment="1" applyBorder="1" applyFont="1" applyNumberFormat="1">
      <alignment horizontal="center" readingOrder="0" shrinkToFit="0" wrapText="0"/>
    </xf>
    <xf borderId="6" fillId="0" fontId="3" numFmtId="1" xfId="0" applyAlignment="1" applyBorder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1" fillId="3" fontId="1" numFmtId="2" xfId="0" applyAlignment="1" applyBorder="1" applyFont="1" applyNumberFormat="1">
      <alignment horizontal="center" readingOrder="0" shrinkToFit="0" wrapText="0"/>
    </xf>
    <xf borderId="0" fillId="4" fontId="3" numFmtId="164" xfId="0" applyFill="1" applyFont="1" applyNumberFormat="1"/>
    <xf borderId="0" fillId="0" fontId="3" numFmtId="164" xfId="0" applyFont="1" applyNumberFormat="1"/>
    <xf borderId="0" fillId="0" fontId="0" numFmtId="2" xfId="0" applyAlignment="1" applyFont="1" applyNumberFormat="1">
      <alignment readingOrder="0"/>
    </xf>
    <xf borderId="0" fillId="0" fontId="5" numFmtId="2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bref.com/en/players/0d3585b5/Kevin-Denkey" TargetMode="External"/><Relationship Id="rId10" Type="http://schemas.openxmlformats.org/officeDocument/2006/relationships/hyperlink" Target="https://fbref.com/en/squads/33ba9d7b/Karlsruher-Stats" TargetMode="External"/><Relationship Id="rId13" Type="http://schemas.openxmlformats.org/officeDocument/2006/relationships/hyperlink" Target="https://fbref.com/en/players/6597f8b6/Mohamed-El-Amine-Amoura" TargetMode="External"/><Relationship Id="rId12" Type="http://schemas.openxmlformats.org/officeDocument/2006/relationships/hyperlink" Target="https://fbref.com/en/squads/e8d2adc4/Cercle-Brugge-Stats" TargetMode="Externa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squads/eab4234c/Parma-Stats" TargetMode="External"/><Relationship Id="rId3" Type="http://schemas.openxmlformats.org/officeDocument/2006/relationships/hyperlink" Target="https://fbref.com/en/players/02953b59/Andreas-Hountondji" TargetMode="External"/><Relationship Id="rId4" Type="http://schemas.openxmlformats.org/officeDocument/2006/relationships/hyperlink" Target="https://fbref.com/en/squads/9130bd3b/Rodez-Aveyron-Stats" TargetMode="External"/><Relationship Id="rId9" Type="http://schemas.openxmlformats.org/officeDocument/2006/relationships/hyperlink" Target="https://fbref.com/en/players/948e1292/Igor-Matanovic" TargetMode="External"/><Relationship Id="rId15" Type="http://schemas.openxmlformats.org/officeDocument/2006/relationships/hyperlink" Target="https://fbref.com/en/players/cb971b4f/Peque" TargetMode="External"/><Relationship Id="rId14" Type="http://schemas.openxmlformats.org/officeDocument/2006/relationships/hyperlink" Target="https://fbref.com/en/squads/e14f61a5/Union-SG-Stats" TargetMode="External"/><Relationship Id="rId17" Type="http://schemas.openxmlformats.org/officeDocument/2006/relationships/hyperlink" Target="https://fbref.com/en/players/dc45ac24/Thiago" TargetMode="External"/><Relationship Id="rId16" Type="http://schemas.openxmlformats.org/officeDocument/2006/relationships/hyperlink" Target="https://fbref.com/en/squads/dee3bbc8/Racing-Santander-Stats" TargetMode="External"/><Relationship Id="rId5" Type="http://schemas.openxmlformats.org/officeDocument/2006/relationships/hyperlink" Target="https://fbref.com/en/players/1d0b134a/Can-Yilmaz-Uzu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fbref.com/en/squads/6f2c108c/Nurnberg-Stats" TargetMode="External"/><Relationship Id="rId18" Type="http://schemas.openxmlformats.org/officeDocument/2006/relationships/hyperlink" Target="https://fbref.com/en/squads/f1e6c5f1/Club-Brugge-Stats" TargetMode="External"/><Relationship Id="rId7" Type="http://schemas.openxmlformats.org/officeDocument/2006/relationships/hyperlink" Target="https://fbref.com/en/players/9f333379/Christos-Tzolis" TargetMode="External"/><Relationship Id="rId8" Type="http://schemas.openxmlformats.org/officeDocument/2006/relationships/hyperlink" Target="https://fbref.com/en/squads/b1278397/Dusseldorf-Stats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players/02953b59/Andreas-Hountondji" TargetMode="External"/><Relationship Id="rId3" Type="http://schemas.openxmlformats.org/officeDocument/2006/relationships/hyperlink" Target="https://fbref.com/en/players/1d0b134a/Can-Yilmaz-Uzun" TargetMode="External"/><Relationship Id="rId4" Type="http://schemas.openxmlformats.org/officeDocument/2006/relationships/hyperlink" Target="https://fbref.com/en/players/9f333379/Christos-Tzolis" TargetMode="External"/><Relationship Id="rId9" Type="http://schemas.openxmlformats.org/officeDocument/2006/relationships/hyperlink" Target="https://fbref.com/en/players/dc45ac24/Thiago" TargetMode="External"/><Relationship Id="rId5" Type="http://schemas.openxmlformats.org/officeDocument/2006/relationships/hyperlink" Target="https://fbref.com/en/players/948e1292/Igor-Matanovic" TargetMode="External"/><Relationship Id="rId6" Type="http://schemas.openxmlformats.org/officeDocument/2006/relationships/hyperlink" Target="https://fbref.com/en/players/0d3585b5/Kevin-Denkey" TargetMode="External"/><Relationship Id="rId7" Type="http://schemas.openxmlformats.org/officeDocument/2006/relationships/hyperlink" Target="https://fbref.com/en/players/6597f8b6/Mohamed-El-Amine-Amoura" TargetMode="External"/><Relationship Id="rId8" Type="http://schemas.openxmlformats.org/officeDocument/2006/relationships/hyperlink" Target="https://fbref.com/en/players/cb971b4f/Pequ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fbref.com/en/squads/eab4234c/Parma-Stats" TargetMode="External"/><Relationship Id="rId22" Type="http://schemas.openxmlformats.org/officeDocument/2006/relationships/hyperlink" Target="https://fbref.com/en/squads/9130bd3b/Rodez-Aveyron-Stats" TargetMode="External"/><Relationship Id="rId21" Type="http://schemas.openxmlformats.org/officeDocument/2006/relationships/hyperlink" Target="https://fbref.com/en/players/02953b59/Andreas-Hountondji" TargetMode="External"/><Relationship Id="rId24" Type="http://schemas.openxmlformats.org/officeDocument/2006/relationships/hyperlink" Target="https://fbref.com/en/squads/6f2c108c/Nurnberg-Stats" TargetMode="External"/><Relationship Id="rId23" Type="http://schemas.openxmlformats.org/officeDocument/2006/relationships/hyperlink" Target="https://fbref.com/en/players/1d0b134a/Can-Yilmaz-Uzun" TargetMode="Externa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squads/eab4234c/Parma-Stats" TargetMode="External"/><Relationship Id="rId3" Type="http://schemas.openxmlformats.org/officeDocument/2006/relationships/hyperlink" Target="https://fbref.com/en/players/02953b59/Andreas-Hountondji" TargetMode="External"/><Relationship Id="rId4" Type="http://schemas.openxmlformats.org/officeDocument/2006/relationships/hyperlink" Target="https://fbref.com/en/squads/9130bd3b/Rodez-Aveyron-Stats" TargetMode="External"/><Relationship Id="rId9" Type="http://schemas.openxmlformats.org/officeDocument/2006/relationships/hyperlink" Target="https://fbref.com/en/players/948e1292/Igor-Matanovic" TargetMode="External"/><Relationship Id="rId26" Type="http://schemas.openxmlformats.org/officeDocument/2006/relationships/hyperlink" Target="https://fbref.com/en/squads/b1278397/Dusseldorf-Stats" TargetMode="External"/><Relationship Id="rId25" Type="http://schemas.openxmlformats.org/officeDocument/2006/relationships/hyperlink" Target="https://fbref.com/en/players/9f333379/Christos-Tzolis" TargetMode="External"/><Relationship Id="rId28" Type="http://schemas.openxmlformats.org/officeDocument/2006/relationships/hyperlink" Target="https://fbref.com/en/squads/33ba9d7b/Karlsruher-Stats" TargetMode="External"/><Relationship Id="rId27" Type="http://schemas.openxmlformats.org/officeDocument/2006/relationships/hyperlink" Target="https://fbref.com/en/players/948e1292/Igor-Matanovic" TargetMode="External"/><Relationship Id="rId5" Type="http://schemas.openxmlformats.org/officeDocument/2006/relationships/hyperlink" Target="https://fbref.com/en/players/1d0b134a/Can-Yilmaz-Uzun" TargetMode="External"/><Relationship Id="rId6" Type="http://schemas.openxmlformats.org/officeDocument/2006/relationships/hyperlink" Target="https://fbref.com/en/squads/6f2c108c/Nurnberg-Stats" TargetMode="External"/><Relationship Id="rId29" Type="http://schemas.openxmlformats.org/officeDocument/2006/relationships/hyperlink" Target="https://fbref.com/en/players/0d3585b5/Kevin-Denkey" TargetMode="External"/><Relationship Id="rId7" Type="http://schemas.openxmlformats.org/officeDocument/2006/relationships/hyperlink" Target="https://fbref.com/en/players/9f333379/Christos-Tzolis" TargetMode="External"/><Relationship Id="rId8" Type="http://schemas.openxmlformats.org/officeDocument/2006/relationships/hyperlink" Target="https://fbref.com/en/squads/b1278397/Dusseldorf-Stats" TargetMode="External"/><Relationship Id="rId31" Type="http://schemas.openxmlformats.org/officeDocument/2006/relationships/hyperlink" Target="https://fbref.com/en/players/6597f8b6/Mohamed-El-Amine-Amoura" TargetMode="External"/><Relationship Id="rId30" Type="http://schemas.openxmlformats.org/officeDocument/2006/relationships/hyperlink" Target="https://fbref.com/en/squads/e8d2adc4/Cercle-Brugge-Stats" TargetMode="External"/><Relationship Id="rId11" Type="http://schemas.openxmlformats.org/officeDocument/2006/relationships/hyperlink" Target="https://fbref.com/en/players/0d3585b5/Kevin-Denkey" TargetMode="External"/><Relationship Id="rId33" Type="http://schemas.openxmlformats.org/officeDocument/2006/relationships/hyperlink" Target="https://fbref.com/en/players/cb971b4f/Peque" TargetMode="External"/><Relationship Id="rId10" Type="http://schemas.openxmlformats.org/officeDocument/2006/relationships/hyperlink" Target="https://fbref.com/en/squads/33ba9d7b/Karlsruher-Stats" TargetMode="External"/><Relationship Id="rId32" Type="http://schemas.openxmlformats.org/officeDocument/2006/relationships/hyperlink" Target="https://fbref.com/en/squads/e14f61a5/Union-SG-Stats" TargetMode="External"/><Relationship Id="rId13" Type="http://schemas.openxmlformats.org/officeDocument/2006/relationships/hyperlink" Target="https://fbref.com/en/players/6597f8b6/Mohamed-El-Amine-Amoura" TargetMode="External"/><Relationship Id="rId35" Type="http://schemas.openxmlformats.org/officeDocument/2006/relationships/hyperlink" Target="https://fbref.com/en/players/dc45ac24/Thiago" TargetMode="External"/><Relationship Id="rId12" Type="http://schemas.openxmlformats.org/officeDocument/2006/relationships/hyperlink" Target="https://fbref.com/en/squads/e8d2adc4/Cercle-Brugge-Stats" TargetMode="External"/><Relationship Id="rId34" Type="http://schemas.openxmlformats.org/officeDocument/2006/relationships/hyperlink" Target="https://fbref.com/en/squads/dee3bbc8/Racing-Santander-Stats" TargetMode="External"/><Relationship Id="rId15" Type="http://schemas.openxmlformats.org/officeDocument/2006/relationships/hyperlink" Target="https://fbref.com/en/players/cb971b4f/Peque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fbref.com/en/squads/e14f61a5/Union-SG-Stats" TargetMode="External"/><Relationship Id="rId36" Type="http://schemas.openxmlformats.org/officeDocument/2006/relationships/hyperlink" Target="https://fbref.com/en/squads/f1e6c5f1/Club-Brugge-Stats" TargetMode="External"/><Relationship Id="rId17" Type="http://schemas.openxmlformats.org/officeDocument/2006/relationships/hyperlink" Target="https://fbref.com/en/players/dc45ac24/Thiago" TargetMode="External"/><Relationship Id="rId16" Type="http://schemas.openxmlformats.org/officeDocument/2006/relationships/hyperlink" Target="https://fbref.com/en/squads/dee3bbc8/Racing-Santander-Stats" TargetMode="External"/><Relationship Id="rId19" Type="http://schemas.openxmlformats.org/officeDocument/2006/relationships/hyperlink" Target="https://fbref.com/en/players/3f448184/Adrian-Benedyczak" TargetMode="External"/><Relationship Id="rId18" Type="http://schemas.openxmlformats.org/officeDocument/2006/relationships/hyperlink" Target="https://fbref.com/en/squads/f1e6c5f1/Club-Brugge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43"/>
    <col customWidth="1" min="2" max="2" width="5.57"/>
    <col customWidth="1" min="3" max="3" width="6.71"/>
    <col customWidth="1" min="4" max="4" width="12.86"/>
    <col customWidth="1" min="5" max="5" width="11.14"/>
    <col customWidth="1" min="6" max="6" width="8.86"/>
    <col customWidth="1" min="7" max="7" width="23.86"/>
    <col customWidth="1" min="8" max="8" width="16.86"/>
    <col customWidth="1" min="9" max="9" width="23.14"/>
    <col customWidth="1" min="10" max="10" width="17.14"/>
    <col customWidth="1" min="11" max="11" width="30.71"/>
    <col customWidth="1" min="12" max="12" width="23.14"/>
    <col customWidth="1" min="13" max="13" width="23.71"/>
    <col customWidth="1" min="14" max="14" width="28.86"/>
    <col customWidth="1" min="15" max="15" width="16.43"/>
    <col customWidth="1" min="16" max="16" width="22.29"/>
    <col customWidth="1" min="17" max="17" width="21.43"/>
    <col customWidth="1" min="18" max="18" width="23.71"/>
    <col customWidth="1" min="19" max="19" width="24.29"/>
    <col customWidth="1" min="20" max="20" width="28.86"/>
    <col customWidth="1" min="21" max="21" width="16.43"/>
    <col customWidth="1" min="22" max="22" width="16.86"/>
    <col customWidth="1" min="23" max="23" width="8.86"/>
    <col customWidth="1" min="24" max="24" width="23.86"/>
    <col customWidth="1" min="25" max="25" width="24.14"/>
    <col customWidth="1" min="26" max="26" width="11.0"/>
    <col customWidth="1" min="27" max="27" width="33.14"/>
    <col customWidth="1" min="28" max="28" width="14.0"/>
    <col customWidth="1" min="29" max="29" width="20.14"/>
    <col customWidth="1" min="30" max="30" width="23.86"/>
    <col customWidth="1" min="31" max="31" width="24.14"/>
    <col customWidth="1" min="32" max="32" width="22.86"/>
    <col customWidth="1" min="33" max="33" width="33.14"/>
    <col customWidth="1" min="34" max="34" width="7.43"/>
    <col customWidth="1" min="35" max="35" width="20.71"/>
    <col customWidth="1" min="36" max="36" width="22.43"/>
    <col customWidth="1" min="37" max="37" width="28.14"/>
    <col customWidth="1" min="38" max="38" width="22.86"/>
    <col customWidth="1" min="39" max="39" width="26.14"/>
    <col customWidth="1" min="40" max="40" width="22.0"/>
    <col customWidth="1" min="41" max="41" width="19.71"/>
    <col customWidth="1" min="42" max="42" width="7.43"/>
    <col customWidth="1" min="43" max="43" width="28.14"/>
    <col customWidth="1" min="44" max="44" width="6.71"/>
    <col customWidth="1" min="45" max="45" width="17.29"/>
    <col customWidth="1" min="46" max="46" width="12.86"/>
    <col customWidth="1" min="47" max="47" width="8.86"/>
    <col customWidth="1" min="48" max="48" width="13.14"/>
    <col customWidth="1" min="49" max="49" width="13.71"/>
    <col customWidth="1" min="50" max="50" width="22.0"/>
    <col customWidth="1" min="51" max="51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8" t="s">
        <v>23</v>
      </c>
      <c r="Y1" s="8" t="s">
        <v>24</v>
      </c>
      <c r="Z1" s="7" t="s">
        <v>22</v>
      </c>
      <c r="AA1" s="1" t="s">
        <v>25</v>
      </c>
      <c r="AB1" s="1" t="s">
        <v>26</v>
      </c>
      <c r="AC1" s="1" t="s">
        <v>22</v>
      </c>
      <c r="AD1" s="1" t="s">
        <v>27</v>
      </c>
      <c r="AE1" s="1" t="s">
        <v>28</v>
      </c>
      <c r="AF1" s="1" t="s">
        <v>22</v>
      </c>
      <c r="AG1" s="1" t="s">
        <v>29</v>
      </c>
      <c r="AH1" s="7" t="s">
        <v>22</v>
      </c>
      <c r="AI1" s="9" t="s">
        <v>30</v>
      </c>
      <c r="AJ1" s="4" t="s">
        <v>31</v>
      </c>
      <c r="AK1" s="4" t="s">
        <v>32</v>
      </c>
      <c r="AL1" s="1" t="s">
        <v>33</v>
      </c>
      <c r="AM1" s="1" t="s">
        <v>34</v>
      </c>
      <c r="AN1" s="10" t="s">
        <v>22</v>
      </c>
      <c r="AO1" s="1" t="s">
        <v>35</v>
      </c>
      <c r="AP1" s="11" t="s">
        <v>22</v>
      </c>
      <c r="AQ1" s="12" t="s">
        <v>36</v>
      </c>
      <c r="AR1" s="11" t="s">
        <v>22</v>
      </c>
      <c r="AS1" s="1" t="s">
        <v>37</v>
      </c>
      <c r="AT1" s="1" t="s">
        <v>38</v>
      </c>
      <c r="AU1" s="1" t="s">
        <v>39</v>
      </c>
      <c r="AV1" s="8" t="s">
        <v>40</v>
      </c>
      <c r="AW1" s="1" t="s">
        <v>41</v>
      </c>
      <c r="AX1" s="1" t="s">
        <v>42</v>
      </c>
      <c r="AY1" s="10" t="s">
        <v>43</v>
      </c>
    </row>
    <row r="2">
      <c r="A2" s="13" t="s">
        <v>44</v>
      </c>
      <c r="B2" s="14">
        <v>23.0</v>
      </c>
      <c r="C2" s="14">
        <v>2000.0</v>
      </c>
      <c r="D2" s="14" t="s">
        <v>45</v>
      </c>
      <c r="E2" s="14">
        <v>18.5</v>
      </c>
      <c r="F2" s="14" t="s">
        <v>46</v>
      </c>
      <c r="G2" s="14" t="s">
        <v>47</v>
      </c>
      <c r="H2" s="15" t="s">
        <v>48</v>
      </c>
      <c r="I2" s="16">
        <v>13.0</v>
      </c>
      <c r="J2" s="16">
        <v>54.0</v>
      </c>
      <c r="K2" s="17">
        <f t="shared" ref="K2:K10" si="1">SUM(I2/J2)*100</f>
        <v>24.07407407</v>
      </c>
      <c r="L2" s="14">
        <v>1.95</v>
      </c>
      <c r="M2" s="14">
        <v>0.49</v>
      </c>
      <c r="N2" s="14">
        <v>25.0</v>
      </c>
      <c r="O2" s="14">
        <v>0.44</v>
      </c>
      <c r="P2" s="14">
        <v>16.1</v>
      </c>
      <c r="Q2" s="14">
        <v>0.0</v>
      </c>
      <c r="R2" s="14">
        <v>6.0</v>
      </c>
      <c r="S2" s="14">
        <v>7.0</v>
      </c>
      <c r="T2" s="17">
        <f>SUM(R2/S2)*100</f>
        <v>85.71428571</v>
      </c>
      <c r="U2" s="14">
        <v>2.06</v>
      </c>
      <c r="V2" s="14">
        <v>0.38</v>
      </c>
      <c r="W2" s="17">
        <f t="shared" ref="W2:W10" si="2">SUM(V2/U2)*100</f>
        <v>18.44660194</v>
      </c>
      <c r="X2" s="18">
        <v>30.0</v>
      </c>
      <c r="Y2" s="18">
        <v>5.0</v>
      </c>
      <c r="Z2" s="17">
        <f t="shared" ref="Z2:Z10" si="3">SUM(Y2/X2)*100</f>
        <v>16.66666667</v>
      </c>
      <c r="AA2" s="14">
        <v>3.0</v>
      </c>
      <c r="AB2" s="14">
        <v>1.0</v>
      </c>
      <c r="AC2" s="19">
        <f t="shared" ref="AC2:AC10" si="4">SUM(AB2/AA2)*100</f>
        <v>33.33333333</v>
      </c>
      <c r="AD2" s="14">
        <v>694.0</v>
      </c>
      <c r="AE2" s="14">
        <v>353.0</v>
      </c>
      <c r="AF2" s="19">
        <f t="shared" ref="AF2:AF10" si="5">SUM(AE2/AD2)*100</f>
        <v>50.86455331</v>
      </c>
      <c r="AG2" s="14">
        <v>87.0</v>
      </c>
      <c r="AH2" s="17">
        <f t="shared" ref="AH2:AH10" si="6">SUM(AG2/AD2)*100</f>
        <v>12.53602305</v>
      </c>
      <c r="AI2" s="18">
        <v>30.0</v>
      </c>
      <c r="AJ2" s="14">
        <v>33.3</v>
      </c>
      <c r="AK2" s="14">
        <v>63.3</v>
      </c>
      <c r="AL2" s="14">
        <v>1765.0</v>
      </c>
      <c r="AM2" s="14">
        <v>694.0</v>
      </c>
      <c r="AN2" s="19">
        <f t="shared" ref="AN2:AN10" si="7">SUM(AM2/AL2)*100</f>
        <v>39.32011331</v>
      </c>
      <c r="AO2" s="14">
        <v>31.0</v>
      </c>
      <c r="AP2" s="17">
        <f t="shared" ref="AP2:AP10" si="8">SUM(AO2/AD2)*100</f>
        <v>4.46685879</v>
      </c>
      <c r="AQ2" s="20">
        <v>503.0</v>
      </c>
      <c r="AR2" s="17">
        <f t="shared" ref="AR2:AR10" si="9">SUM(AQ2/AD2)*100</f>
        <v>72.47838617</v>
      </c>
      <c r="AS2" s="14">
        <v>27.0</v>
      </c>
      <c r="AT2" s="14">
        <v>21.0</v>
      </c>
      <c r="AU2" s="14">
        <v>5.0</v>
      </c>
      <c r="AV2" s="18">
        <v>4.0</v>
      </c>
      <c r="AW2" s="14">
        <v>13.0</v>
      </c>
      <c r="AX2" s="14">
        <v>60.0</v>
      </c>
      <c r="AY2" s="19">
        <v>51.4</v>
      </c>
    </row>
    <row r="3">
      <c r="A3" s="13" t="s">
        <v>49</v>
      </c>
      <c r="B3" s="14">
        <v>21.0</v>
      </c>
      <c r="C3" s="14">
        <v>2002.0</v>
      </c>
      <c r="D3" s="14" t="s">
        <v>45</v>
      </c>
      <c r="E3" s="14">
        <v>19.2</v>
      </c>
      <c r="F3" s="14" t="s">
        <v>50</v>
      </c>
      <c r="G3" s="14" t="s">
        <v>51</v>
      </c>
      <c r="H3" s="15" t="s">
        <v>52</v>
      </c>
      <c r="I3" s="16">
        <v>15.0</v>
      </c>
      <c r="J3" s="16">
        <v>46.0</v>
      </c>
      <c r="K3" s="17">
        <f t="shared" si="1"/>
        <v>32.60869565</v>
      </c>
      <c r="L3" s="14">
        <v>2.87</v>
      </c>
      <c r="M3" s="14">
        <v>1.15</v>
      </c>
      <c r="N3" s="14">
        <v>40.0</v>
      </c>
      <c r="O3" s="14">
        <v>0.55</v>
      </c>
      <c r="P3" s="14">
        <v>12.9</v>
      </c>
      <c r="Q3" s="14">
        <v>0.0</v>
      </c>
      <c r="R3" s="14">
        <v>0.0</v>
      </c>
      <c r="S3" s="14">
        <v>0.0</v>
      </c>
      <c r="T3" s="17" t="s">
        <v>53</v>
      </c>
      <c r="U3" s="14">
        <v>2.5</v>
      </c>
      <c r="V3" s="14">
        <v>0.31</v>
      </c>
      <c r="W3" s="17">
        <f t="shared" si="2"/>
        <v>12.4</v>
      </c>
      <c r="X3" s="18">
        <v>32.0</v>
      </c>
      <c r="Y3" s="18">
        <v>2.0</v>
      </c>
      <c r="Z3" s="17">
        <f t="shared" si="3"/>
        <v>6.25</v>
      </c>
      <c r="AA3" s="14">
        <v>8.0</v>
      </c>
      <c r="AB3" s="14">
        <v>2.0</v>
      </c>
      <c r="AC3" s="19">
        <f t="shared" si="4"/>
        <v>25</v>
      </c>
      <c r="AD3" s="14">
        <v>485.0</v>
      </c>
      <c r="AE3" s="14">
        <v>311.0</v>
      </c>
      <c r="AF3" s="19">
        <f t="shared" si="5"/>
        <v>64.12371134</v>
      </c>
      <c r="AG3" s="14">
        <v>108.0</v>
      </c>
      <c r="AH3" s="17">
        <f t="shared" si="6"/>
        <v>22.26804124</v>
      </c>
      <c r="AI3" s="18">
        <v>50.0</v>
      </c>
      <c r="AJ3" s="14">
        <v>44.0</v>
      </c>
      <c r="AK3" s="14">
        <v>52.0</v>
      </c>
      <c r="AL3" s="14">
        <v>2949.0</v>
      </c>
      <c r="AM3" s="14">
        <v>1206.0</v>
      </c>
      <c r="AN3" s="19">
        <f t="shared" si="7"/>
        <v>40.89521872</v>
      </c>
      <c r="AO3" s="14">
        <v>55.0</v>
      </c>
      <c r="AP3" s="17">
        <f t="shared" si="8"/>
        <v>11.34020619</v>
      </c>
      <c r="AQ3" s="20">
        <v>351.0</v>
      </c>
      <c r="AR3" s="17">
        <f t="shared" si="9"/>
        <v>72.37113402</v>
      </c>
      <c r="AS3" s="14">
        <v>6.0</v>
      </c>
      <c r="AT3" s="14">
        <v>11.0</v>
      </c>
      <c r="AU3" s="14">
        <v>4.0</v>
      </c>
      <c r="AV3" s="18">
        <v>0.0</v>
      </c>
      <c r="AW3" s="14">
        <v>4.0</v>
      </c>
      <c r="AX3" s="14">
        <v>32.0</v>
      </c>
      <c r="AY3" s="19">
        <v>19.3</v>
      </c>
    </row>
    <row r="4">
      <c r="A4" s="13" t="s">
        <v>54</v>
      </c>
      <c r="B4" s="14">
        <v>18.0</v>
      </c>
      <c r="C4" s="14">
        <v>2005.0</v>
      </c>
      <c r="D4" s="14" t="s">
        <v>55</v>
      </c>
      <c r="E4" s="14">
        <v>17.1</v>
      </c>
      <c r="F4" s="14" t="s">
        <v>56</v>
      </c>
      <c r="G4" s="14" t="s">
        <v>57</v>
      </c>
      <c r="H4" s="15" t="s">
        <v>58</v>
      </c>
      <c r="I4" s="21">
        <v>14.0</v>
      </c>
      <c r="J4" s="21">
        <v>34.0</v>
      </c>
      <c r="K4" s="17">
        <f t="shared" si="1"/>
        <v>41.17647059</v>
      </c>
      <c r="L4" s="14">
        <v>2.93</v>
      </c>
      <c r="M4" s="14">
        <v>1.23</v>
      </c>
      <c r="N4" s="14">
        <v>42.0</v>
      </c>
      <c r="O4" s="14">
        <v>0.48</v>
      </c>
      <c r="P4" s="14">
        <v>19.5</v>
      </c>
      <c r="Q4" s="14">
        <v>3.0</v>
      </c>
      <c r="R4" s="14">
        <v>3.0</v>
      </c>
      <c r="S4" s="14">
        <v>4.0</v>
      </c>
      <c r="T4" s="17">
        <f t="shared" ref="T4:T5" si="10">SUM(R4/S4)*100</f>
        <v>75</v>
      </c>
      <c r="U4" s="14">
        <v>3.51</v>
      </c>
      <c r="V4" s="14">
        <v>0.41</v>
      </c>
      <c r="W4" s="17">
        <f t="shared" si="2"/>
        <v>11.68091168</v>
      </c>
      <c r="X4" s="18">
        <v>38.0</v>
      </c>
      <c r="Y4" s="18">
        <v>4.0</v>
      </c>
      <c r="Z4" s="17">
        <f t="shared" si="3"/>
        <v>10.52631579</v>
      </c>
      <c r="AA4" s="14">
        <v>9.0</v>
      </c>
      <c r="AB4" s="14">
        <v>2.0</v>
      </c>
      <c r="AC4" s="19">
        <f t="shared" si="4"/>
        <v>22.22222222</v>
      </c>
      <c r="AD4" s="14">
        <v>689.0</v>
      </c>
      <c r="AE4" s="14">
        <v>241.0</v>
      </c>
      <c r="AF4" s="19">
        <f t="shared" si="5"/>
        <v>34.97822932</v>
      </c>
      <c r="AG4" s="14">
        <v>54.0</v>
      </c>
      <c r="AH4" s="17">
        <f t="shared" si="6"/>
        <v>7.837445573</v>
      </c>
      <c r="AI4" s="18">
        <v>78.0</v>
      </c>
      <c r="AJ4" s="14">
        <v>61.5</v>
      </c>
      <c r="AK4" s="14">
        <v>33.3</v>
      </c>
      <c r="AL4" s="14">
        <v>3054.0</v>
      </c>
      <c r="AM4" s="14">
        <v>1228.0</v>
      </c>
      <c r="AN4" s="19">
        <f t="shared" si="7"/>
        <v>40.20956123</v>
      </c>
      <c r="AO4" s="14">
        <v>37.0</v>
      </c>
      <c r="AP4" s="17">
        <f t="shared" si="8"/>
        <v>5.370101597</v>
      </c>
      <c r="AQ4" s="20">
        <v>503.0</v>
      </c>
      <c r="AR4" s="17">
        <f t="shared" si="9"/>
        <v>73.00435414</v>
      </c>
      <c r="AS4" s="14">
        <v>15.0</v>
      </c>
      <c r="AT4" s="14">
        <v>16.0</v>
      </c>
      <c r="AU4" s="14">
        <v>4.0</v>
      </c>
      <c r="AV4" s="18">
        <v>3.0</v>
      </c>
      <c r="AW4" s="14">
        <v>3.0</v>
      </c>
      <c r="AX4" s="14">
        <v>79.0</v>
      </c>
      <c r="AY4" s="19">
        <v>35.0</v>
      </c>
    </row>
    <row r="5">
      <c r="A5" s="13" t="s">
        <v>59</v>
      </c>
      <c r="B5" s="14">
        <v>22.0</v>
      </c>
      <c r="C5" s="14">
        <v>2002.0</v>
      </c>
      <c r="D5" s="14" t="s">
        <v>55</v>
      </c>
      <c r="E5" s="14">
        <v>19.5</v>
      </c>
      <c r="F5" s="14" t="s">
        <v>60</v>
      </c>
      <c r="G5" s="14" t="s">
        <v>57</v>
      </c>
      <c r="H5" s="15" t="s">
        <v>61</v>
      </c>
      <c r="I5" s="16">
        <v>21.0</v>
      </c>
      <c r="J5" s="16">
        <v>55.0</v>
      </c>
      <c r="K5" s="17">
        <f t="shared" si="1"/>
        <v>38.18181818</v>
      </c>
      <c r="L5" s="14">
        <v>2.67</v>
      </c>
      <c r="M5" s="14">
        <v>0.97</v>
      </c>
      <c r="N5" s="14">
        <v>36.5</v>
      </c>
      <c r="O5" s="14">
        <v>0.63</v>
      </c>
      <c r="P5" s="14">
        <v>16.6</v>
      </c>
      <c r="Q5" s="14">
        <v>1.0</v>
      </c>
      <c r="R5" s="14">
        <v>3.0</v>
      </c>
      <c r="S5" s="14">
        <v>4.0</v>
      </c>
      <c r="T5" s="17">
        <f t="shared" si="10"/>
        <v>75</v>
      </c>
      <c r="U5" s="14">
        <v>3.79</v>
      </c>
      <c r="V5" s="14">
        <v>0.62</v>
      </c>
      <c r="W5" s="17">
        <f t="shared" si="2"/>
        <v>16.35883905</v>
      </c>
      <c r="X5" s="18">
        <v>56.0</v>
      </c>
      <c r="Y5" s="18">
        <v>8.0</v>
      </c>
      <c r="Z5" s="17">
        <f t="shared" si="3"/>
        <v>14.28571429</v>
      </c>
      <c r="AA5" s="14">
        <v>4.0</v>
      </c>
      <c r="AB5" s="14">
        <v>1.0</v>
      </c>
      <c r="AC5" s="19">
        <f t="shared" si="4"/>
        <v>25</v>
      </c>
      <c r="AD5" s="14">
        <v>805.0</v>
      </c>
      <c r="AE5" s="14">
        <v>413.0</v>
      </c>
      <c r="AF5" s="19">
        <f t="shared" si="5"/>
        <v>51.30434783</v>
      </c>
      <c r="AG5" s="14">
        <v>95.0</v>
      </c>
      <c r="AH5" s="17">
        <f t="shared" si="6"/>
        <v>11.80124224</v>
      </c>
      <c r="AI5" s="18">
        <v>36.0</v>
      </c>
      <c r="AJ5" s="14">
        <v>41.7</v>
      </c>
      <c r="AK5" s="14">
        <v>36.1</v>
      </c>
      <c r="AL5" s="14">
        <v>3424.0</v>
      </c>
      <c r="AM5" s="14">
        <v>1688.0</v>
      </c>
      <c r="AN5" s="19">
        <f t="shared" si="7"/>
        <v>49.29906542</v>
      </c>
      <c r="AO5" s="14">
        <v>39.0</v>
      </c>
      <c r="AP5" s="17">
        <f t="shared" si="8"/>
        <v>4.844720497</v>
      </c>
      <c r="AQ5" s="20">
        <v>578.0</v>
      </c>
      <c r="AR5" s="17">
        <f t="shared" si="9"/>
        <v>71.80124224</v>
      </c>
      <c r="AS5" s="14">
        <v>24.0</v>
      </c>
      <c r="AT5" s="14">
        <v>42.0</v>
      </c>
      <c r="AU5" s="14">
        <v>6.0</v>
      </c>
      <c r="AV5" s="18">
        <v>4.0</v>
      </c>
      <c r="AW5" s="14">
        <v>5.0</v>
      </c>
      <c r="AX5" s="14">
        <v>88.0</v>
      </c>
      <c r="AY5" s="19">
        <v>26.0</v>
      </c>
    </row>
    <row r="6">
      <c r="A6" s="13" t="s">
        <v>62</v>
      </c>
      <c r="B6" s="14">
        <v>20.0</v>
      </c>
      <c r="C6" s="14">
        <v>2003.0</v>
      </c>
      <c r="D6" s="14" t="s">
        <v>45</v>
      </c>
      <c r="E6" s="14">
        <v>18.4</v>
      </c>
      <c r="F6" s="14" t="s">
        <v>63</v>
      </c>
      <c r="G6" s="14" t="s">
        <v>57</v>
      </c>
      <c r="H6" s="15" t="s">
        <v>64</v>
      </c>
      <c r="I6" s="16">
        <v>15.0</v>
      </c>
      <c r="J6" s="16">
        <v>52.0</v>
      </c>
      <c r="K6" s="17">
        <f t="shared" si="1"/>
        <v>28.84615385</v>
      </c>
      <c r="L6" s="14">
        <v>3.15</v>
      </c>
      <c r="M6" s="14">
        <v>1.41</v>
      </c>
      <c r="N6" s="14">
        <v>44.8</v>
      </c>
      <c r="O6" s="14">
        <v>0.42</v>
      </c>
      <c r="P6" s="14">
        <v>13.1</v>
      </c>
      <c r="Q6" s="14">
        <v>0.0</v>
      </c>
      <c r="R6" s="14">
        <v>0.0</v>
      </c>
      <c r="S6" s="14">
        <v>0.0</v>
      </c>
      <c r="T6" s="17" t="s">
        <v>53</v>
      </c>
      <c r="U6" s="14">
        <v>2.77</v>
      </c>
      <c r="V6" s="14">
        <v>0.27</v>
      </c>
      <c r="W6" s="17">
        <f t="shared" si="2"/>
        <v>9.747292419</v>
      </c>
      <c r="X6" s="18">
        <v>33.0</v>
      </c>
      <c r="Y6" s="18">
        <v>3.0</v>
      </c>
      <c r="Z6" s="17">
        <f t="shared" si="3"/>
        <v>9.090909091</v>
      </c>
      <c r="AA6" s="14">
        <v>7.0</v>
      </c>
      <c r="AB6" s="14">
        <v>2.0</v>
      </c>
      <c r="AC6" s="19">
        <f t="shared" si="4"/>
        <v>28.57142857</v>
      </c>
      <c r="AD6" s="14">
        <v>642.0</v>
      </c>
      <c r="AE6" s="14">
        <v>295.0</v>
      </c>
      <c r="AF6" s="19">
        <f t="shared" si="5"/>
        <v>45.95015576</v>
      </c>
      <c r="AG6" s="14">
        <v>111.0</v>
      </c>
      <c r="AH6" s="17">
        <f t="shared" si="6"/>
        <v>17.28971963</v>
      </c>
      <c r="AI6" s="18">
        <v>46.0</v>
      </c>
      <c r="AJ6" s="14">
        <v>60.9</v>
      </c>
      <c r="AK6" s="14">
        <v>39.1</v>
      </c>
      <c r="AL6" s="14">
        <v>1286.0</v>
      </c>
      <c r="AM6" s="14">
        <v>369.0</v>
      </c>
      <c r="AN6" s="19">
        <f t="shared" si="7"/>
        <v>28.69362364</v>
      </c>
      <c r="AO6" s="14">
        <v>77.0</v>
      </c>
      <c r="AP6" s="17">
        <f t="shared" si="8"/>
        <v>11.99376947</v>
      </c>
      <c r="AQ6" s="20">
        <v>488.0</v>
      </c>
      <c r="AR6" s="17">
        <f t="shared" si="9"/>
        <v>76.01246106</v>
      </c>
      <c r="AS6" s="14">
        <v>36.0</v>
      </c>
      <c r="AT6" s="14">
        <v>33.0</v>
      </c>
      <c r="AU6" s="14">
        <v>4.0</v>
      </c>
      <c r="AV6" s="18">
        <v>1.0</v>
      </c>
      <c r="AW6" s="14">
        <v>4.0</v>
      </c>
      <c r="AX6" s="14">
        <v>46.0</v>
      </c>
      <c r="AY6" s="19">
        <v>47.9</v>
      </c>
    </row>
    <row r="7">
      <c r="A7" s="13" t="s">
        <v>65</v>
      </c>
      <c r="B7" s="14">
        <v>23.0</v>
      </c>
      <c r="C7" s="14">
        <v>2000.0</v>
      </c>
      <c r="D7" s="14" t="s">
        <v>45</v>
      </c>
      <c r="E7" s="14">
        <v>27.7</v>
      </c>
      <c r="F7" s="14" t="s">
        <v>66</v>
      </c>
      <c r="G7" s="14" t="s">
        <v>67</v>
      </c>
      <c r="H7" s="15" t="s">
        <v>68</v>
      </c>
      <c r="I7" s="22">
        <v>22.0</v>
      </c>
      <c r="J7" s="22">
        <v>44.0</v>
      </c>
      <c r="K7" s="17">
        <f t="shared" si="1"/>
        <v>50</v>
      </c>
      <c r="L7" s="14">
        <v>4.26</v>
      </c>
      <c r="M7" s="14">
        <v>1.52</v>
      </c>
      <c r="N7" s="14">
        <v>35.6</v>
      </c>
      <c r="O7" s="14">
        <v>0.5</v>
      </c>
      <c r="P7" s="14">
        <v>15.1</v>
      </c>
      <c r="Q7" s="14">
        <v>5.0</v>
      </c>
      <c r="R7" s="14">
        <v>2.0</v>
      </c>
      <c r="S7" s="14">
        <v>3.0</v>
      </c>
      <c r="T7" s="17">
        <f t="shared" ref="T7:T10" si="11">SUM(R7/S7)*100</f>
        <v>66.66666667</v>
      </c>
      <c r="U7" s="14">
        <v>2.71</v>
      </c>
      <c r="V7" s="14">
        <v>0.14</v>
      </c>
      <c r="W7" s="17">
        <f t="shared" si="2"/>
        <v>5.166051661</v>
      </c>
      <c r="X7" s="18">
        <v>52.0</v>
      </c>
      <c r="Y7" s="18">
        <v>2.0</v>
      </c>
      <c r="Z7" s="17">
        <f t="shared" si="3"/>
        <v>3.846153846</v>
      </c>
      <c r="AA7" s="14">
        <v>10.0</v>
      </c>
      <c r="AB7" s="14">
        <v>2.0</v>
      </c>
      <c r="AC7" s="19">
        <f t="shared" si="4"/>
        <v>20</v>
      </c>
      <c r="AD7" s="14">
        <v>1127.0</v>
      </c>
      <c r="AE7" s="14">
        <v>728.0</v>
      </c>
      <c r="AF7" s="19">
        <f t="shared" si="5"/>
        <v>64.59627329</v>
      </c>
      <c r="AG7" s="14">
        <v>211.0</v>
      </c>
      <c r="AH7" s="17">
        <f t="shared" si="6"/>
        <v>18.72227152</v>
      </c>
      <c r="AI7" s="18">
        <v>71.0</v>
      </c>
      <c r="AJ7" s="14">
        <v>52.1</v>
      </c>
      <c r="AK7" s="14">
        <v>39.4</v>
      </c>
      <c r="AL7" s="14">
        <v>4351.0</v>
      </c>
      <c r="AM7" s="14">
        <v>1154.0</v>
      </c>
      <c r="AN7" s="19">
        <f t="shared" si="7"/>
        <v>26.52263847</v>
      </c>
      <c r="AO7" s="14">
        <v>165.0</v>
      </c>
      <c r="AP7" s="17">
        <f t="shared" si="8"/>
        <v>14.64063886</v>
      </c>
      <c r="AQ7" s="20">
        <v>857.0</v>
      </c>
      <c r="AR7" s="17">
        <f t="shared" si="9"/>
        <v>76.04259095</v>
      </c>
      <c r="AS7" s="14">
        <v>49.0</v>
      </c>
      <c r="AT7" s="14">
        <v>48.0</v>
      </c>
      <c r="AU7" s="14">
        <v>31.0</v>
      </c>
      <c r="AV7" s="18">
        <v>6.0</v>
      </c>
      <c r="AW7" s="14">
        <v>3.0</v>
      </c>
      <c r="AX7" s="14">
        <v>79.0</v>
      </c>
      <c r="AY7" s="19">
        <v>32.0</v>
      </c>
    </row>
    <row r="8">
      <c r="A8" s="13" t="s">
        <v>69</v>
      </c>
      <c r="B8" s="14">
        <v>23.0</v>
      </c>
      <c r="C8" s="14">
        <v>2000.0</v>
      </c>
      <c r="D8" s="14" t="s">
        <v>45</v>
      </c>
      <c r="E8" s="14">
        <v>15.9</v>
      </c>
      <c r="F8" s="14" t="s">
        <v>70</v>
      </c>
      <c r="G8" s="14" t="s">
        <v>67</v>
      </c>
      <c r="H8" s="15" t="s">
        <v>71</v>
      </c>
      <c r="I8" s="22">
        <v>19.0</v>
      </c>
      <c r="J8" s="22">
        <v>63.0</v>
      </c>
      <c r="K8" s="17">
        <f t="shared" si="1"/>
        <v>30.15873016</v>
      </c>
      <c r="L8" s="14">
        <v>4.83</v>
      </c>
      <c r="M8" s="14">
        <v>2.2</v>
      </c>
      <c r="N8" s="14">
        <v>45.5</v>
      </c>
      <c r="O8" s="14">
        <v>0.46</v>
      </c>
      <c r="P8" s="14">
        <v>16.0</v>
      </c>
      <c r="Q8" s="14">
        <v>0.0</v>
      </c>
      <c r="R8" s="14">
        <v>1.0</v>
      </c>
      <c r="S8" s="14">
        <v>1.0</v>
      </c>
      <c r="T8" s="17">
        <f t="shared" si="11"/>
        <v>100</v>
      </c>
      <c r="U8" s="14">
        <v>3.58</v>
      </c>
      <c r="V8" s="14">
        <v>0.5</v>
      </c>
      <c r="W8" s="17">
        <f t="shared" si="2"/>
        <v>13.96648045</v>
      </c>
      <c r="X8" s="18">
        <v>30.0</v>
      </c>
      <c r="Y8" s="18">
        <v>3.0</v>
      </c>
      <c r="Z8" s="17">
        <f t="shared" si="3"/>
        <v>10</v>
      </c>
      <c r="AA8" s="14">
        <v>12.0</v>
      </c>
      <c r="AB8" s="14">
        <v>2.0</v>
      </c>
      <c r="AC8" s="19">
        <f t="shared" si="4"/>
        <v>16.66666667</v>
      </c>
      <c r="AD8" s="14">
        <v>615.0</v>
      </c>
      <c r="AE8" s="14">
        <v>415.0</v>
      </c>
      <c r="AF8" s="19">
        <f t="shared" si="5"/>
        <v>67.4796748</v>
      </c>
      <c r="AG8" s="14">
        <v>125.0</v>
      </c>
      <c r="AH8" s="17">
        <f t="shared" si="6"/>
        <v>20.32520325</v>
      </c>
      <c r="AI8" s="18">
        <v>79.0</v>
      </c>
      <c r="AJ8" s="14">
        <v>35.4</v>
      </c>
      <c r="AK8" s="14">
        <v>60.8</v>
      </c>
      <c r="AL8" s="14">
        <v>3745.0</v>
      </c>
      <c r="AM8" s="14">
        <v>1762.0</v>
      </c>
      <c r="AN8" s="19">
        <f t="shared" si="7"/>
        <v>47.0493992</v>
      </c>
      <c r="AO8" s="14">
        <v>46.0</v>
      </c>
      <c r="AP8" s="17">
        <f t="shared" si="8"/>
        <v>7.479674797</v>
      </c>
      <c r="AQ8" s="20">
        <v>424.0</v>
      </c>
      <c r="AR8" s="17">
        <f t="shared" si="9"/>
        <v>68.94308943</v>
      </c>
      <c r="AS8" s="14">
        <v>12.0</v>
      </c>
      <c r="AT8" s="14">
        <v>15.0</v>
      </c>
      <c r="AU8" s="14">
        <v>11.0</v>
      </c>
      <c r="AV8" s="18">
        <v>5.0</v>
      </c>
      <c r="AW8" s="14">
        <v>4.0</v>
      </c>
      <c r="AX8" s="14">
        <v>62.0</v>
      </c>
      <c r="AY8" s="19">
        <v>19.6</v>
      </c>
    </row>
    <row r="9">
      <c r="A9" s="13" t="s">
        <v>72</v>
      </c>
      <c r="B9" s="14">
        <v>21.0</v>
      </c>
      <c r="C9" s="14">
        <v>2002.0</v>
      </c>
      <c r="D9" s="14" t="s">
        <v>55</v>
      </c>
      <c r="E9" s="14">
        <v>24.4</v>
      </c>
      <c r="F9" s="14" t="s">
        <v>73</v>
      </c>
      <c r="G9" s="14" t="s">
        <v>74</v>
      </c>
      <c r="H9" s="15" t="s">
        <v>75</v>
      </c>
      <c r="I9" s="16">
        <v>18.0</v>
      </c>
      <c r="J9" s="16">
        <v>51.0</v>
      </c>
      <c r="K9" s="17">
        <f t="shared" si="1"/>
        <v>35.29411765</v>
      </c>
      <c r="L9" s="14">
        <v>1.76</v>
      </c>
      <c r="M9" s="14">
        <v>0.82</v>
      </c>
      <c r="N9" s="14">
        <v>46.5</v>
      </c>
      <c r="O9" s="14">
        <v>0.45</v>
      </c>
      <c r="P9" s="14">
        <v>15.9</v>
      </c>
      <c r="Q9" s="14">
        <v>0.0</v>
      </c>
      <c r="R9" s="14">
        <v>7.0</v>
      </c>
      <c r="S9" s="14">
        <v>7.0</v>
      </c>
      <c r="T9" s="17">
        <f t="shared" si="11"/>
        <v>100</v>
      </c>
      <c r="U9" s="14">
        <v>3.65</v>
      </c>
      <c r="V9" s="14">
        <v>0.53</v>
      </c>
      <c r="W9" s="17">
        <f t="shared" si="2"/>
        <v>14.52054795</v>
      </c>
      <c r="X9" s="18">
        <v>58.0</v>
      </c>
      <c r="Y9" s="18">
        <v>7.0</v>
      </c>
      <c r="Z9" s="17">
        <f t="shared" si="3"/>
        <v>12.06896552</v>
      </c>
      <c r="AA9" s="14">
        <v>15.0</v>
      </c>
      <c r="AB9" s="14">
        <v>3.0</v>
      </c>
      <c r="AC9" s="19">
        <f t="shared" si="4"/>
        <v>20</v>
      </c>
      <c r="AD9" s="14">
        <v>1090.0</v>
      </c>
      <c r="AE9" s="14">
        <v>442.0</v>
      </c>
      <c r="AF9" s="19">
        <f t="shared" si="5"/>
        <v>40.55045872</v>
      </c>
      <c r="AG9" s="14">
        <v>100.0</v>
      </c>
      <c r="AH9" s="17">
        <f t="shared" si="6"/>
        <v>9.174311927</v>
      </c>
      <c r="AI9" s="18">
        <v>106.0</v>
      </c>
      <c r="AJ9" s="14">
        <v>62.3</v>
      </c>
      <c r="AK9" s="14">
        <v>33.0</v>
      </c>
      <c r="AL9" s="14">
        <v>3353.0</v>
      </c>
      <c r="AM9" s="14">
        <v>1373.0</v>
      </c>
      <c r="AN9" s="19">
        <f t="shared" si="7"/>
        <v>40.94840441</v>
      </c>
      <c r="AO9" s="14">
        <v>68.0</v>
      </c>
      <c r="AP9" s="17">
        <f t="shared" si="8"/>
        <v>6.23853211</v>
      </c>
      <c r="AQ9" s="20">
        <v>785.0</v>
      </c>
      <c r="AR9" s="17">
        <f t="shared" si="9"/>
        <v>72.01834862</v>
      </c>
      <c r="AS9" s="14">
        <v>39.0</v>
      </c>
      <c r="AT9" s="14">
        <v>80.0</v>
      </c>
      <c r="AU9" s="14">
        <v>3.0</v>
      </c>
      <c r="AV9" s="18">
        <v>3.0</v>
      </c>
      <c r="AW9" s="14">
        <v>8.0</v>
      </c>
      <c r="AX9" s="14">
        <v>105.0</v>
      </c>
      <c r="AY9" s="19">
        <v>44.9</v>
      </c>
    </row>
    <row r="10">
      <c r="A10" s="13" t="s">
        <v>76</v>
      </c>
      <c r="B10" s="14">
        <v>22.0</v>
      </c>
      <c r="C10" s="14">
        <v>2001.0</v>
      </c>
      <c r="D10" s="14" t="s">
        <v>45</v>
      </c>
      <c r="E10" s="14">
        <v>20.4</v>
      </c>
      <c r="F10" s="14" t="s">
        <v>77</v>
      </c>
      <c r="G10" s="14" t="s">
        <v>67</v>
      </c>
      <c r="H10" s="15" t="s">
        <v>78</v>
      </c>
      <c r="I10" s="22">
        <v>18.0</v>
      </c>
      <c r="J10" s="22">
        <v>62.0</v>
      </c>
      <c r="K10" s="17">
        <f t="shared" si="1"/>
        <v>29.03225806</v>
      </c>
      <c r="L10" s="14">
        <v>2.49</v>
      </c>
      <c r="M10" s="14">
        <v>1.03</v>
      </c>
      <c r="N10" s="14">
        <v>41.2</v>
      </c>
      <c r="O10" s="14">
        <v>0.48</v>
      </c>
      <c r="P10" s="14">
        <v>11.8</v>
      </c>
      <c r="Q10" s="14">
        <v>0.0</v>
      </c>
      <c r="R10" s="14">
        <v>6.0</v>
      </c>
      <c r="S10" s="14">
        <v>7.0</v>
      </c>
      <c r="T10" s="17">
        <f t="shared" si="11"/>
        <v>85.71428571</v>
      </c>
      <c r="U10" s="14">
        <v>2.44</v>
      </c>
      <c r="V10" s="14">
        <v>0.39</v>
      </c>
      <c r="W10" s="17">
        <f t="shared" si="2"/>
        <v>15.98360656</v>
      </c>
      <c r="X10" s="18">
        <v>34.0</v>
      </c>
      <c r="Y10" s="18">
        <v>3.0</v>
      </c>
      <c r="Z10" s="17">
        <f t="shared" si="3"/>
        <v>8.823529412</v>
      </c>
      <c r="AA10" s="14">
        <v>3.0</v>
      </c>
      <c r="AB10" s="14">
        <v>0.0</v>
      </c>
      <c r="AC10" s="19">
        <f t="shared" si="4"/>
        <v>0</v>
      </c>
      <c r="AD10" s="14">
        <v>696.0</v>
      </c>
      <c r="AE10" s="14">
        <v>375.0</v>
      </c>
      <c r="AF10" s="19">
        <f t="shared" si="5"/>
        <v>53.87931034</v>
      </c>
      <c r="AG10" s="14">
        <v>134.0</v>
      </c>
      <c r="AH10" s="17">
        <f t="shared" si="6"/>
        <v>19.25287356</v>
      </c>
      <c r="AI10" s="18">
        <v>42.0</v>
      </c>
      <c r="AJ10" s="14">
        <v>40.5</v>
      </c>
      <c r="AK10" s="14">
        <v>50.0</v>
      </c>
      <c r="AL10" s="14">
        <v>2917.0</v>
      </c>
      <c r="AM10" s="14">
        <v>888.0</v>
      </c>
      <c r="AN10" s="19">
        <f t="shared" si="7"/>
        <v>30.44223517</v>
      </c>
      <c r="AO10" s="14">
        <v>72.0</v>
      </c>
      <c r="AP10" s="17">
        <f t="shared" si="8"/>
        <v>10.34482759</v>
      </c>
      <c r="AQ10" s="20">
        <v>494.0</v>
      </c>
      <c r="AR10" s="17">
        <f t="shared" si="9"/>
        <v>70.97701149</v>
      </c>
      <c r="AS10" s="14">
        <v>38.0</v>
      </c>
      <c r="AT10" s="14">
        <v>24.0</v>
      </c>
      <c r="AU10" s="14">
        <v>20.0</v>
      </c>
      <c r="AV10" s="18">
        <v>6.0</v>
      </c>
      <c r="AW10" s="14">
        <v>4.0</v>
      </c>
      <c r="AX10" s="14">
        <v>56.0</v>
      </c>
      <c r="AY10" s="19">
        <v>40.6</v>
      </c>
    </row>
    <row r="11" ht="15.75" customHeight="1">
      <c r="K11" s="23">
        <f>MAX(K2:K10)</f>
        <v>50</v>
      </c>
      <c r="L11" s="24">
        <v>4.83</v>
      </c>
      <c r="M11" s="24">
        <f t="shared" ref="M11:AY11" si="12">MAX(M2:M10)</f>
        <v>2.2</v>
      </c>
      <c r="N11" s="24">
        <f t="shared" si="12"/>
        <v>46.5</v>
      </c>
      <c r="O11" s="24">
        <f t="shared" si="12"/>
        <v>0.63</v>
      </c>
      <c r="P11" s="24">
        <f t="shared" si="12"/>
        <v>19.5</v>
      </c>
      <c r="Q11" s="24">
        <f t="shared" si="12"/>
        <v>5</v>
      </c>
      <c r="R11" s="24">
        <f t="shared" si="12"/>
        <v>7</v>
      </c>
      <c r="S11" s="24">
        <f t="shared" si="12"/>
        <v>7</v>
      </c>
      <c r="T11" s="23">
        <f t="shared" si="12"/>
        <v>100</v>
      </c>
      <c r="U11" s="24">
        <f t="shared" si="12"/>
        <v>3.79</v>
      </c>
      <c r="V11" s="24">
        <f t="shared" si="12"/>
        <v>0.62</v>
      </c>
      <c r="W11" s="23">
        <f t="shared" si="12"/>
        <v>18.44660194</v>
      </c>
      <c r="X11" s="24">
        <f t="shared" si="12"/>
        <v>58</v>
      </c>
      <c r="Y11" s="24">
        <f t="shared" si="12"/>
        <v>8</v>
      </c>
      <c r="Z11" s="23">
        <f t="shared" si="12"/>
        <v>16.66666667</v>
      </c>
      <c r="AA11" s="24">
        <f t="shared" si="12"/>
        <v>15</v>
      </c>
      <c r="AB11" s="24">
        <f t="shared" si="12"/>
        <v>3</v>
      </c>
      <c r="AC11" s="23">
        <f t="shared" si="12"/>
        <v>33.33333333</v>
      </c>
      <c r="AD11" s="24">
        <f t="shared" si="12"/>
        <v>1127</v>
      </c>
      <c r="AE11" s="24">
        <f t="shared" si="12"/>
        <v>728</v>
      </c>
      <c r="AF11" s="23">
        <f t="shared" si="12"/>
        <v>67.4796748</v>
      </c>
      <c r="AG11" s="24">
        <f t="shared" si="12"/>
        <v>211</v>
      </c>
      <c r="AH11" s="23">
        <f t="shared" si="12"/>
        <v>22.26804124</v>
      </c>
      <c r="AI11" s="24">
        <f t="shared" si="12"/>
        <v>106</v>
      </c>
      <c r="AJ11" s="24">
        <f t="shared" si="12"/>
        <v>62.3</v>
      </c>
      <c r="AK11" s="24">
        <f t="shared" si="12"/>
        <v>63.3</v>
      </c>
      <c r="AL11" s="24">
        <f t="shared" si="12"/>
        <v>4351</v>
      </c>
      <c r="AM11" s="24">
        <f t="shared" si="12"/>
        <v>1762</v>
      </c>
      <c r="AN11" s="23">
        <f t="shared" si="12"/>
        <v>49.29906542</v>
      </c>
      <c r="AO11" s="24">
        <f t="shared" si="12"/>
        <v>165</v>
      </c>
      <c r="AP11" s="23">
        <f t="shared" si="12"/>
        <v>14.64063886</v>
      </c>
      <c r="AQ11" s="25">
        <f t="shared" si="12"/>
        <v>857</v>
      </c>
      <c r="AR11" s="23">
        <f t="shared" si="12"/>
        <v>76.04259095</v>
      </c>
      <c r="AS11" s="24">
        <f t="shared" si="12"/>
        <v>49</v>
      </c>
      <c r="AT11" s="24">
        <f t="shared" si="12"/>
        <v>80</v>
      </c>
      <c r="AU11" s="24">
        <f t="shared" si="12"/>
        <v>31</v>
      </c>
      <c r="AV11" s="24">
        <f t="shared" si="12"/>
        <v>6</v>
      </c>
      <c r="AW11" s="24">
        <f t="shared" si="12"/>
        <v>13</v>
      </c>
      <c r="AX11" s="24">
        <f t="shared" si="12"/>
        <v>105</v>
      </c>
      <c r="AY11" s="23">
        <f t="shared" si="12"/>
        <v>51.4</v>
      </c>
    </row>
    <row r="12" ht="15.75" customHeight="1">
      <c r="J12" s="24" t="s">
        <v>79</v>
      </c>
      <c r="K12" s="26">
        <f t="shared" ref="K12:AY12" si="13">K11/100</f>
        <v>0.5</v>
      </c>
      <c r="L12" s="26">
        <f t="shared" si="13"/>
        <v>0.0483</v>
      </c>
      <c r="M12" s="26">
        <f t="shared" si="13"/>
        <v>0.022</v>
      </c>
      <c r="N12" s="26">
        <f t="shared" si="13"/>
        <v>0.465</v>
      </c>
      <c r="O12" s="26">
        <f t="shared" si="13"/>
        <v>0.0063</v>
      </c>
      <c r="P12" s="26">
        <f t="shared" si="13"/>
        <v>0.195</v>
      </c>
      <c r="Q12" s="26">
        <f t="shared" si="13"/>
        <v>0.05</v>
      </c>
      <c r="R12" s="26">
        <f t="shared" si="13"/>
        <v>0.07</v>
      </c>
      <c r="S12" s="26">
        <f t="shared" si="13"/>
        <v>0.07</v>
      </c>
      <c r="T12" s="26">
        <f t="shared" si="13"/>
        <v>1</v>
      </c>
      <c r="U12" s="26">
        <f t="shared" si="13"/>
        <v>0.0379</v>
      </c>
      <c r="V12" s="26">
        <f t="shared" si="13"/>
        <v>0.0062</v>
      </c>
      <c r="W12" s="26">
        <f t="shared" si="13"/>
        <v>0.1844660194</v>
      </c>
      <c r="X12" s="26">
        <f t="shared" si="13"/>
        <v>0.58</v>
      </c>
      <c r="Y12" s="26">
        <f t="shared" si="13"/>
        <v>0.08</v>
      </c>
      <c r="Z12" s="26">
        <f t="shared" si="13"/>
        <v>0.1666666667</v>
      </c>
      <c r="AA12" s="26">
        <f t="shared" si="13"/>
        <v>0.15</v>
      </c>
      <c r="AB12" s="26">
        <f t="shared" si="13"/>
        <v>0.03</v>
      </c>
      <c r="AC12" s="26">
        <f t="shared" si="13"/>
        <v>0.3333333333</v>
      </c>
      <c r="AD12" s="26">
        <f t="shared" si="13"/>
        <v>11.27</v>
      </c>
      <c r="AE12" s="26">
        <f t="shared" si="13"/>
        <v>7.28</v>
      </c>
      <c r="AF12" s="26">
        <f t="shared" si="13"/>
        <v>0.674796748</v>
      </c>
      <c r="AG12" s="26">
        <f t="shared" si="13"/>
        <v>2.11</v>
      </c>
      <c r="AH12" s="26">
        <f t="shared" si="13"/>
        <v>0.2226804124</v>
      </c>
      <c r="AI12" s="26">
        <f t="shared" si="13"/>
        <v>1.06</v>
      </c>
      <c r="AJ12" s="26">
        <f t="shared" si="13"/>
        <v>0.623</v>
      </c>
      <c r="AK12" s="26">
        <f t="shared" si="13"/>
        <v>0.633</v>
      </c>
      <c r="AL12" s="26">
        <f t="shared" si="13"/>
        <v>43.51</v>
      </c>
      <c r="AM12" s="26">
        <f t="shared" si="13"/>
        <v>17.62</v>
      </c>
      <c r="AN12" s="26">
        <f t="shared" si="13"/>
        <v>0.4929906542</v>
      </c>
      <c r="AO12" s="26">
        <f t="shared" si="13"/>
        <v>1.65</v>
      </c>
      <c r="AP12" s="26">
        <f t="shared" si="13"/>
        <v>0.1464063886</v>
      </c>
      <c r="AQ12" s="26">
        <f t="shared" si="13"/>
        <v>8.57</v>
      </c>
      <c r="AR12" s="26">
        <f t="shared" si="13"/>
        <v>0.7604259095</v>
      </c>
      <c r="AS12" s="26">
        <f t="shared" si="13"/>
        <v>0.49</v>
      </c>
      <c r="AT12" s="26">
        <f t="shared" si="13"/>
        <v>0.8</v>
      </c>
      <c r="AU12" s="26">
        <f t="shared" si="13"/>
        <v>0.31</v>
      </c>
      <c r="AV12" s="26">
        <f t="shared" si="13"/>
        <v>0.06</v>
      </c>
      <c r="AW12" s="26">
        <f t="shared" si="13"/>
        <v>0.13</v>
      </c>
      <c r="AX12" s="26">
        <f t="shared" si="13"/>
        <v>1.05</v>
      </c>
      <c r="AY12" s="26">
        <f t="shared" si="13"/>
        <v>0.514</v>
      </c>
    </row>
    <row r="13" ht="15.75" customHeight="1"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8"/>
      <c r="AO13" s="27"/>
      <c r="AP13" s="28"/>
      <c r="AQ13" s="29"/>
      <c r="AR13" s="28"/>
      <c r="AS13" s="27"/>
      <c r="AT13" s="27"/>
      <c r="AU13" s="27"/>
      <c r="AV13" s="27"/>
      <c r="AW13" s="27"/>
      <c r="AX13" s="27"/>
      <c r="AY13" s="28"/>
    </row>
    <row r="14" ht="15.75" customHeight="1"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8"/>
      <c r="AO14" s="27"/>
      <c r="AP14" s="28"/>
      <c r="AQ14" s="29"/>
      <c r="AR14" s="28"/>
      <c r="AS14" s="27"/>
      <c r="AT14" s="27"/>
      <c r="AU14" s="27"/>
      <c r="AV14" s="27"/>
      <c r="AW14" s="27"/>
      <c r="AX14" s="27"/>
      <c r="AY14" s="28"/>
    </row>
    <row r="15" ht="15.75" customHeight="1"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8"/>
      <c r="AO15" s="27"/>
      <c r="AP15" s="28"/>
      <c r="AQ15" s="29"/>
      <c r="AR15" s="28"/>
      <c r="AS15" s="27"/>
      <c r="AT15" s="27"/>
      <c r="AU15" s="27"/>
      <c r="AV15" s="27"/>
      <c r="AW15" s="27"/>
      <c r="AX15" s="27"/>
      <c r="AY15" s="28"/>
    </row>
    <row r="16" ht="15.75" customHeight="1"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8"/>
      <c r="AO16" s="27"/>
      <c r="AP16" s="28"/>
      <c r="AQ16" s="29"/>
      <c r="AR16" s="28"/>
      <c r="AS16" s="27"/>
      <c r="AT16" s="27"/>
      <c r="AU16" s="27"/>
      <c r="AV16" s="27"/>
      <c r="AW16" s="27"/>
      <c r="AX16" s="27"/>
      <c r="AY16" s="28"/>
    </row>
    <row r="17" ht="15.75" customHeight="1"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 s="27"/>
      <c r="AP17" s="28"/>
      <c r="AQ17" s="29"/>
      <c r="AR17" s="28"/>
      <c r="AS17" s="27"/>
      <c r="AT17" s="27"/>
      <c r="AU17" s="27"/>
      <c r="AV17" s="27"/>
      <c r="AW17" s="27"/>
      <c r="AX17" s="27"/>
      <c r="AY17" s="28"/>
    </row>
    <row r="18" ht="15.75" customHeight="1"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O18" s="27"/>
      <c r="AP18" s="28"/>
      <c r="AQ18" s="29"/>
      <c r="AR18" s="28"/>
      <c r="AS18" s="27"/>
      <c r="AT18" s="27"/>
      <c r="AU18" s="27"/>
      <c r="AV18" s="27"/>
      <c r="AW18" s="27"/>
      <c r="AX18" s="27"/>
      <c r="AY18" s="28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1"/>
      <c r="P19" s="1"/>
      <c r="Q19" s="7"/>
      <c r="R19" s="8"/>
      <c r="S19" s="8"/>
      <c r="T19" s="7"/>
      <c r="U19" s="1"/>
      <c r="V19" s="1"/>
      <c r="W19" s="1"/>
      <c r="X19" s="1"/>
      <c r="Y19" s="1"/>
      <c r="Z19" s="1"/>
      <c r="AA19" s="1"/>
      <c r="AB19" s="7"/>
      <c r="AC19" s="8"/>
      <c r="AD19" s="1"/>
      <c r="AE19" s="1"/>
      <c r="AF19" s="1"/>
      <c r="AG19" s="1"/>
      <c r="AH19" s="10"/>
      <c r="AI19" s="1"/>
      <c r="AJ19" s="11"/>
      <c r="AK19" s="12"/>
      <c r="AL19" s="11"/>
      <c r="AM19" s="1"/>
      <c r="AN19" s="1"/>
      <c r="AO19" s="10"/>
    </row>
    <row r="20" ht="15.75" customHeight="1">
      <c r="A20" s="30"/>
      <c r="B20" s="14"/>
      <c r="C20" s="14"/>
      <c r="D20" s="14"/>
      <c r="E20" s="14"/>
      <c r="F20" s="14"/>
      <c r="G20" s="14"/>
      <c r="H20" s="14"/>
      <c r="I20" s="17"/>
      <c r="J20" s="17"/>
      <c r="K20" s="31"/>
      <c r="L20" s="31"/>
      <c r="M20" s="32"/>
      <c r="N20" s="31"/>
      <c r="O20" s="17"/>
      <c r="P20" s="31"/>
      <c r="Q20" s="31"/>
      <c r="R20" s="32"/>
      <c r="S20" s="32"/>
      <c r="T20" s="31"/>
      <c r="U20" s="31"/>
      <c r="V20" s="31"/>
      <c r="W20" s="31"/>
      <c r="X20" s="32"/>
      <c r="Y20" s="32"/>
      <c r="Z20" s="17"/>
      <c r="AA20" s="32"/>
      <c r="AB20" s="17"/>
      <c r="AC20" s="32"/>
      <c r="AD20" s="32"/>
      <c r="AE20" s="17"/>
      <c r="AF20" s="17"/>
      <c r="AG20" s="17"/>
      <c r="AH20" s="17"/>
      <c r="AI20" s="32"/>
      <c r="AJ20" s="17"/>
      <c r="AK20" s="32"/>
      <c r="AL20" s="17"/>
      <c r="AM20" s="32"/>
      <c r="AN20" s="32"/>
      <c r="AO20" s="31"/>
    </row>
    <row r="21" ht="15.75" customHeight="1">
      <c r="A21" s="30"/>
      <c r="B21" s="14"/>
      <c r="C21" s="14"/>
      <c r="D21" s="14"/>
      <c r="E21" s="14"/>
      <c r="F21" s="14"/>
      <c r="G21" s="14"/>
      <c r="H21" s="14"/>
      <c r="I21" s="17"/>
      <c r="J21" s="17"/>
      <c r="K21" s="31"/>
      <c r="L21" s="31"/>
      <c r="M21" s="32"/>
      <c r="N21" s="31"/>
      <c r="O21" s="17"/>
      <c r="P21" s="31"/>
      <c r="Q21" s="31"/>
      <c r="R21" s="32"/>
      <c r="S21" s="32"/>
      <c r="T21" s="31"/>
      <c r="U21" s="31"/>
      <c r="V21" s="31"/>
      <c r="W21" s="31"/>
      <c r="X21" s="32"/>
      <c r="Y21" s="32"/>
      <c r="Z21" s="17"/>
      <c r="AA21" s="32"/>
      <c r="AB21" s="17"/>
      <c r="AC21" s="32"/>
      <c r="AD21" s="32"/>
      <c r="AE21" s="17"/>
      <c r="AF21" s="17"/>
      <c r="AG21" s="17"/>
      <c r="AH21" s="17"/>
      <c r="AI21" s="32"/>
      <c r="AJ21" s="17"/>
      <c r="AK21" s="32"/>
      <c r="AL21" s="17"/>
      <c r="AM21" s="32"/>
      <c r="AN21" s="32"/>
      <c r="AO21" s="31"/>
    </row>
    <row r="22" ht="15.75" customHeight="1">
      <c r="A22" s="30"/>
      <c r="B22" s="14"/>
      <c r="C22" s="14"/>
      <c r="D22" s="14"/>
      <c r="E22" s="14"/>
      <c r="F22" s="14"/>
      <c r="G22" s="14"/>
      <c r="H22" s="14"/>
      <c r="I22" s="33"/>
      <c r="J22" s="33"/>
      <c r="K22" s="34"/>
      <c r="L22" s="34"/>
      <c r="M22" s="35"/>
      <c r="N22" s="34"/>
      <c r="O22" s="33"/>
      <c r="P22" s="34"/>
      <c r="Q22" s="34"/>
      <c r="R22" s="35"/>
      <c r="S22" s="35"/>
      <c r="T22" s="34"/>
      <c r="U22" s="34"/>
      <c r="V22" s="34"/>
      <c r="W22" s="34"/>
      <c r="X22" s="35"/>
      <c r="Y22" s="35"/>
      <c r="Z22" s="33"/>
      <c r="AA22" s="35"/>
      <c r="AB22" s="33"/>
      <c r="AC22" s="35"/>
      <c r="AD22" s="35"/>
      <c r="AE22" s="33"/>
      <c r="AF22" s="33"/>
      <c r="AG22" s="33"/>
      <c r="AH22" s="33"/>
      <c r="AI22" s="35"/>
      <c r="AJ22" s="33"/>
      <c r="AK22" s="35"/>
      <c r="AL22" s="33"/>
      <c r="AM22" s="35"/>
      <c r="AN22" s="35"/>
      <c r="AO22" s="34"/>
    </row>
    <row r="23" ht="15.75" customHeight="1">
      <c r="A23" s="30"/>
      <c r="B23" s="14"/>
      <c r="C23" s="14"/>
      <c r="D23" s="14"/>
      <c r="E23" s="14"/>
      <c r="F23" s="14"/>
      <c r="G23" s="14"/>
      <c r="H23" s="14"/>
      <c r="I23" s="33"/>
      <c r="J23" s="33"/>
      <c r="K23" s="34"/>
      <c r="L23" s="34"/>
      <c r="M23" s="35"/>
      <c r="N23" s="34"/>
      <c r="O23" s="33"/>
      <c r="P23" s="34"/>
      <c r="Q23" s="34"/>
      <c r="R23" s="35"/>
      <c r="S23" s="35"/>
      <c r="T23" s="34"/>
      <c r="U23" s="34"/>
      <c r="V23" s="34"/>
      <c r="W23" s="34"/>
      <c r="X23" s="35"/>
      <c r="Y23" s="35"/>
      <c r="Z23" s="33"/>
      <c r="AA23" s="35"/>
      <c r="AB23" s="33"/>
      <c r="AC23" s="35"/>
      <c r="AD23" s="35"/>
      <c r="AE23" s="33"/>
      <c r="AF23" s="33"/>
      <c r="AG23" s="33"/>
      <c r="AH23" s="33"/>
      <c r="AI23" s="35"/>
      <c r="AJ23" s="33"/>
      <c r="AK23" s="35"/>
      <c r="AL23" s="33"/>
      <c r="AM23" s="35"/>
      <c r="AN23" s="35"/>
      <c r="AO23" s="34"/>
    </row>
    <row r="24" ht="15.75" customHeight="1">
      <c r="A24" s="30"/>
      <c r="B24" s="14"/>
      <c r="C24" s="14"/>
      <c r="D24" s="14"/>
      <c r="E24" s="14"/>
      <c r="F24" s="14"/>
      <c r="G24" s="14"/>
      <c r="H24" s="14"/>
      <c r="I24" s="33"/>
      <c r="J24" s="33"/>
      <c r="K24" s="34"/>
      <c r="L24" s="34"/>
      <c r="M24" s="35"/>
      <c r="N24" s="34"/>
      <c r="O24" s="33"/>
      <c r="P24" s="34"/>
      <c r="Q24" s="34"/>
      <c r="R24" s="35"/>
      <c r="S24" s="35"/>
      <c r="T24" s="34"/>
      <c r="U24" s="34"/>
      <c r="V24" s="34"/>
      <c r="W24" s="34"/>
      <c r="X24" s="35"/>
      <c r="Y24" s="35"/>
      <c r="Z24" s="33"/>
      <c r="AA24" s="35"/>
      <c r="AB24" s="33"/>
      <c r="AC24" s="35"/>
      <c r="AD24" s="35"/>
      <c r="AE24" s="33"/>
      <c r="AF24" s="33"/>
      <c r="AG24" s="33"/>
      <c r="AH24" s="33"/>
      <c r="AI24" s="35"/>
      <c r="AJ24" s="33"/>
      <c r="AK24" s="35"/>
      <c r="AL24" s="33"/>
      <c r="AM24" s="35"/>
      <c r="AN24" s="35"/>
      <c r="AO24" s="34"/>
    </row>
    <row r="25" ht="15.75" customHeight="1">
      <c r="A25" s="30"/>
      <c r="B25" s="14"/>
      <c r="C25" s="14"/>
      <c r="D25" s="14"/>
      <c r="E25" s="14"/>
      <c r="F25" s="14"/>
      <c r="G25" s="14"/>
      <c r="H25" s="14"/>
      <c r="I25" s="33"/>
      <c r="J25" s="36"/>
      <c r="K25" s="37"/>
      <c r="L25" s="37"/>
      <c r="M25" s="38"/>
      <c r="N25" s="37"/>
      <c r="O25" s="36"/>
      <c r="P25" s="37"/>
      <c r="Q25" s="37"/>
      <c r="R25" s="38"/>
      <c r="S25" s="38"/>
      <c r="T25" s="37"/>
      <c r="U25" s="37"/>
      <c r="V25" s="37"/>
      <c r="W25" s="37"/>
      <c r="X25" s="38"/>
      <c r="Y25" s="38"/>
      <c r="Z25" s="36"/>
      <c r="AA25" s="38"/>
      <c r="AB25" s="36"/>
      <c r="AC25" s="38"/>
      <c r="AD25" s="38"/>
      <c r="AE25" s="36"/>
      <c r="AF25" s="36"/>
      <c r="AG25" s="36"/>
      <c r="AH25" s="36"/>
      <c r="AI25" s="38"/>
      <c r="AJ25" s="36"/>
      <c r="AK25" s="38"/>
      <c r="AL25" s="36"/>
      <c r="AM25" s="35"/>
      <c r="AN25" s="38"/>
      <c r="AO25" s="37"/>
    </row>
    <row r="26" ht="15.75" customHeight="1">
      <c r="A26" s="30"/>
      <c r="B26" s="14"/>
      <c r="C26" s="14"/>
      <c r="D26" s="14"/>
      <c r="E26" s="14"/>
      <c r="F26" s="14"/>
      <c r="G26" s="14"/>
      <c r="H26" s="14"/>
      <c r="I26" s="33"/>
      <c r="J26" s="36"/>
      <c r="K26" s="37"/>
      <c r="L26" s="37"/>
      <c r="M26" s="38"/>
      <c r="N26" s="37"/>
      <c r="O26" s="36"/>
      <c r="P26" s="37"/>
      <c r="Q26" s="37"/>
      <c r="R26" s="38"/>
      <c r="S26" s="38"/>
      <c r="T26" s="37"/>
      <c r="U26" s="37"/>
      <c r="V26" s="37"/>
      <c r="W26" s="37"/>
      <c r="X26" s="38"/>
      <c r="Y26" s="38"/>
      <c r="Z26" s="36"/>
      <c r="AA26" s="38"/>
      <c r="AB26" s="36"/>
      <c r="AC26" s="38"/>
      <c r="AD26" s="38"/>
      <c r="AE26" s="36"/>
      <c r="AF26" s="36"/>
      <c r="AG26" s="36"/>
      <c r="AH26" s="36"/>
      <c r="AI26" s="38"/>
      <c r="AJ26" s="36"/>
      <c r="AK26" s="38"/>
      <c r="AL26" s="36"/>
      <c r="AM26" s="35"/>
      <c r="AN26" s="38"/>
      <c r="AO26" s="37"/>
    </row>
    <row r="27" ht="15.75" customHeight="1">
      <c r="A27" s="30"/>
      <c r="B27" s="14"/>
      <c r="C27" s="14"/>
      <c r="D27" s="14"/>
      <c r="E27" s="14"/>
      <c r="F27" s="14"/>
      <c r="G27" s="14"/>
      <c r="H27" s="14"/>
      <c r="I27" s="17"/>
      <c r="J27" s="17"/>
      <c r="K27" s="31"/>
      <c r="L27" s="31"/>
      <c r="M27" s="32"/>
      <c r="N27" s="31"/>
      <c r="O27" s="17"/>
      <c r="P27" s="31"/>
      <c r="Q27" s="31"/>
      <c r="R27" s="32"/>
      <c r="S27" s="32"/>
      <c r="T27" s="31"/>
      <c r="U27" s="31"/>
      <c r="V27" s="31"/>
      <c r="W27" s="31"/>
      <c r="X27" s="32"/>
      <c r="Y27" s="32"/>
      <c r="Z27" s="17"/>
      <c r="AA27" s="32"/>
      <c r="AB27" s="17"/>
      <c r="AC27" s="32"/>
      <c r="AD27" s="32"/>
      <c r="AE27" s="17"/>
      <c r="AF27" s="17"/>
      <c r="AG27" s="17"/>
      <c r="AH27" s="17"/>
      <c r="AI27" s="32"/>
      <c r="AJ27" s="17"/>
      <c r="AK27" s="32"/>
      <c r="AL27" s="17"/>
      <c r="AM27" s="32"/>
      <c r="AN27" s="32"/>
      <c r="AO27" s="31"/>
    </row>
    <row r="28" ht="15.75" customHeight="1">
      <c r="A28" s="30"/>
      <c r="B28" s="14"/>
      <c r="C28" s="14"/>
      <c r="D28" s="14"/>
      <c r="E28" s="14"/>
      <c r="F28" s="14"/>
      <c r="G28" s="14"/>
      <c r="H28" s="14"/>
      <c r="I28" s="33"/>
      <c r="J28" s="36"/>
      <c r="K28" s="37"/>
      <c r="L28" s="37"/>
      <c r="M28" s="38"/>
      <c r="N28" s="37"/>
      <c r="O28" s="36"/>
      <c r="P28" s="37"/>
      <c r="Q28" s="37"/>
      <c r="R28" s="38"/>
      <c r="S28" s="38"/>
      <c r="T28" s="37"/>
      <c r="U28" s="37"/>
      <c r="V28" s="37"/>
      <c r="W28" s="37"/>
      <c r="X28" s="38"/>
      <c r="Y28" s="38"/>
      <c r="Z28" s="36"/>
      <c r="AA28" s="38"/>
      <c r="AB28" s="36"/>
      <c r="AC28" s="38"/>
      <c r="AD28" s="38"/>
      <c r="AE28" s="36"/>
      <c r="AF28" s="36"/>
      <c r="AG28" s="36"/>
      <c r="AH28" s="36"/>
      <c r="AI28" s="38"/>
      <c r="AJ28" s="36"/>
      <c r="AK28" s="38"/>
      <c r="AL28" s="36"/>
      <c r="AM28" s="35"/>
      <c r="AN28" s="38"/>
      <c r="AO28" s="37"/>
    </row>
    <row r="29" ht="15.75" customHeight="1"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8"/>
      <c r="AO29" s="27"/>
      <c r="AP29" s="28"/>
      <c r="AQ29" s="29"/>
      <c r="AR29" s="28"/>
      <c r="AS29" s="27"/>
      <c r="AT29" s="27"/>
      <c r="AU29" s="27"/>
      <c r="AV29" s="27"/>
      <c r="AW29" s="27"/>
      <c r="AX29" s="27"/>
      <c r="AY29" s="28"/>
    </row>
    <row r="30" ht="15.75" customHeight="1"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8"/>
      <c r="AO30" s="27"/>
      <c r="AP30" s="28"/>
      <c r="AQ30" s="29"/>
      <c r="AR30" s="28"/>
      <c r="AS30" s="27"/>
      <c r="AT30" s="27"/>
      <c r="AU30" s="27"/>
      <c r="AV30" s="27"/>
      <c r="AW30" s="27"/>
      <c r="AX30" s="27"/>
      <c r="AY30" s="28"/>
    </row>
    <row r="31" ht="15.75" customHeight="1"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8"/>
      <c r="AO31" s="27"/>
      <c r="AP31" s="28"/>
      <c r="AQ31" s="29"/>
      <c r="AR31" s="28"/>
      <c r="AS31" s="27"/>
      <c r="AT31" s="27"/>
      <c r="AU31" s="27"/>
      <c r="AV31" s="27"/>
      <c r="AW31" s="27"/>
      <c r="AX31" s="27"/>
      <c r="AY31" s="28"/>
    </row>
    <row r="32" ht="15.75" customHeight="1"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8"/>
      <c r="AO32" s="27"/>
      <c r="AP32" s="28"/>
      <c r="AQ32" s="29"/>
      <c r="AR32" s="28"/>
      <c r="AS32" s="27"/>
      <c r="AT32" s="27"/>
      <c r="AU32" s="27"/>
      <c r="AV32" s="27"/>
      <c r="AW32" s="27"/>
      <c r="AX32" s="27"/>
      <c r="AY32" s="28"/>
    </row>
    <row r="33" ht="15.75" customHeight="1"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8"/>
      <c r="AO33" s="27"/>
      <c r="AP33" s="28"/>
      <c r="AQ33" s="29"/>
      <c r="AR33" s="28"/>
      <c r="AS33" s="27"/>
      <c r="AT33" s="27"/>
      <c r="AU33" s="27"/>
      <c r="AV33" s="27"/>
      <c r="AW33" s="27"/>
      <c r="AX33" s="27"/>
      <c r="AY33" s="28"/>
    </row>
    <row r="34" ht="15.75" customHeight="1"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8"/>
      <c r="AO34" s="27"/>
      <c r="AP34" s="28"/>
      <c r="AQ34" s="29"/>
      <c r="AR34" s="28"/>
      <c r="AS34" s="27"/>
      <c r="AT34" s="27"/>
      <c r="AU34" s="27"/>
      <c r="AV34" s="27"/>
      <c r="AW34" s="27"/>
      <c r="AX34" s="27"/>
      <c r="AY34" s="28"/>
    </row>
    <row r="35" ht="15.75" customHeight="1"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8"/>
      <c r="AO35" s="27"/>
      <c r="AP35" s="28"/>
      <c r="AQ35" s="29"/>
      <c r="AR35" s="28"/>
      <c r="AS35" s="27"/>
      <c r="AT35" s="27"/>
      <c r="AU35" s="27"/>
      <c r="AV35" s="27"/>
      <c r="AW35" s="27"/>
      <c r="AX35" s="27"/>
      <c r="AY35" s="28"/>
    </row>
    <row r="36" ht="15.75" customHeight="1"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8"/>
      <c r="AO36" s="27"/>
      <c r="AP36" s="28"/>
      <c r="AQ36" s="29"/>
      <c r="AR36" s="28"/>
      <c r="AS36" s="27"/>
      <c r="AT36" s="27"/>
      <c r="AU36" s="27"/>
      <c r="AV36" s="27"/>
      <c r="AW36" s="27"/>
      <c r="AX36" s="27"/>
      <c r="AY36" s="28"/>
    </row>
    <row r="37" ht="15.75" customHeight="1"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8"/>
      <c r="AO37" s="27"/>
      <c r="AP37" s="28"/>
      <c r="AQ37" s="29"/>
      <c r="AR37" s="28"/>
      <c r="AS37" s="27"/>
      <c r="AT37" s="27"/>
      <c r="AU37" s="27"/>
      <c r="AV37" s="27"/>
      <c r="AW37" s="27"/>
      <c r="AX37" s="27"/>
      <c r="AY37" s="28"/>
    </row>
    <row r="38" ht="15.75" customHeight="1"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8"/>
      <c r="AO38" s="27"/>
      <c r="AP38" s="28"/>
      <c r="AQ38" s="29"/>
      <c r="AR38" s="28"/>
      <c r="AS38" s="27"/>
      <c r="AT38" s="27"/>
      <c r="AU38" s="27"/>
      <c r="AV38" s="27"/>
      <c r="AW38" s="27"/>
      <c r="AX38" s="27"/>
      <c r="AY38" s="28"/>
    </row>
    <row r="39" ht="15.75" customHeight="1"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8"/>
      <c r="AO39" s="27"/>
      <c r="AP39" s="28"/>
      <c r="AQ39" s="29"/>
      <c r="AR39" s="28"/>
      <c r="AS39" s="27"/>
      <c r="AT39" s="27"/>
      <c r="AU39" s="27"/>
      <c r="AV39" s="27"/>
      <c r="AW39" s="27"/>
      <c r="AX39" s="27"/>
      <c r="AY39" s="28"/>
    </row>
    <row r="40" ht="15.75" customHeight="1"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7"/>
      <c r="AP40" s="28"/>
      <c r="AQ40" s="29"/>
      <c r="AR40" s="28"/>
      <c r="AS40" s="27"/>
      <c r="AT40" s="27"/>
      <c r="AU40" s="27"/>
      <c r="AV40" s="27"/>
      <c r="AW40" s="27"/>
      <c r="AX40" s="27"/>
      <c r="AY40" s="28"/>
    </row>
    <row r="41" ht="15.75" customHeight="1"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8"/>
      <c r="AO41" s="27"/>
      <c r="AP41" s="28"/>
      <c r="AQ41" s="29"/>
      <c r="AR41" s="28"/>
      <c r="AS41" s="27"/>
      <c r="AT41" s="27"/>
      <c r="AU41" s="27"/>
      <c r="AV41" s="27"/>
      <c r="AW41" s="27"/>
      <c r="AX41" s="27"/>
      <c r="AY41" s="28"/>
    </row>
    <row r="42" ht="15.75" customHeight="1"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27"/>
      <c r="AP42" s="28"/>
      <c r="AQ42" s="29"/>
      <c r="AR42" s="28"/>
      <c r="AS42" s="27"/>
      <c r="AT42" s="27"/>
      <c r="AU42" s="27"/>
      <c r="AV42" s="27"/>
      <c r="AW42" s="27"/>
      <c r="AX42" s="27"/>
      <c r="AY42" s="28"/>
    </row>
    <row r="43" ht="15.75" customHeight="1"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8"/>
      <c r="AO43" s="27"/>
      <c r="AP43" s="28"/>
      <c r="AQ43" s="29"/>
      <c r="AR43" s="28"/>
      <c r="AS43" s="27"/>
      <c r="AT43" s="27"/>
      <c r="AU43" s="27"/>
      <c r="AV43" s="27"/>
      <c r="AW43" s="27"/>
      <c r="AX43" s="27"/>
      <c r="AY43" s="28"/>
    </row>
    <row r="44" ht="15.75" customHeight="1"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8"/>
      <c r="AO44" s="27"/>
      <c r="AP44" s="28"/>
      <c r="AQ44" s="29"/>
      <c r="AR44" s="28"/>
      <c r="AS44" s="27"/>
      <c r="AT44" s="27"/>
      <c r="AU44" s="27"/>
      <c r="AV44" s="27"/>
      <c r="AW44" s="27"/>
      <c r="AX44" s="27"/>
      <c r="AY44" s="28"/>
    </row>
    <row r="45" ht="15.75" customHeight="1"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8"/>
      <c r="AO45" s="27"/>
      <c r="AP45" s="28"/>
      <c r="AQ45" s="29"/>
      <c r="AR45" s="28"/>
      <c r="AS45" s="27"/>
      <c r="AT45" s="27"/>
      <c r="AU45" s="27"/>
      <c r="AV45" s="27"/>
      <c r="AW45" s="27"/>
      <c r="AX45" s="27"/>
      <c r="AY45" s="28"/>
    </row>
    <row r="46" ht="15.75" customHeight="1"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8"/>
      <c r="AO46" s="27"/>
      <c r="AP46" s="28"/>
      <c r="AQ46" s="29"/>
      <c r="AR46" s="28"/>
      <c r="AS46" s="27"/>
      <c r="AT46" s="27"/>
      <c r="AU46" s="27"/>
      <c r="AV46" s="27"/>
      <c r="AW46" s="27"/>
      <c r="AX46" s="27"/>
      <c r="AY46" s="28"/>
    </row>
    <row r="47" ht="15.75" customHeight="1"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8"/>
      <c r="AO47" s="27"/>
      <c r="AP47" s="28"/>
      <c r="AQ47" s="29"/>
      <c r="AR47" s="28"/>
      <c r="AS47" s="27"/>
      <c r="AT47" s="27"/>
      <c r="AU47" s="27"/>
      <c r="AV47" s="27"/>
      <c r="AW47" s="27"/>
      <c r="AX47" s="27"/>
      <c r="AY47" s="28"/>
    </row>
    <row r="48" ht="15.75" customHeight="1"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8"/>
      <c r="AO48" s="27"/>
      <c r="AP48" s="28"/>
      <c r="AQ48" s="29"/>
      <c r="AR48" s="28"/>
      <c r="AS48" s="27"/>
      <c r="AT48" s="27"/>
      <c r="AU48" s="27"/>
      <c r="AV48" s="27"/>
      <c r="AW48" s="27"/>
      <c r="AX48" s="27"/>
      <c r="AY48" s="28"/>
    </row>
    <row r="49" ht="15.75" customHeight="1"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8"/>
      <c r="AO49" s="27"/>
      <c r="AP49" s="28"/>
      <c r="AQ49" s="29"/>
      <c r="AR49" s="28"/>
      <c r="AS49" s="27"/>
      <c r="AT49" s="27"/>
      <c r="AU49" s="27"/>
      <c r="AV49" s="27"/>
      <c r="AW49" s="27"/>
      <c r="AX49" s="27"/>
      <c r="AY49" s="28"/>
    </row>
    <row r="50" ht="15.75" customHeight="1"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8"/>
      <c r="AO50" s="27"/>
      <c r="AP50" s="28"/>
      <c r="AQ50" s="29"/>
      <c r="AR50" s="28"/>
      <c r="AS50" s="27"/>
      <c r="AT50" s="27"/>
      <c r="AU50" s="27"/>
      <c r="AV50" s="27"/>
      <c r="AW50" s="27"/>
      <c r="AX50" s="27"/>
      <c r="AY50" s="28"/>
    </row>
    <row r="51" ht="15.75" customHeight="1"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8"/>
      <c r="AO51" s="27"/>
      <c r="AP51" s="28"/>
      <c r="AQ51" s="29"/>
      <c r="AR51" s="28"/>
      <c r="AS51" s="27"/>
      <c r="AT51" s="27"/>
      <c r="AU51" s="27"/>
      <c r="AV51" s="27"/>
      <c r="AW51" s="27"/>
      <c r="AX51" s="27"/>
      <c r="AY51" s="28"/>
    </row>
    <row r="52" ht="15.75" customHeight="1"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8"/>
      <c r="AO52" s="27"/>
      <c r="AP52" s="28"/>
      <c r="AQ52" s="29"/>
      <c r="AR52" s="28"/>
      <c r="AS52" s="27"/>
      <c r="AT52" s="27"/>
      <c r="AU52" s="27"/>
      <c r="AV52" s="27"/>
      <c r="AW52" s="27"/>
      <c r="AX52" s="27"/>
      <c r="AY52" s="28"/>
    </row>
    <row r="53" ht="15.75" customHeight="1"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8"/>
      <c r="AO53" s="27"/>
      <c r="AP53" s="28"/>
      <c r="AQ53" s="29"/>
      <c r="AR53" s="28"/>
      <c r="AS53" s="27"/>
      <c r="AT53" s="27"/>
      <c r="AU53" s="27"/>
      <c r="AV53" s="27"/>
      <c r="AW53" s="27"/>
      <c r="AX53" s="27"/>
      <c r="AY53" s="28"/>
    </row>
    <row r="54" ht="15.75" customHeight="1"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8"/>
      <c r="AO54" s="27"/>
      <c r="AP54" s="28"/>
      <c r="AQ54" s="29"/>
      <c r="AR54" s="28"/>
      <c r="AS54" s="27"/>
      <c r="AT54" s="27"/>
      <c r="AU54" s="27"/>
      <c r="AV54" s="27"/>
      <c r="AW54" s="27"/>
      <c r="AX54" s="27"/>
      <c r="AY54" s="28"/>
    </row>
    <row r="55" ht="15.75" customHeight="1"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8"/>
      <c r="AO55" s="27"/>
      <c r="AP55" s="28"/>
      <c r="AQ55" s="29"/>
      <c r="AR55" s="28"/>
      <c r="AS55" s="27"/>
      <c r="AT55" s="27"/>
      <c r="AU55" s="27"/>
      <c r="AV55" s="27"/>
      <c r="AW55" s="27"/>
      <c r="AX55" s="27"/>
      <c r="AY55" s="28"/>
    </row>
    <row r="56" ht="15.75" customHeight="1"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8"/>
      <c r="AO56" s="27"/>
      <c r="AP56" s="28"/>
      <c r="AQ56" s="29"/>
      <c r="AR56" s="28"/>
      <c r="AS56" s="27"/>
      <c r="AT56" s="27"/>
      <c r="AU56" s="27"/>
      <c r="AV56" s="27"/>
      <c r="AW56" s="27"/>
      <c r="AX56" s="27"/>
      <c r="AY56" s="28"/>
    </row>
    <row r="57" ht="15.75" customHeight="1"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8"/>
      <c r="AO57" s="27"/>
      <c r="AP57" s="28"/>
      <c r="AQ57" s="29"/>
      <c r="AR57" s="28"/>
      <c r="AS57" s="27"/>
      <c r="AT57" s="27"/>
      <c r="AU57" s="27"/>
      <c r="AV57" s="27"/>
      <c r="AW57" s="27"/>
      <c r="AX57" s="27"/>
      <c r="AY57" s="28"/>
    </row>
    <row r="58" ht="15.75" customHeight="1"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8"/>
      <c r="AO58" s="27"/>
      <c r="AP58" s="28"/>
      <c r="AQ58" s="29"/>
      <c r="AR58" s="28"/>
      <c r="AS58" s="27"/>
      <c r="AT58" s="27"/>
      <c r="AU58" s="27"/>
      <c r="AV58" s="27"/>
      <c r="AW58" s="27"/>
      <c r="AX58" s="27"/>
      <c r="AY58" s="28"/>
    </row>
    <row r="59" ht="15.75" customHeight="1"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8"/>
      <c r="AO59" s="27"/>
      <c r="AP59" s="28"/>
      <c r="AQ59" s="29"/>
      <c r="AR59" s="28"/>
      <c r="AS59" s="27"/>
      <c r="AT59" s="27"/>
      <c r="AU59" s="27"/>
      <c r="AV59" s="27"/>
      <c r="AW59" s="27"/>
      <c r="AX59" s="27"/>
      <c r="AY59" s="28"/>
    </row>
    <row r="60" ht="15.75" customHeight="1"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8"/>
      <c r="AO60" s="27"/>
      <c r="AP60" s="28"/>
      <c r="AQ60" s="29"/>
      <c r="AR60" s="28"/>
      <c r="AS60" s="27"/>
      <c r="AT60" s="27"/>
      <c r="AU60" s="27"/>
      <c r="AV60" s="27"/>
      <c r="AW60" s="27"/>
      <c r="AX60" s="27"/>
      <c r="AY60" s="28"/>
    </row>
    <row r="61" ht="15.75" customHeight="1"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8"/>
      <c r="AO61" s="27"/>
      <c r="AP61" s="28"/>
      <c r="AQ61" s="29"/>
      <c r="AR61" s="28"/>
      <c r="AS61" s="27"/>
      <c r="AT61" s="27"/>
      <c r="AU61" s="27"/>
      <c r="AV61" s="27"/>
      <c r="AW61" s="27"/>
      <c r="AX61" s="27"/>
      <c r="AY61" s="28"/>
    </row>
    <row r="62" ht="15.75" customHeight="1"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8"/>
      <c r="AO62" s="27"/>
      <c r="AP62" s="28"/>
      <c r="AQ62" s="29"/>
      <c r="AR62" s="28"/>
      <c r="AS62" s="27"/>
      <c r="AT62" s="27"/>
      <c r="AU62" s="27"/>
      <c r="AV62" s="27"/>
      <c r="AW62" s="27"/>
      <c r="AX62" s="27"/>
      <c r="AY62" s="28"/>
    </row>
    <row r="63" ht="15.75" customHeight="1"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8"/>
      <c r="AO63" s="27"/>
      <c r="AP63" s="28"/>
      <c r="AQ63" s="29"/>
      <c r="AR63" s="28"/>
      <c r="AS63" s="27"/>
      <c r="AT63" s="27"/>
      <c r="AU63" s="27"/>
      <c r="AV63" s="27"/>
      <c r="AW63" s="27"/>
      <c r="AX63" s="27"/>
      <c r="AY63" s="28"/>
    </row>
    <row r="64" ht="15.75" customHeight="1"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8"/>
      <c r="AO64" s="27"/>
      <c r="AP64" s="28"/>
      <c r="AQ64" s="29"/>
      <c r="AR64" s="28"/>
      <c r="AS64" s="27"/>
      <c r="AT64" s="27"/>
      <c r="AU64" s="27"/>
      <c r="AV64" s="27"/>
      <c r="AW64" s="27"/>
      <c r="AX64" s="27"/>
      <c r="AY64" s="28"/>
    </row>
    <row r="65" ht="15.75" customHeight="1"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8"/>
      <c r="AO65" s="27"/>
      <c r="AP65" s="28"/>
      <c r="AQ65" s="29"/>
      <c r="AR65" s="28"/>
      <c r="AS65" s="27"/>
      <c r="AT65" s="27"/>
      <c r="AU65" s="27"/>
      <c r="AV65" s="27"/>
      <c r="AW65" s="27"/>
      <c r="AX65" s="27"/>
      <c r="AY65" s="28"/>
    </row>
    <row r="66" ht="15.75" customHeight="1"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8"/>
      <c r="AO66" s="27"/>
      <c r="AP66" s="28"/>
      <c r="AQ66" s="29"/>
      <c r="AR66" s="28"/>
      <c r="AS66" s="27"/>
      <c r="AT66" s="27"/>
      <c r="AU66" s="27"/>
      <c r="AV66" s="27"/>
      <c r="AW66" s="27"/>
      <c r="AX66" s="27"/>
      <c r="AY66" s="28"/>
    </row>
    <row r="67" ht="15.75" customHeight="1"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8"/>
      <c r="AO67" s="27"/>
      <c r="AP67" s="28"/>
      <c r="AQ67" s="29"/>
      <c r="AR67" s="28"/>
      <c r="AS67" s="27"/>
      <c r="AT67" s="27"/>
      <c r="AU67" s="27"/>
      <c r="AV67" s="27"/>
      <c r="AW67" s="27"/>
      <c r="AX67" s="27"/>
      <c r="AY67" s="28"/>
    </row>
    <row r="68" ht="15.75" customHeight="1"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8"/>
      <c r="AO68" s="27"/>
      <c r="AP68" s="28"/>
      <c r="AQ68" s="29"/>
      <c r="AR68" s="28"/>
      <c r="AS68" s="27"/>
      <c r="AT68" s="27"/>
      <c r="AU68" s="27"/>
      <c r="AV68" s="27"/>
      <c r="AW68" s="27"/>
      <c r="AX68" s="27"/>
      <c r="AY68" s="28"/>
    </row>
    <row r="69" ht="15.75" customHeight="1"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8"/>
      <c r="AO69" s="27"/>
      <c r="AP69" s="28"/>
      <c r="AQ69" s="29"/>
      <c r="AR69" s="28"/>
      <c r="AS69" s="27"/>
      <c r="AT69" s="27"/>
      <c r="AU69" s="27"/>
      <c r="AV69" s="27"/>
      <c r="AW69" s="27"/>
      <c r="AX69" s="27"/>
      <c r="AY69" s="28"/>
    </row>
    <row r="70" ht="15.75" customHeight="1"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8"/>
      <c r="AO70" s="27"/>
      <c r="AP70" s="28"/>
      <c r="AQ70" s="29"/>
      <c r="AR70" s="28"/>
      <c r="AS70" s="27"/>
      <c r="AT70" s="27"/>
      <c r="AU70" s="27"/>
      <c r="AV70" s="27"/>
      <c r="AW70" s="27"/>
      <c r="AX70" s="27"/>
      <c r="AY70" s="28"/>
    </row>
    <row r="71" ht="15.75" customHeight="1"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8"/>
      <c r="AO71" s="27"/>
      <c r="AP71" s="28"/>
      <c r="AQ71" s="29"/>
      <c r="AR71" s="28"/>
      <c r="AS71" s="27"/>
      <c r="AT71" s="27"/>
      <c r="AU71" s="27"/>
      <c r="AV71" s="27"/>
      <c r="AW71" s="27"/>
      <c r="AX71" s="27"/>
      <c r="AY71" s="28"/>
    </row>
    <row r="72" ht="15.75" customHeight="1"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8"/>
      <c r="AO72" s="27"/>
      <c r="AP72" s="28"/>
      <c r="AQ72" s="29"/>
      <c r="AR72" s="28"/>
      <c r="AS72" s="27"/>
      <c r="AT72" s="27"/>
      <c r="AU72" s="27"/>
      <c r="AV72" s="27"/>
      <c r="AW72" s="27"/>
      <c r="AX72" s="27"/>
      <c r="AY72" s="28"/>
    </row>
    <row r="73" ht="15.75" customHeight="1"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8"/>
      <c r="AO73" s="27"/>
      <c r="AP73" s="28"/>
      <c r="AQ73" s="29"/>
      <c r="AR73" s="28"/>
      <c r="AS73" s="27"/>
      <c r="AT73" s="27"/>
      <c r="AU73" s="27"/>
      <c r="AV73" s="27"/>
      <c r="AW73" s="27"/>
      <c r="AX73" s="27"/>
      <c r="AY73" s="28"/>
    </row>
    <row r="74" ht="15.75" customHeight="1"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8"/>
      <c r="AO74" s="27"/>
      <c r="AP74" s="28"/>
      <c r="AQ74" s="29"/>
      <c r="AR74" s="28"/>
      <c r="AS74" s="27"/>
      <c r="AT74" s="27"/>
      <c r="AU74" s="27"/>
      <c r="AV74" s="27"/>
      <c r="AW74" s="27"/>
      <c r="AX74" s="27"/>
      <c r="AY74" s="28"/>
    </row>
    <row r="75" ht="15.75" customHeight="1"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8"/>
      <c r="AO75" s="27"/>
      <c r="AP75" s="28"/>
      <c r="AQ75" s="29"/>
      <c r="AR75" s="28"/>
      <c r="AS75" s="27"/>
      <c r="AT75" s="27"/>
      <c r="AU75" s="27"/>
      <c r="AV75" s="27"/>
      <c r="AW75" s="27"/>
      <c r="AX75" s="27"/>
      <c r="AY75" s="28"/>
    </row>
    <row r="76" ht="15.75" customHeight="1"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8"/>
      <c r="AO76" s="27"/>
      <c r="AP76" s="28"/>
      <c r="AQ76" s="29"/>
      <c r="AR76" s="28"/>
      <c r="AS76" s="27"/>
      <c r="AT76" s="27"/>
      <c r="AU76" s="27"/>
      <c r="AV76" s="27"/>
      <c r="AW76" s="27"/>
      <c r="AX76" s="27"/>
      <c r="AY76" s="28"/>
    </row>
    <row r="77" ht="15.75" customHeight="1"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8"/>
      <c r="AO77" s="27"/>
      <c r="AP77" s="28"/>
      <c r="AQ77" s="29"/>
      <c r="AR77" s="28"/>
      <c r="AS77" s="27"/>
      <c r="AT77" s="27"/>
      <c r="AU77" s="27"/>
      <c r="AV77" s="27"/>
      <c r="AW77" s="27"/>
      <c r="AX77" s="27"/>
      <c r="AY77" s="28"/>
    </row>
    <row r="78" ht="15.75" customHeight="1"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8"/>
      <c r="AO78" s="27"/>
      <c r="AP78" s="28"/>
      <c r="AQ78" s="29"/>
      <c r="AR78" s="28"/>
      <c r="AS78" s="27"/>
      <c r="AT78" s="27"/>
      <c r="AU78" s="27"/>
      <c r="AV78" s="27"/>
      <c r="AW78" s="27"/>
      <c r="AX78" s="27"/>
      <c r="AY78" s="28"/>
    </row>
    <row r="79" ht="15.75" customHeight="1"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8"/>
      <c r="AO79" s="27"/>
      <c r="AP79" s="28"/>
      <c r="AQ79" s="29"/>
      <c r="AR79" s="28"/>
      <c r="AS79" s="27"/>
      <c r="AT79" s="27"/>
      <c r="AU79" s="27"/>
      <c r="AV79" s="27"/>
      <c r="AW79" s="27"/>
      <c r="AX79" s="27"/>
      <c r="AY79" s="28"/>
    </row>
    <row r="80" ht="15.75" customHeight="1"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8"/>
      <c r="AO80" s="27"/>
      <c r="AP80" s="28"/>
      <c r="AQ80" s="29"/>
      <c r="AR80" s="28"/>
      <c r="AS80" s="27"/>
      <c r="AT80" s="27"/>
      <c r="AU80" s="27"/>
      <c r="AV80" s="27"/>
      <c r="AW80" s="27"/>
      <c r="AX80" s="27"/>
      <c r="AY80" s="28"/>
    </row>
    <row r="81" ht="15.75" customHeight="1"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8"/>
      <c r="AO81" s="27"/>
      <c r="AP81" s="28"/>
      <c r="AQ81" s="29"/>
      <c r="AR81" s="28"/>
      <c r="AS81" s="27"/>
      <c r="AT81" s="27"/>
      <c r="AU81" s="27"/>
      <c r="AV81" s="27"/>
      <c r="AW81" s="27"/>
      <c r="AX81" s="27"/>
      <c r="AY81" s="28"/>
    </row>
    <row r="82" ht="15.75" customHeight="1"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8"/>
      <c r="AO82" s="27"/>
      <c r="AP82" s="28"/>
      <c r="AQ82" s="29"/>
      <c r="AR82" s="28"/>
      <c r="AS82" s="27"/>
      <c r="AT82" s="27"/>
      <c r="AU82" s="27"/>
      <c r="AV82" s="27"/>
      <c r="AW82" s="27"/>
      <c r="AX82" s="27"/>
      <c r="AY82" s="28"/>
    </row>
    <row r="83" ht="15.75" customHeight="1"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8"/>
      <c r="AO83" s="27"/>
      <c r="AP83" s="28"/>
      <c r="AQ83" s="29"/>
      <c r="AR83" s="28"/>
      <c r="AS83" s="27"/>
      <c r="AT83" s="27"/>
      <c r="AU83" s="27"/>
      <c r="AV83" s="27"/>
      <c r="AW83" s="27"/>
      <c r="AX83" s="27"/>
      <c r="AY83" s="28"/>
    </row>
    <row r="84" ht="15.75" customHeight="1"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8"/>
      <c r="AO84" s="27"/>
      <c r="AP84" s="28"/>
      <c r="AQ84" s="29"/>
      <c r="AR84" s="28"/>
      <c r="AS84" s="27"/>
      <c r="AT84" s="27"/>
      <c r="AU84" s="27"/>
      <c r="AV84" s="27"/>
      <c r="AW84" s="27"/>
      <c r="AX84" s="27"/>
      <c r="AY84" s="28"/>
    </row>
    <row r="85" ht="15.75" customHeight="1"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8"/>
      <c r="AO85" s="27"/>
      <c r="AP85" s="28"/>
      <c r="AQ85" s="29"/>
      <c r="AR85" s="28"/>
      <c r="AS85" s="27"/>
      <c r="AT85" s="27"/>
      <c r="AU85" s="27"/>
      <c r="AV85" s="27"/>
      <c r="AW85" s="27"/>
      <c r="AX85" s="27"/>
      <c r="AY85" s="28"/>
    </row>
    <row r="86" ht="15.75" customHeight="1"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8"/>
      <c r="AO86" s="27"/>
      <c r="AP86" s="28"/>
      <c r="AQ86" s="29"/>
      <c r="AR86" s="28"/>
      <c r="AS86" s="27"/>
      <c r="AT86" s="27"/>
      <c r="AU86" s="27"/>
      <c r="AV86" s="27"/>
      <c r="AW86" s="27"/>
      <c r="AX86" s="27"/>
      <c r="AY86" s="28"/>
    </row>
    <row r="87" ht="15.75" customHeight="1"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8"/>
      <c r="AO87" s="27"/>
      <c r="AP87" s="28"/>
      <c r="AQ87" s="29"/>
      <c r="AR87" s="28"/>
      <c r="AS87" s="27"/>
      <c r="AT87" s="27"/>
      <c r="AU87" s="27"/>
      <c r="AV87" s="27"/>
      <c r="AW87" s="27"/>
      <c r="AX87" s="27"/>
      <c r="AY87" s="28"/>
    </row>
    <row r="88" ht="15.75" customHeight="1"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8"/>
      <c r="AO88" s="27"/>
      <c r="AP88" s="28"/>
      <c r="AQ88" s="29"/>
      <c r="AR88" s="28"/>
      <c r="AS88" s="27"/>
      <c r="AT88" s="27"/>
      <c r="AU88" s="27"/>
      <c r="AV88" s="27"/>
      <c r="AW88" s="27"/>
      <c r="AX88" s="27"/>
      <c r="AY88" s="28"/>
    </row>
    <row r="89" ht="15.75" customHeight="1"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8"/>
      <c r="AO89" s="27"/>
      <c r="AP89" s="28"/>
      <c r="AQ89" s="29"/>
      <c r="AR89" s="28"/>
      <c r="AS89" s="27"/>
      <c r="AT89" s="27"/>
      <c r="AU89" s="27"/>
      <c r="AV89" s="27"/>
      <c r="AW89" s="27"/>
      <c r="AX89" s="27"/>
      <c r="AY89" s="28"/>
    </row>
    <row r="90" ht="15.75" customHeight="1"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8"/>
      <c r="AO90" s="27"/>
      <c r="AP90" s="28"/>
      <c r="AQ90" s="29"/>
      <c r="AR90" s="28"/>
      <c r="AS90" s="27"/>
      <c r="AT90" s="27"/>
      <c r="AU90" s="27"/>
      <c r="AV90" s="27"/>
      <c r="AW90" s="27"/>
      <c r="AX90" s="27"/>
      <c r="AY90" s="28"/>
    </row>
    <row r="91" ht="15.75" customHeight="1"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8"/>
      <c r="AO91" s="27"/>
      <c r="AP91" s="28"/>
      <c r="AQ91" s="29"/>
      <c r="AR91" s="28"/>
      <c r="AS91" s="27"/>
      <c r="AT91" s="27"/>
      <c r="AU91" s="27"/>
      <c r="AV91" s="27"/>
      <c r="AW91" s="27"/>
      <c r="AX91" s="27"/>
      <c r="AY91" s="28"/>
    </row>
    <row r="92" ht="15.75" customHeight="1"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8"/>
      <c r="AO92" s="27"/>
      <c r="AP92" s="28"/>
      <c r="AQ92" s="29"/>
      <c r="AR92" s="28"/>
      <c r="AS92" s="27"/>
      <c r="AT92" s="27"/>
      <c r="AU92" s="27"/>
      <c r="AV92" s="27"/>
      <c r="AW92" s="27"/>
      <c r="AX92" s="27"/>
      <c r="AY92" s="28"/>
    </row>
    <row r="93" ht="15.75" customHeight="1"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8"/>
      <c r="AO93" s="27"/>
      <c r="AP93" s="28"/>
      <c r="AQ93" s="29"/>
      <c r="AR93" s="28"/>
      <c r="AS93" s="27"/>
      <c r="AT93" s="27"/>
      <c r="AU93" s="27"/>
      <c r="AV93" s="27"/>
      <c r="AW93" s="27"/>
      <c r="AX93" s="27"/>
      <c r="AY93" s="28"/>
    </row>
    <row r="94" ht="15.75" customHeight="1"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8"/>
      <c r="AO94" s="27"/>
      <c r="AP94" s="28"/>
      <c r="AQ94" s="29"/>
      <c r="AR94" s="28"/>
      <c r="AS94" s="27"/>
      <c r="AT94" s="27"/>
      <c r="AU94" s="27"/>
      <c r="AV94" s="27"/>
      <c r="AW94" s="27"/>
      <c r="AX94" s="27"/>
      <c r="AY94" s="28"/>
    </row>
    <row r="95" ht="15.75" customHeight="1"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8"/>
      <c r="AO95" s="27"/>
      <c r="AP95" s="28"/>
      <c r="AQ95" s="29"/>
      <c r="AR95" s="28"/>
      <c r="AS95" s="27"/>
      <c r="AT95" s="27"/>
      <c r="AU95" s="27"/>
      <c r="AV95" s="27"/>
      <c r="AW95" s="27"/>
      <c r="AX95" s="27"/>
      <c r="AY95" s="28"/>
    </row>
    <row r="96" ht="15.75" customHeight="1"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8"/>
      <c r="AO96" s="27"/>
      <c r="AP96" s="28"/>
      <c r="AQ96" s="29"/>
      <c r="AR96" s="28"/>
      <c r="AS96" s="27"/>
      <c r="AT96" s="27"/>
      <c r="AU96" s="27"/>
      <c r="AV96" s="27"/>
      <c r="AW96" s="27"/>
      <c r="AX96" s="27"/>
      <c r="AY96" s="28"/>
    </row>
    <row r="97" ht="15.75" customHeight="1"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8"/>
      <c r="AO97" s="27"/>
      <c r="AP97" s="28"/>
      <c r="AQ97" s="29"/>
      <c r="AR97" s="28"/>
      <c r="AS97" s="27"/>
      <c r="AT97" s="27"/>
      <c r="AU97" s="27"/>
      <c r="AV97" s="27"/>
      <c r="AW97" s="27"/>
      <c r="AX97" s="27"/>
      <c r="AY97" s="28"/>
    </row>
    <row r="98" ht="15.75" customHeight="1"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8"/>
      <c r="AO98" s="27"/>
      <c r="AP98" s="28"/>
      <c r="AQ98" s="29"/>
      <c r="AR98" s="28"/>
      <c r="AS98" s="27"/>
      <c r="AT98" s="27"/>
      <c r="AU98" s="27"/>
      <c r="AV98" s="27"/>
      <c r="AW98" s="27"/>
      <c r="AX98" s="27"/>
      <c r="AY98" s="28"/>
    </row>
    <row r="99" ht="15.75" customHeight="1"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8"/>
      <c r="AO99" s="27"/>
      <c r="AP99" s="28"/>
      <c r="AQ99" s="29"/>
      <c r="AR99" s="28"/>
      <c r="AS99" s="27"/>
      <c r="AT99" s="27"/>
      <c r="AU99" s="27"/>
      <c r="AV99" s="27"/>
      <c r="AW99" s="27"/>
      <c r="AX99" s="27"/>
      <c r="AY99" s="28"/>
    </row>
    <row r="100" ht="15.75" customHeight="1"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8"/>
      <c r="AO100" s="27"/>
      <c r="AP100" s="28"/>
      <c r="AQ100" s="29"/>
      <c r="AR100" s="28"/>
      <c r="AS100" s="27"/>
      <c r="AT100" s="27"/>
      <c r="AU100" s="27"/>
      <c r="AV100" s="27"/>
      <c r="AW100" s="27"/>
      <c r="AX100" s="27"/>
      <c r="AY100" s="28"/>
    </row>
    <row r="101" ht="15.75" customHeight="1"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8"/>
      <c r="AO101" s="27"/>
      <c r="AP101" s="28"/>
      <c r="AQ101" s="29"/>
      <c r="AR101" s="28"/>
      <c r="AS101" s="27"/>
      <c r="AT101" s="27"/>
      <c r="AU101" s="27"/>
      <c r="AV101" s="27"/>
      <c r="AW101" s="27"/>
      <c r="AX101" s="27"/>
      <c r="AY101" s="28"/>
    </row>
    <row r="102" ht="15.75" customHeight="1"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8"/>
      <c r="AO102" s="27"/>
      <c r="AP102" s="28"/>
      <c r="AQ102" s="29"/>
      <c r="AR102" s="28"/>
      <c r="AS102" s="27"/>
      <c r="AT102" s="27"/>
      <c r="AU102" s="27"/>
      <c r="AV102" s="27"/>
      <c r="AW102" s="27"/>
      <c r="AX102" s="27"/>
      <c r="AY102" s="28"/>
    </row>
    <row r="103" ht="15.75" customHeight="1"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8"/>
      <c r="AO103" s="27"/>
      <c r="AP103" s="28"/>
      <c r="AQ103" s="29"/>
      <c r="AR103" s="28"/>
      <c r="AS103" s="27"/>
      <c r="AT103" s="27"/>
      <c r="AU103" s="27"/>
      <c r="AV103" s="27"/>
      <c r="AW103" s="27"/>
      <c r="AX103" s="27"/>
      <c r="AY103" s="28"/>
    </row>
    <row r="104" ht="15.75" customHeight="1"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8"/>
      <c r="AO104" s="27"/>
      <c r="AP104" s="28"/>
      <c r="AQ104" s="29"/>
      <c r="AR104" s="28"/>
      <c r="AS104" s="27"/>
      <c r="AT104" s="27"/>
      <c r="AU104" s="27"/>
      <c r="AV104" s="27"/>
      <c r="AW104" s="27"/>
      <c r="AX104" s="27"/>
      <c r="AY104" s="28"/>
    </row>
    <row r="105" ht="15.75" customHeight="1"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8"/>
      <c r="AO105" s="27"/>
      <c r="AP105" s="28"/>
      <c r="AQ105" s="29"/>
      <c r="AR105" s="28"/>
      <c r="AS105" s="27"/>
      <c r="AT105" s="27"/>
      <c r="AU105" s="27"/>
      <c r="AV105" s="27"/>
      <c r="AW105" s="27"/>
      <c r="AX105" s="27"/>
      <c r="AY105" s="28"/>
    </row>
    <row r="106" ht="15.75" customHeight="1"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8"/>
      <c r="AO106" s="27"/>
      <c r="AP106" s="28"/>
      <c r="AQ106" s="29"/>
      <c r="AR106" s="28"/>
      <c r="AS106" s="27"/>
      <c r="AT106" s="27"/>
      <c r="AU106" s="27"/>
      <c r="AV106" s="27"/>
      <c r="AW106" s="27"/>
      <c r="AX106" s="27"/>
      <c r="AY106" s="28"/>
    </row>
    <row r="107" ht="15.75" customHeight="1"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8"/>
      <c r="AO107" s="27"/>
      <c r="AP107" s="28"/>
      <c r="AQ107" s="29"/>
      <c r="AR107" s="28"/>
      <c r="AS107" s="27"/>
      <c r="AT107" s="27"/>
      <c r="AU107" s="27"/>
      <c r="AV107" s="27"/>
      <c r="AW107" s="27"/>
      <c r="AX107" s="27"/>
      <c r="AY107" s="28"/>
    </row>
    <row r="108" ht="15.75" customHeight="1"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8"/>
      <c r="AO108" s="27"/>
      <c r="AP108" s="28"/>
      <c r="AQ108" s="29"/>
      <c r="AR108" s="28"/>
      <c r="AS108" s="27"/>
      <c r="AT108" s="27"/>
      <c r="AU108" s="27"/>
      <c r="AV108" s="27"/>
      <c r="AW108" s="27"/>
      <c r="AX108" s="27"/>
      <c r="AY108" s="28"/>
    </row>
    <row r="109" ht="15.75" customHeight="1"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8"/>
      <c r="AO109" s="27"/>
      <c r="AP109" s="28"/>
      <c r="AQ109" s="29"/>
      <c r="AR109" s="28"/>
      <c r="AS109" s="27"/>
      <c r="AT109" s="27"/>
      <c r="AU109" s="27"/>
      <c r="AV109" s="27"/>
      <c r="AW109" s="27"/>
      <c r="AX109" s="27"/>
      <c r="AY109" s="28"/>
    </row>
    <row r="110" ht="15.75" customHeight="1"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8"/>
      <c r="AO110" s="27"/>
      <c r="AP110" s="28"/>
      <c r="AQ110" s="29"/>
      <c r="AR110" s="28"/>
      <c r="AS110" s="27"/>
      <c r="AT110" s="27"/>
      <c r="AU110" s="27"/>
      <c r="AV110" s="27"/>
      <c r="AW110" s="27"/>
      <c r="AX110" s="27"/>
      <c r="AY110" s="28"/>
    </row>
    <row r="111" ht="15.75" customHeight="1"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8"/>
      <c r="AO111" s="27"/>
      <c r="AP111" s="28"/>
      <c r="AQ111" s="29"/>
      <c r="AR111" s="28"/>
      <c r="AS111" s="27"/>
      <c r="AT111" s="27"/>
      <c r="AU111" s="27"/>
      <c r="AV111" s="27"/>
      <c r="AW111" s="27"/>
      <c r="AX111" s="27"/>
      <c r="AY111" s="28"/>
    </row>
    <row r="112" ht="15.75" customHeight="1"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8"/>
      <c r="AO112" s="27"/>
      <c r="AP112" s="28"/>
      <c r="AQ112" s="29"/>
      <c r="AR112" s="28"/>
      <c r="AS112" s="27"/>
      <c r="AT112" s="27"/>
      <c r="AU112" s="27"/>
      <c r="AV112" s="27"/>
      <c r="AW112" s="27"/>
      <c r="AX112" s="27"/>
      <c r="AY112" s="28"/>
    </row>
    <row r="113" ht="15.75" customHeight="1"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8"/>
      <c r="AO113" s="27"/>
      <c r="AP113" s="28"/>
      <c r="AQ113" s="29"/>
      <c r="AR113" s="28"/>
      <c r="AS113" s="27"/>
      <c r="AT113" s="27"/>
      <c r="AU113" s="27"/>
      <c r="AV113" s="27"/>
      <c r="AW113" s="27"/>
      <c r="AX113" s="27"/>
      <c r="AY113" s="28"/>
    </row>
    <row r="114" ht="15.75" customHeight="1"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8"/>
      <c r="AO114" s="27"/>
      <c r="AP114" s="28"/>
      <c r="AQ114" s="29"/>
      <c r="AR114" s="28"/>
      <c r="AS114" s="27"/>
      <c r="AT114" s="27"/>
      <c r="AU114" s="27"/>
      <c r="AV114" s="27"/>
      <c r="AW114" s="27"/>
      <c r="AX114" s="27"/>
      <c r="AY114" s="28"/>
    </row>
    <row r="115" ht="15.75" customHeight="1"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8"/>
      <c r="AO115" s="27"/>
      <c r="AP115" s="28"/>
      <c r="AQ115" s="29"/>
      <c r="AR115" s="28"/>
      <c r="AS115" s="27"/>
      <c r="AT115" s="27"/>
      <c r="AU115" s="27"/>
      <c r="AV115" s="27"/>
      <c r="AW115" s="27"/>
      <c r="AX115" s="27"/>
      <c r="AY115" s="28"/>
    </row>
    <row r="116" ht="15.75" customHeight="1"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8"/>
      <c r="AO116" s="27"/>
      <c r="AP116" s="28"/>
      <c r="AQ116" s="29"/>
      <c r="AR116" s="28"/>
      <c r="AS116" s="27"/>
      <c r="AT116" s="27"/>
      <c r="AU116" s="27"/>
      <c r="AV116" s="27"/>
      <c r="AW116" s="27"/>
      <c r="AX116" s="27"/>
      <c r="AY116" s="28"/>
    </row>
    <row r="117" ht="15.75" customHeight="1"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8"/>
      <c r="AO117" s="27"/>
      <c r="AP117" s="28"/>
      <c r="AQ117" s="29"/>
      <c r="AR117" s="28"/>
      <c r="AS117" s="27"/>
      <c r="AT117" s="27"/>
      <c r="AU117" s="27"/>
      <c r="AV117" s="27"/>
      <c r="AW117" s="27"/>
      <c r="AX117" s="27"/>
      <c r="AY117" s="28"/>
    </row>
    <row r="118" ht="15.75" customHeight="1"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8"/>
      <c r="AO118" s="27"/>
      <c r="AP118" s="28"/>
      <c r="AQ118" s="29"/>
      <c r="AR118" s="28"/>
      <c r="AS118" s="27"/>
      <c r="AT118" s="27"/>
      <c r="AU118" s="27"/>
      <c r="AV118" s="27"/>
      <c r="AW118" s="27"/>
      <c r="AX118" s="27"/>
      <c r="AY118" s="28"/>
    </row>
    <row r="119" ht="15.75" customHeight="1"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8"/>
      <c r="AO119" s="27"/>
      <c r="AP119" s="28"/>
      <c r="AQ119" s="29"/>
      <c r="AR119" s="28"/>
      <c r="AS119" s="27"/>
      <c r="AT119" s="27"/>
      <c r="AU119" s="27"/>
      <c r="AV119" s="27"/>
      <c r="AW119" s="27"/>
      <c r="AX119" s="27"/>
      <c r="AY119" s="28"/>
    </row>
    <row r="120" ht="15.75" customHeight="1"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8"/>
      <c r="AO120" s="27"/>
      <c r="AP120" s="28"/>
      <c r="AQ120" s="29"/>
      <c r="AR120" s="28"/>
      <c r="AS120" s="27"/>
      <c r="AT120" s="27"/>
      <c r="AU120" s="27"/>
      <c r="AV120" s="27"/>
      <c r="AW120" s="27"/>
      <c r="AX120" s="27"/>
      <c r="AY120" s="28"/>
    </row>
    <row r="121" ht="15.75" customHeight="1"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8"/>
      <c r="AO121" s="27"/>
      <c r="AP121" s="28"/>
      <c r="AQ121" s="29"/>
      <c r="AR121" s="28"/>
      <c r="AS121" s="27"/>
      <c r="AT121" s="27"/>
      <c r="AU121" s="27"/>
      <c r="AV121" s="27"/>
      <c r="AW121" s="27"/>
      <c r="AX121" s="27"/>
      <c r="AY121" s="28"/>
    </row>
    <row r="122" ht="15.75" customHeight="1"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8"/>
      <c r="AO122" s="27"/>
      <c r="AP122" s="28"/>
      <c r="AQ122" s="29"/>
      <c r="AR122" s="28"/>
      <c r="AS122" s="27"/>
      <c r="AT122" s="27"/>
      <c r="AU122" s="27"/>
      <c r="AV122" s="27"/>
      <c r="AW122" s="27"/>
      <c r="AX122" s="27"/>
      <c r="AY122" s="28"/>
    </row>
    <row r="123" ht="15.75" customHeight="1"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8"/>
      <c r="AO123" s="27"/>
      <c r="AP123" s="28"/>
      <c r="AQ123" s="29"/>
      <c r="AR123" s="28"/>
      <c r="AS123" s="27"/>
      <c r="AT123" s="27"/>
      <c r="AU123" s="27"/>
      <c r="AV123" s="27"/>
      <c r="AW123" s="27"/>
      <c r="AX123" s="27"/>
      <c r="AY123" s="28"/>
    </row>
    <row r="124" ht="15.75" customHeight="1"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8"/>
      <c r="AO124" s="27"/>
      <c r="AP124" s="28"/>
      <c r="AQ124" s="29"/>
      <c r="AR124" s="28"/>
      <c r="AS124" s="27"/>
      <c r="AT124" s="27"/>
      <c r="AU124" s="27"/>
      <c r="AV124" s="27"/>
      <c r="AW124" s="27"/>
      <c r="AX124" s="27"/>
      <c r="AY124" s="28"/>
    </row>
    <row r="125" ht="15.75" customHeight="1"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8"/>
      <c r="AO125" s="27"/>
      <c r="AP125" s="28"/>
      <c r="AQ125" s="29"/>
      <c r="AR125" s="28"/>
      <c r="AS125" s="27"/>
      <c r="AT125" s="27"/>
      <c r="AU125" s="27"/>
      <c r="AV125" s="27"/>
      <c r="AW125" s="27"/>
      <c r="AX125" s="27"/>
      <c r="AY125" s="28"/>
    </row>
    <row r="126" ht="15.75" customHeight="1"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8"/>
      <c r="AO126" s="27"/>
      <c r="AP126" s="28"/>
      <c r="AQ126" s="29"/>
      <c r="AR126" s="28"/>
      <c r="AS126" s="27"/>
      <c r="AT126" s="27"/>
      <c r="AU126" s="27"/>
      <c r="AV126" s="27"/>
      <c r="AW126" s="27"/>
      <c r="AX126" s="27"/>
      <c r="AY126" s="28"/>
    </row>
    <row r="127" ht="15.75" customHeight="1"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8"/>
      <c r="AO127" s="27"/>
      <c r="AP127" s="28"/>
      <c r="AQ127" s="29"/>
      <c r="AR127" s="28"/>
      <c r="AS127" s="27"/>
      <c r="AT127" s="27"/>
      <c r="AU127" s="27"/>
      <c r="AV127" s="27"/>
      <c r="AW127" s="27"/>
      <c r="AX127" s="27"/>
      <c r="AY127" s="28"/>
    </row>
    <row r="128" ht="15.75" customHeight="1"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8"/>
      <c r="AO128" s="27"/>
      <c r="AP128" s="28"/>
      <c r="AQ128" s="29"/>
      <c r="AR128" s="28"/>
      <c r="AS128" s="27"/>
      <c r="AT128" s="27"/>
      <c r="AU128" s="27"/>
      <c r="AV128" s="27"/>
      <c r="AW128" s="27"/>
      <c r="AX128" s="27"/>
      <c r="AY128" s="28"/>
    </row>
    <row r="129" ht="15.75" customHeight="1"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8"/>
      <c r="AO129" s="27"/>
      <c r="AP129" s="28"/>
      <c r="AQ129" s="29"/>
      <c r="AR129" s="28"/>
      <c r="AS129" s="27"/>
      <c r="AT129" s="27"/>
      <c r="AU129" s="27"/>
      <c r="AV129" s="27"/>
      <c r="AW129" s="27"/>
      <c r="AX129" s="27"/>
      <c r="AY129" s="28"/>
    </row>
    <row r="130" ht="15.75" customHeight="1"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8"/>
      <c r="AO130" s="27"/>
      <c r="AP130" s="28"/>
      <c r="AQ130" s="29"/>
      <c r="AR130" s="28"/>
      <c r="AS130" s="27"/>
      <c r="AT130" s="27"/>
      <c r="AU130" s="27"/>
      <c r="AV130" s="27"/>
      <c r="AW130" s="27"/>
      <c r="AX130" s="27"/>
      <c r="AY130" s="28"/>
    </row>
    <row r="131" ht="15.75" customHeight="1"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8"/>
      <c r="AO131" s="27"/>
      <c r="AP131" s="28"/>
      <c r="AQ131" s="29"/>
      <c r="AR131" s="28"/>
      <c r="AS131" s="27"/>
      <c r="AT131" s="27"/>
      <c r="AU131" s="27"/>
      <c r="AV131" s="27"/>
      <c r="AW131" s="27"/>
      <c r="AX131" s="27"/>
      <c r="AY131" s="28"/>
    </row>
    <row r="132" ht="15.75" customHeight="1"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8"/>
      <c r="AO132" s="27"/>
      <c r="AP132" s="28"/>
      <c r="AQ132" s="29"/>
      <c r="AR132" s="28"/>
      <c r="AS132" s="27"/>
      <c r="AT132" s="27"/>
      <c r="AU132" s="27"/>
      <c r="AV132" s="27"/>
      <c r="AW132" s="27"/>
      <c r="AX132" s="27"/>
      <c r="AY132" s="28"/>
    </row>
    <row r="133" ht="15.75" customHeight="1"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8"/>
      <c r="AO133" s="27"/>
      <c r="AP133" s="28"/>
      <c r="AQ133" s="29"/>
      <c r="AR133" s="28"/>
      <c r="AS133" s="27"/>
      <c r="AT133" s="27"/>
      <c r="AU133" s="27"/>
      <c r="AV133" s="27"/>
      <c r="AW133" s="27"/>
      <c r="AX133" s="27"/>
      <c r="AY133" s="28"/>
    </row>
    <row r="134" ht="15.75" customHeight="1"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8"/>
      <c r="AO134" s="27"/>
      <c r="AP134" s="28"/>
      <c r="AQ134" s="29"/>
      <c r="AR134" s="28"/>
      <c r="AS134" s="27"/>
      <c r="AT134" s="27"/>
      <c r="AU134" s="27"/>
      <c r="AV134" s="27"/>
      <c r="AW134" s="27"/>
      <c r="AX134" s="27"/>
      <c r="AY134" s="28"/>
    </row>
    <row r="135" ht="15.75" customHeight="1"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8"/>
      <c r="AO135" s="27"/>
      <c r="AP135" s="28"/>
      <c r="AQ135" s="29"/>
      <c r="AR135" s="28"/>
      <c r="AS135" s="27"/>
      <c r="AT135" s="27"/>
      <c r="AU135" s="27"/>
      <c r="AV135" s="27"/>
      <c r="AW135" s="27"/>
      <c r="AX135" s="27"/>
      <c r="AY135" s="28"/>
    </row>
    <row r="136" ht="15.75" customHeight="1"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8"/>
      <c r="AO136" s="27"/>
      <c r="AP136" s="28"/>
      <c r="AQ136" s="29"/>
      <c r="AR136" s="28"/>
      <c r="AS136" s="27"/>
      <c r="AT136" s="27"/>
      <c r="AU136" s="27"/>
      <c r="AV136" s="27"/>
      <c r="AW136" s="27"/>
      <c r="AX136" s="27"/>
      <c r="AY136" s="28"/>
    </row>
    <row r="137" ht="15.75" customHeight="1"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8"/>
      <c r="AO137" s="27"/>
      <c r="AP137" s="28"/>
      <c r="AQ137" s="29"/>
      <c r="AR137" s="28"/>
      <c r="AS137" s="27"/>
      <c r="AT137" s="27"/>
      <c r="AU137" s="27"/>
      <c r="AV137" s="27"/>
      <c r="AW137" s="27"/>
      <c r="AX137" s="27"/>
      <c r="AY137" s="28"/>
    </row>
    <row r="138" ht="15.75" customHeight="1"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8"/>
      <c r="AO138" s="27"/>
      <c r="AP138" s="28"/>
      <c r="AQ138" s="29"/>
      <c r="AR138" s="28"/>
      <c r="AS138" s="27"/>
      <c r="AT138" s="27"/>
      <c r="AU138" s="27"/>
      <c r="AV138" s="27"/>
      <c r="AW138" s="27"/>
      <c r="AX138" s="27"/>
      <c r="AY138" s="28"/>
    </row>
    <row r="139" ht="15.75" customHeight="1"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8"/>
      <c r="AO139" s="27"/>
      <c r="AP139" s="28"/>
      <c r="AQ139" s="29"/>
      <c r="AR139" s="28"/>
      <c r="AS139" s="27"/>
      <c r="AT139" s="27"/>
      <c r="AU139" s="27"/>
      <c r="AV139" s="27"/>
      <c r="AW139" s="27"/>
      <c r="AX139" s="27"/>
      <c r="AY139" s="28"/>
    </row>
    <row r="140" ht="15.75" customHeight="1"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8"/>
      <c r="AO140" s="27"/>
      <c r="AP140" s="28"/>
      <c r="AQ140" s="29"/>
      <c r="AR140" s="28"/>
      <c r="AS140" s="27"/>
      <c r="AT140" s="27"/>
      <c r="AU140" s="27"/>
      <c r="AV140" s="27"/>
      <c r="AW140" s="27"/>
      <c r="AX140" s="27"/>
      <c r="AY140" s="28"/>
    </row>
    <row r="141" ht="15.75" customHeight="1"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8"/>
      <c r="AO141" s="27"/>
      <c r="AP141" s="28"/>
      <c r="AQ141" s="29"/>
      <c r="AR141" s="28"/>
      <c r="AS141" s="27"/>
      <c r="AT141" s="27"/>
      <c r="AU141" s="27"/>
      <c r="AV141" s="27"/>
      <c r="AW141" s="27"/>
      <c r="AX141" s="27"/>
      <c r="AY141" s="28"/>
    </row>
    <row r="142" ht="15.75" customHeight="1"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8"/>
      <c r="AO142" s="27"/>
      <c r="AP142" s="28"/>
      <c r="AQ142" s="29"/>
      <c r="AR142" s="28"/>
      <c r="AS142" s="27"/>
      <c r="AT142" s="27"/>
      <c r="AU142" s="27"/>
      <c r="AV142" s="27"/>
      <c r="AW142" s="27"/>
      <c r="AX142" s="27"/>
      <c r="AY142" s="28"/>
    </row>
    <row r="143" ht="15.75" customHeight="1"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8"/>
      <c r="AO143" s="27"/>
      <c r="AP143" s="28"/>
      <c r="AQ143" s="29"/>
      <c r="AR143" s="28"/>
      <c r="AS143" s="27"/>
      <c r="AT143" s="27"/>
      <c r="AU143" s="27"/>
      <c r="AV143" s="27"/>
      <c r="AW143" s="27"/>
      <c r="AX143" s="27"/>
      <c r="AY143" s="28"/>
    </row>
    <row r="144" ht="15.75" customHeight="1"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8"/>
      <c r="AO144" s="27"/>
      <c r="AP144" s="28"/>
      <c r="AQ144" s="29"/>
      <c r="AR144" s="28"/>
      <c r="AS144" s="27"/>
      <c r="AT144" s="27"/>
      <c r="AU144" s="27"/>
      <c r="AV144" s="27"/>
      <c r="AW144" s="27"/>
      <c r="AX144" s="27"/>
      <c r="AY144" s="28"/>
    </row>
    <row r="145" ht="15.75" customHeight="1"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8"/>
      <c r="AO145" s="27"/>
      <c r="AP145" s="28"/>
      <c r="AQ145" s="29"/>
      <c r="AR145" s="28"/>
      <c r="AS145" s="27"/>
      <c r="AT145" s="27"/>
      <c r="AU145" s="27"/>
      <c r="AV145" s="27"/>
      <c r="AW145" s="27"/>
      <c r="AX145" s="27"/>
      <c r="AY145" s="28"/>
    </row>
    <row r="146" ht="15.75" customHeight="1"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8"/>
      <c r="AO146" s="27"/>
      <c r="AP146" s="28"/>
      <c r="AQ146" s="29"/>
      <c r="AR146" s="28"/>
      <c r="AS146" s="27"/>
      <c r="AT146" s="27"/>
      <c r="AU146" s="27"/>
      <c r="AV146" s="27"/>
      <c r="AW146" s="27"/>
      <c r="AX146" s="27"/>
      <c r="AY146" s="28"/>
    </row>
    <row r="147" ht="15.75" customHeight="1"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8"/>
      <c r="AO147" s="27"/>
      <c r="AP147" s="28"/>
      <c r="AQ147" s="29"/>
      <c r="AR147" s="28"/>
      <c r="AS147" s="27"/>
      <c r="AT147" s="27"/>
      <c r="AU147" s="27"/>
      <c r="AV147" s="27"/>
      <c r="AW147" s="27"/>
      <c r="AX147" s="27"/>
      <c r="AY147" s="28"/>
    </row>
    <row r="148" ht="15.75" customHeight="1"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8"/>
      <c r="AO148" s="27"/>
      <c r="AP148" s="28"/>
      <c r="AQ148" s="29"/>
      <c r="AR148" s="28"/>
      <c r="AS148" s="27"/>
      <c r="AT148" s="27"/>
      <c r="AU148" s="27"/>
      <c r="AV148" s="27"/>
      <c r="AW148" s="27"/>
      <c r="AX148" s="27"/>
      <c r="AY148" s="28"/>
    </row>
    <row r="149" ht="15.75" customHeight="1"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8"/>
      <c r="AO149" s="27"/>
      <c r="AP149" s="28"/>
      <c r="AQ149" s="29"/>
      <c r="AR149" s="28"/>
      <c r="AS149" s="27"/>
      <c r="AT149" s="27"/>
      <c r="AU149" s="27"/>
      <c r="AV149" s="27"/>
      <c r="AW149" s="27"/>
      <c r="AX149" s="27"/>
      <c r="AY149" s="28"/>
    </row>
    <row r="150" ht="15.75" customHeight="1"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8"/>
      <c r="AO150" s="27"/>
      <c r="AP150" s="28"/>
      <c r="AQ150" s="29"/>
      <c r="AR150" s="28"/>
      <c r="AS150" s="27"/>
      <c r="AT150" s="27"/>
      <c r="AU150" s="27"/>
      <c r="AV150" s="27"/>
      <c r="AW150" s="27"/>
      <c r="AX150" s="27"/>
      <c r="AY150" s="28"/>
    </row>
    <row r="151" ht="15.75" customHeight="1"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8"/>
      <c r="AO151" s="27"/>
      <c r="AP151" s="28"/>
      <c r="AQ151" s="29"/>
      <c r="AR151" s="28"/>
      <c r="AS151" s="27"/>
      <c r="AT151" s="27"/>
      <c r="AU151" s="27"/>
      <c r="AV151" s="27"/>
      <c r="AW151" s="27"/>
      <c r="AX151" s="27"/>
      <c r="AY151" s="28"/>
    </row>
    <row r="152" ht="15.75" customHeight="1"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8"/>
      <c r="AO152" s="27"/>
      <c r="AP152" s="28"/>
      <c r="AQ152" s="29"/>
      <c r="AR152" s="28"/>
      <c r="AS152" s="27"/>
      <c r="AT152" s="27"/>
      <c r="AU152" s="27"/>
      <c r="AV152" s="27"/>
      <c r="AW152" s="27"/>
      <c r="AX152" s="27"/>
      <c r="AY152" s="28"/>
    </row>
    <row r="153" ht="15.75" customHeight="1"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8"/>
      <c r="AO153" s="27"/>
      <c r="AP153" s="28"/>
      <c r="AQ153" s="29"/>
      <c r="AR153" s="28"/>
      <c r="AS153" s="27"/>
      <c r="AT153" s="27"/>
      <c r="AU153" s="27"/>
      <c r="AV153" s="27"/>
      <c r="AW153" s="27"/>
      <c r="AX153" s="27"/>
      <c r="AY153" s="28"/>
    </row>
    <row r="154" ht="15.75" customHeight="1"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8"/>
      <c r="AO154" s="27"/>
      <c r="AP154" s="28"/>
      <c r="AQ154" s="29"/>
      <c r="AR154" s="28"/>
      <c r="AS154" s="27"/>
      <c r="AT154" s="27"/>
      <c r="AU154" s="27"/>
      <c r="AV154" s="27"/>
      <c r="AW154" s="27"/>
      <c r="AX154" s="27"/>
      <c r="AY154" s="28"/>
    </row>
    <row r="155" ht="15.75" customHeight="1"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8"/>
      <c r="AO155" s="27"/>
      <c r="AP155" s="28"/>
      <c r="AQ155" s="29"/>
      <c r="AR155" s="28"/>
      <c r="AS155" s="27"/>
      <c r="AT155" s="27"/>
      <c r="AU155" s="27"/>
      <c r="AV155" s="27"/>
      <c r="AW155" s="27"/>
      <c r="AX155" s="27"/>
      <c r="AY155" s="28"/>
    </row>
    <row r="156" ht="15.75" customHeight="1"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8"/>
      <c r="AO156" s="27"/>
      <c r="AP156" s="28"/>
      <c r="AQ156" s="29"/>
      <c r="AR156" s="28"/>
      <c r="AS156" s="27"/>
      <c r="AT156" s="27"/>
      <c r="AU156" s="27"/>
      <c r="AV156" s="27"/>
      <c r="AW156" s="27"/>
      <c r="AX156" s="27"/>
      <c r="AY156" s="28"/>
    </row>
    <row r="157" ht="15.75" customHeight="1"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8"/>
      <c r="AO157" s="27"/>
      <c r="AP157" s="28"/>
      <c r="AQ157" s="29"/>
      <c r="AR157" s="28"/>
      <c r="AS157" s="27"/>
      <c r="AT157" s="27"/>
      <c r="AU157" s="27"/>
      <c r="AV157" s="27"/>
      <c r="AW157" s="27"/>
      <c r="AX157" s="27"/>
      <c r="AY157" s="28"/>
    </row>
    <row r="158" ht="15.75" customHeight="1"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8"/>
      <c r="AO158" s="27"/>
      <c r="AP158" s="28"/>
      <c r="AQ158" s="29"/>
      <c r="AR158" s="28"/>
      <c r="AS158" s="27"/>
      <c r="AT158" s="27"/>
      <c r="AU158" s="27"/>
      <c r="AV158" s="27"/>
      <c r="AW158" s="27"/>
      <c r="AX158" s="27"/>
      <c r="AY158" s="28"/>
    </row>
    <row r="159" ht="15.75" customHeight="1"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8"/>
      <c r="AO159" s="27"/>
      <c r="AP159" s="28"/>
      <c r="AQ159" s="29"/>
      <c r="AR159" s="28"/>
      <c r="AS159" s="27"/>
      <c r="AT159" s="27"/>
      <c r="AU159" s="27"/>
      <c r="AV159" s="27"/>
      <c r="AW159" s="27"/>
      <c r="AX159" s="27"/>
      <c r="AY159" s="28"/>
    </row>
    <row r="160" ht="15.75" customHeight="1"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8"/>
      <c r="AO160" s="27"/>
      <c r="AP160" s="28"/>
      <c r="AQ160" s="29"/>
      <c r="AR160" s="28"/>
      <c r="AS160" s="27"/>
      <c r="AT160" s="27"/>
      <c r="AU160" s="27"/>
      <c r="AV160" s="27"/>
      <c r="AW160" s="27"/>
      <c r="AX160" s="27"/>
      <c r="AY160" s="28"/>
    </row>
    <row r="161" ht="15.75" customHeight="1"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8"/>
      <c r="AO161" s="27"/>
      <c r="AP161" s="28"/>
      <c r="AQ161" s="29"/>
      <c r="AR161" s="28"/>
      <c r="AS161" s="27"/>
      <c r="AT161" s="27"/>
      <c r="AU161" s="27"/>
      <c r="AV161" s="27"/>
      <c r="AW161" s="27"/>
      <c r="AX161" s="27"/>
      <c r="AY161" s="28"/>
    </row>
    <row r="162" ht="15.75" customHeight="1"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8"/>
      <c r="AO162" s="27"/>
      <c r="AP162" s="28"/>
      <c r="AQ162" s="29"/>
      <c r="AR162" s="28"/>
      <c r="AS162" s="27"/>
      <c r="AT162" s="27"/>
      <c r="AU162" s="27"/>
      <c r="AV162" s="27"/>
      <c r="AW162" s="27"/>
      <c r="AX162" s="27"/>
      <c r="AY162" s="28"/>
    </row>
    <row r="163" ht="15.75" customHeight="1"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8"/>
      <c r="AO163" s="27"/>
      <c r="AP163" s="28"/>
      <c r="AQ163" s="29"/>
      <c r="AR163" s="28"/>
      <c r="AS163" s="27"/>
      <c r="AT163" s="27"/>
      <c r="AU163" s="27"/>
      <c r="AV163" s="27"/>
      <c r="AW163" s="27"/>
      <c r="AX163" s="27"/>
      <c r="AY163" s="28"/>
    </row>
    <row r="164" ht="15.75" customHeight="1"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8"/>
      <c r="AO164" s="27"/>
      <c r="AP164" s="28"/>
      <c r="AQ164" s="29"/>
      <c r="AR164" s="28"/>
      <c r="AS164" s="27"/>
      <c r="AT164" s="27"/>
      <c r="AU164" s="27"/>
      <c r="AV164" s="27"/>
      <c r="AW164" s="27"/>
      <c r="AX164" s="27"/>
      <c r="AY164" s="28"/>
    </row>
    <row r="165" ht="15.75" customHeight="1"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8"/>
      <c r="AO165" s="27"/>
      <c r="AP165" s="28"/>
      <c r="AQ165" s="29"/>
      <c r="AR165" s="28"/>
      <c r="AS165" s="27"/>
      <c r="AT165" s="27"/>
      <c r="AU165" s="27"/>
      <c r="AV165" s="27"/>
      <c r="AW165" s="27"/>
      <c r="AX165" s="27"/>
      <c r="AY165" s="28"/>
    </row>
    <row r="166" ht="15.75" customHeight="1"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8"/>
      <c r="AO166" s="27"/>
      <c r="AP166" s="28"/>
      <c r="AQ166" s="29"/>
      <c r="AR166" s="28"/>
      <c r="AS166" s="27"/>
      <c r="AT166" s="27"/>
      <c r="AU166" s="27"/>
      <c r="AV166" s="27"/>
      <c r="AW166" s="27"/>
      <c r="AX166" s="27"/>
      <c r="AY166" s="28"/>
    </row>
    <row r="167" ht="15.75" customHeight="1"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8"/>
      <c r="AO167" s="27"/>
      <c r="AP167" s="28"/>
      <c r="AQ167" s="29"/>
      <c r="AR167" s="28"/>
      <c r="AS167" s="27"/>
      <c r="AT167" s="27"/>
      <c r="AU167" s="27"/>
      <c r="AV167" s="27"/>
      <c r="AW167" s="27"/>
      <c r="AX167" s="27"/>
      <c r="AY167" s="28"/>
    </row>
    <row r="168" ht="15.75" customHeight="1"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8"/>
      <c r="AO168" s="27"/>
      <c r="AP168" s="28"/>
      <c r="AQ168" s="29"/>
      <c r="AR168" s="28"/>
      <c r="AS168" s="27"/>
      <c r="AT168" s="27"/>
      <c r="AU168" s="27"/>
      <c r="AV168" s="27"/>
      <c r="AW168" s="27"/>
      <c r="AX168" s="27"/>
      <c r="AY168" s="28"/>
    </row>
    <row r="169" ht="15.75" customHeight="1"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8"/>
      <c r="AO169" s="27"/>
      <c r="AP169" s="28"/>
      <c r="AQ169" s="29"/>
      <c r="AR169" s="28"/>
      <c r="AS169" s="27"/>
      <c r="AT169" s="27"/>
      <c r="AU169" s="27"/>
      <c r="AV169" s="27"/>
      <c r="AW169" s="27"/>
      <c r="AX169" s="27"/>
      <c r="AY169" s="28"/>
    </row>
    <row r="170" ht="15.75" customHeight="1"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8"/>
      <c r="AO170" s="27"/>
      <c r="AP170" s="28"/>
      <c r="AQ170" s="29"/>
      <c r="AR170" s="28"/>
      <c r="AS170" s="27"/>
      <c r="AT170" s="27"/>
      <c r="AU170" s="27"/>
      <c r="AV170" s="27"/>
      <c r="AW170" s="27"/>
      <c r="AX170" s="27"/>
      <c r="AY170" s="28"/>
    </row>
    <row r="171" ht="15.75" customHeight="1"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8"/>
      <c r="AO171" s="27"/>
      <c r="AP171" s="28"/>
      <c r="AQ171" s="29"/>
      <c r="AR171" s="28"/>
      <c r="AS171" s="27"/>
      <c r="AT171" s="27"/>
      <c r="AU171" s="27"/>
      <c r="AV171" s="27"/>
      <c r="AW171" s="27"/>
      <c r="AX171" s="27"/>
      <c r="AY171" s="28"/>
    </row>
    <row r="172" ht="15.75" customHeight="1"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8"/>
      <c r="AO172" s="27"/>
      <c r="AP172" s="28"/>
      <c r="AQ172" s="29"/>
      <c r="AR172" s="28"/>
      <c r="AS172" s="27"/>
      <c r="AT172" s="27"/>
      <c r="AU172" s="27"/>
      <c r="AV172" s="27"/>
      <c r="AW172" s="27"/>
      <c r="AX172" s="27"/>
      <c r="AY172" s="28"/>
    </row>
    <row r="173" ht="15.75" customHeight="1"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8"/>
      <c r="AO173" s="27"/>
      <c r="AP173" s="28"/>
      <c r="AQ173" s="29"/>
      <c r="AR173" s="28"/>
      <c r="AS173" s="27"/>
      <c r="AT173" s="27"/>
      <c r="AU173" s="27"/>
      <c r="AV173" s="27"/>
      <c r="AW173" s="27"/>
      <c r="AX173" s="27"/>
      <c r="AY173" s="28"/>
    </row>
    <row r="174" ht="15.75" customHeight="1"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8"/>
      <c r="AO174" s="27"/>
      <c r="AP174" s="28"/>
      <c r="AQ174" s="29"/>
      <c r="AR174" s="28"/>
      <c r="AS174" s="27"/>
      <c r="AT174" s="27"/>
      <c r="AU174" s="27"/>
      <c r="AV174" s="27"/>
      <c r="AW174" s="27"/>
      <c r="AX174" s="27"/>
      <c r="AY174" s="28"/>
    </row>
    <row r="175" ht="15.75" customHeight="1"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8"/>
      <c r="AO175" s="27"/>
      <c r="AP175" s="28"/>
      <c r="AQ175" s="29"/>
      <c r="AR175" s="28"/>
      <c r="AS175" s="27"/>
      <c r="AT175" s="27"/>
      <c r="AU175" s="27"/>
      <c r="AV175" s="27"/>
      <c r="AW175" s="27"/>
      <c r="AX175" s="27"/>
      <c r="AY175" s="28"/>
    </row>
    <row r="176" ht="15.75" customHeight="1"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8"/>
      <c r="AO176" s="27"/>
      <c r="AP176" s="28"/>
      <c r="AQ176" s="29"/>
      <c r="AR176" s="28"/>
      <c r="AS176" s="27"/>
      <c r="AT176" s="27"/>
      <c r="AU176" s="27"/>
      <c r="AV176" s="27"/>
      <c r="AW176" s="27"/>
      <c r="AX176" s="27"/>
      <c r="AY176" s="28"/>
    </row>
    <row r="177" ht="15.75" customHeight="1"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8"/>
      <c r="AO177" s="27"/>
      <c r="AP177" s="28"/>
      <c r="AQ177" s="29"/>
      <c r="AR177" s="28"/>
      <c r="AS177" s="27"/>
      <c r="AT177" s="27"/>
      <c r="AU177" s="27"/>
      <c r="AV177" s="27"/>
      <c r="AW177" s="27"/>
      <c r="AX177" s="27"/>
      <c r="AY177" s="28"/>
    </row>
    <row r="178" ht="15.75" customHeight="1"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8"/>
      <c r="AO178" s="27"/>
      <c r="AP178" s="28"/>
      <c r="AQ178" s="29"/>
      <c r="AR178" s="28"/>
      <c r="AS178" s="27"/>
      <c r="AT178" s="27"/>
      <c r="AU178" s="27"/>
      <c r="AV178" s="27"/>
      <c r="AW178" s="27"/>
      <c r="AX178" s="27"/>
      <c r="AY178" s="28"/>
    </row>
    <row r="179" ht="15.75" customHeight="1"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8"/>
      <c r="AO179" s="27"/>
      <c r="AP179" s="28"/>
      <c r="AQ179" s="29"/>
      <c r="AR179" s="28"/>
      <c r="AS179" s="27"/>
      <c r="AT179" s="27"/>
      <c r="AU179" s="27"/>
      <c r="AV179" s="27"/>
      <c r="AW179" s="27"/>
      <c r="AX179" s="27"/>
      <c r="AY179" s="28"/>
    </row>
    <row r="180" ht="15.75" customHeight="1"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8"/>
      <c r="AO180" s="27"/>
      <c r="AP180" s="28"/>
      <c r="AQ180" s="29"/>
      <c r="AR180" s="28"/>
      <c r="AS180" s="27"/>
      <c r="AT180" s="27"/>
      <c r="AU180" s="27"/>
      <c r="AV180" s="27"/>
      <c r="AW180" s="27"/>
      <c r="AX180" s="27"/>
      <c r="AY180" s="28"/>
    </row>
    <row r="181" ht="15.75" customHeight="1"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8"/>
      <c r="AO181" s="27"/>
      <c r="AP181" s="28"/>
      <c r="AQ181" s="29"/>
      <c r="AR181" s="28"/>
      <c r="AS181" s="27"/>
      <c r="AT181" s="27"/>
      <c r="AU181" s="27"/>
      <c r="AV181" s="27"/>
      <c r="AW181" s="27"/>
      <c r="AX181" s="27"/>
      <c r="AY181" s="28"/>
    </row>
    <row r="182" ht="15.75" customHeight="1"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8"/>
      <c r="AO182" s="27"/>
      <c r="AP182" s="28"/>
      <c r="AQ182" s="29"/>
      <c r="AR182" s="28"/>
      <c r="AS182" s="27"/>
      <c r="AT182" s="27"/>
      <c r="AU182" s="27"/>
      <c r="AV182" s="27"/>
      <c r="AW182" s="27"/>
      <c r="AX182" s="27"/>
      <c r="AY182" s="28"/>
    </row>
    <row r="183" ht="15.75" customHeight="1"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8"/>
      <c r="AO183" s="27"/>
      <c r="AP183" s="28"/>
      <c r="AQ183" s="29"/>
      <c r="AR183" s="28"/>
      <c r="AS183" s="27"/>
      <c r="AT183" s="27"/>
      <c r="AU183" s="27"/>
      <c r="AV183" s="27"/>
      <c r="AW183" s="27"/>
      <c r="AX183" s="27"/>
      <c r="AY183" s="28"/>
    </row>
    <row r="184" ht="15.75" customHeight="1"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8"/>
      <c r="AO184" s="27"/>
      <c r="AP184" s="28"/>
      <c r="AQ184" s="29"/>
      <c r="AR184" s="28"/>
      <c r="AS184" s="27"/>
      <c r="AT184" s="27"/>
      <c r="AU184" s="27"/>
      <c r="AV184" s="27"/>
      <c r="AW184" s="27"/>
      <c r="AX184" s="27"/>
      <c r="AY184" s="28"/>
    </row>
    <row r="185" ht="15.75" customHeight="1"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8"/>
      <c r="AO185" s="27"/>
      <c r="AP185" s="28"/>
      <c r="AQ185" s="29"/>
      <c r="AR185" s="28"/>
      <c r="AS185" s="27"/>
      <c r="AT185" s="27"/>
      <c r="AU185" s="27"/>
      <c r="AV185" s="27"/>
      <c r="AW185" s="27"/>
      <c r="AX185" s="27"/>
      <c r="AY185" s="28"/>
    </row>
    <row r="186" ht="15.75" customHeight="1"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8"/>
      <c r="AO186" s="27"/>
      <c r="AP186" s="28"/>
      <c r="AQ186" s="29"/>
      <c r="AR186" s="28"/>
      <c r="AS186" s="27"/>
      <c r="AT186" s="27"/>
      <c r="AU186" s="27"/>
      <c r="AV186" s="27"/>
      <c r="AW186" s="27"/>
      <c r="AX186" s="27"/>
      <c r="AY186" s="28"/>
    </row>
    <row r="187" ht="15.75" customHeight="1"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8"/>
      <c r="AO187" s="27"/>
      <c r="AP187" s="28"/>
      <c r="AQ187" s="29"/>
      <c r="AR187" s="28"/>
      <c r="AS187" s="27"/>
      <c r="AT187" s="27"/>
      <c r="AU187" s="27"/>
      <c r="AV187" s="27"/>
      <c r="AW187" s="27"/>
      <c r="AX187" s="27"/>
      <c r="AY187" s="28"/>
    </row>
    <row r="188" ht="15.75" customHeight="1"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8"/>
      <c r="AO188" s="27"/>
      <c r="AP188" s="28"/>
      <c r="AQ188" s="29"/>
      <c r="AR188" s="28"/>
      <c r="AS188" s="27"/>
      <c r="AT188" s="27"/>
      <c r="AU188" s="27"/>
      <c r="AV188" s="27"/>
      <c r="AW188" s="27"/>
      <c r="AX188" s="27"/>
      <c r="AY188" s="28"/>
    </row>
    <row r="189" ht="15.75" customHeight="1"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8"/>
      <c r="AO189" s="27"/>
      <c r="AP189" s="28"/>
      <c r="AQ189" s="29"/>
      <c r="AR189" s="28"/>
      <c r="AS189" s="27"/>
      <c r="AT189" s="27"/>
      <c r="AU189" s="27"/>
      <c r="AV189" s="27"/>
      <c r="AW189" s="27"/>
      <c r="AX189" s="27"/>
      <c r="AY189" s="28"/>
    </row>
    <row r="190" ht="15.75" customHeight="1"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8"/>
      <c r="AO190" s="27"/>
      <c r="AP190" s="28"/>
      <c r="AQ190" s="29"/>
      <c r="AR190" s="28"/>
      <c r="AS190" s="27"/>
      <c r="AT190" s="27"/>
      <c r="AU190" s="27"/>
      <c r="AV190" s="27"/>
      <c r="AW190" s="27"/>
      <c r="AX190" s="27"/>
      <c r="AY190" s="28"/>
    </row>
    <row r="191" ht="15.75" customHeight="1"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8"/>
      <c r="AO191" s="27"/>
      <c r="AP191" s="28"/>
      <c r="AQ191" s="29"/>
      <c r="AR191" s="28"/>
      <c r="AS191" s="27"/>
      <c r="AT191" s="27"/>
      <c r="AU191" s="27"/>
      <c r="AV191" s="27"/>
      <c r="AW191" s="27"/>
      <c r="AX191" s="27"/>
      <c r="AY191" s="28"/>
    </row>
    <row r="192" ht="15.75" customHeight="1"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8"/>
      <c r="AO192" s="27"/>
      <c r="AP192" s="28"/>
      <c r="AQ192" s="29"/>
      <c r="AR192" s="28"/>
      <c r="AS192" s="27"/>
      <c r="AT192" s="27"/>
      <c r="AU192" s="27"/>
      <c r="AV192" s="27"/>
      <c r="AW192" s="27"/>
      <c r="AX192" s="27"/>
      <c r="AY192" s="28"/>
    </row>
    <row r="193" ht="15.75" customHeight="1"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8"/>
      <c r="AO193" s="27"/>
      <c r="AP193" s="28"/>
      <c r="AQ193" s="29"/>
      <c r="AR193" s="28"/>
      <c r="AS193" s="27"/>
      <c r="AT193" s="27"/>
      <c r="AU193" s="27"/>
      <c r="AV193" s="27"/>
      <c r="AW193" s="27"/>
      <c r="AX193" s="27"/>
      <c r="AY193" s="28"/>
    </row>
    <row r="194" ht="15.75" customHeight="1"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8"/>
      <c r="AO194" s="27"/>
      <c r="AP194" s="28"/>
      <c r="AQ194" s="29"/>
      <c r="AR194" s="28"/>
      <c r="AS194" s="27"/>
      <c r="AT194" s="27"/>
      <c r="AU194" s="27"/>
      <c r="AV194" s="27"/>
      <c r="AW194" s="27"/>
      <c r="AX194" s="27"/>
      <c r="AY194" s="28"/>
    </row>
    <row r="195" ht="15.75" customHeight="1"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8"/>
      <c r="AO195" s="27"/>
      <c r="AP195" s="28"/>
      <c r="AQ195" s="29"/>
      <c r="AR195" s="28"/>
      <c r="AS195" s="27"/>
      <c r="AT195" s="27"/>
      <c r="AU195" s="27"/>
      <c r="AV195" s="27"/>
      <c r="AW195" s="27"/>
      <c r="AX195" s="27"/>
      <c r="AY195" s="28"/>
    </row>
    <row r="196" ht="15.75" customHeight="1"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8"/>
      <c r="AO196" s="27"/>
      <c r="AP196" s="28"/>
      <c r="AQ196" s="29"/>
      <c r="AR196" s="28"/>
      <c r="AS196" s="27"/>
      <c r="AT196" s="27"/>
      <c r="AU196" s="27"/>
      <c r="AV196" s="27"/>
      <c r="AW196" s="27"/>
      <c r="AX196" s="27"/>
      <c r="AY196" s="28"/>
    </row>
    <row r="197" ht="15.75" customHeight="1"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8"/>
      <c r="AO197" s="27"/>
      <c r="AP197" s="28"/>
      <c r="AQ197" s="29"/>
      <c r="AR197" s="28"/>
      <c r="AS197" s="27"/>
      <c r="AT197" s="27"/>
      <c r="AU197" s="27"/>
      <c r="AV197" s="27"/>
      <c r="AW197" s="27"/>
      <c r="AX197" s="27"/>
      <c r="AY197" s="28"/>
    </row>
    <row r="198" ht="15.75" customHeight="1"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8"/>
      <c r="AO198" s="27"/>
      <c r="AP198" s="28"/>
      <c r="AQ198" s="29"/>
      <c r="AR198" s="28"/>
      <c r="AS198" s="27"/>
      <c r="AT198" s="27"/>
      <c r="AU198" s="27"/>
      <c r="AV198" s="27"/>
      <c r="AW198" s="27"/>
      <c r="AX198" s="27"/>
      <c r="AY198" s="28"/>
    </row>
    <row r="199" ht="15.75" customHeight="1"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8"/>
      <c r="AO199" s="27"/>
      <c r="AP199" s="28"/>
      <c r="AQ199" s="29"/>
      <c r="AR199" s="28"/>
      <c r="AS199" s="27"/>
      <c r="AT199" s="27"/>
      <c r="AU199" s="27"/>
      <c r="AV199" s="27"/>
      <c r="AW199" s="27"/>
      <c r="AX199" s="27"/>
      <c r="AY199" s="28"/>
    </row>
    <row r="200" ht="15.75" customHeight="1"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8"/>
      <c r="AO200" s="27"/>
      <c r="AP200" s="28"/>
      <c r="AQ200" s="29"/>
      <c r="AR200" s="28"/>
      <c r="AS200" s="27"/>
      <c r="AT200" s="27"/>
      <c r="AU200" s="27"/>
      <c r="AV200" s="27"/>
      <c r="AW200" s="27"/>
      <c r="AX200" s="27"/>
      <c r="AY200" s="28"/>
    </row>
    <row r="201" ht="15.75" customHeight="1"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8"/>
      <c r="AO201" s="27"/>
      <c r="AP201" s="28"/>
      <c r="AQ201" s="29"/>
      <c r="AR201" s="28"/>
      <c r="AS201" s="27"/>
      <c r="AT201" s="27"/>
      <c r="AU201" s="27"/>
      <c r="AV201" s="27"/>
      <c r="AW201" s="27"/>
      <c r="AX201" s="27"/>
      <c r="AY201" s="28"/>
    </row>
    <row r="202" ht="15.75" customHeight="1"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8"/>
      <c r="AO202" s="27"/>
      <c r="AP202" s="28"/>
      <c r="AQ202" s="29"/>
      <c r="AR202" s="28"/>
      <c r="AS202" s="27"/>
      <c r="AT202" s="27"/>
      <c r="AU202" s="27"/>
      <c r="AV202" s="27"/>
      <c r="AW202" s="27"/>
      <c r="AX202" s="27"/>
      <c r="AY202" s="28"/>
    </row>
    <row r="203" ht="15.75" customHeight="1"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8"/>
      <c r="AO203" s="27"/>
      <c r="AP203" s="28"/>
      <c r="AQ203" s="29"/>
      <c r="AR203" s="28"/>
      <c r="AS203" s="27"/>
      <c r="AT203" s="27"/>
      <c r="AU203" s="27"/>
      <c r="AV203" s="27"/>
      <c r="AW203" s="27"/>
      <c r="AX203" s="27"/>
      <c r="AY203" s="28"/>
    </row>
    <row r="204" ht="15.75" customHeight="1"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8"/>
      <c r="AO204" s="27"/>
      <c r="AP204" s="28"/>
      <c r="AQ204" s="29"/>
      <c r="AR204" s="28"/>
      <c r="AS204" s="27"/>
      <c r="AT204" s="27"/>
      <c r="AU204" s="27"/>
      <c r="AV204" s="27"/>
      <c r="AW204" s="27"/>
      <c r="AX204" s="27"/>
      <c r="AY204" s="28"/>
    </row>
    <row r="205" ht="15.75" customHeight="1"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8"/>
      <c r="AO205" s="27"/>
      <c r="AP205" s="28"/>
      <c r="AQ205" s="29"/>
      <c r="AR205" s="28"/>
      <c r="AS205" s="27"/>
      <c r="AT205" s="27"/>
      <c r="AU205" s="27"/>
      <c r="AV205" s="27"/>
      <c r="AW205" s="27"/>
      <c r="AX205" s="27"/>
      <c r="AY205" s="28"/>
    </row>
    <row r="206" ht="15.75" customHeight="1"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8"/>
      <c r="AO206" s="27"/>
      <c r="AP206" s="28"/>
      <c r="AQ206" s="29"/>
      <c r="AR206" s="28"/>
      <c r="AS206" s="27"/>
      <c r="AT206" s="27"/>
      <c r="AU206" s="27"/>
      <c r="AV206" s="27"/>
      <c r="AW206" s="27"/>
      <c r="AX206" s="27"/>
      <c r="AY206" s="28"/>
    </row>
    <row r="207" ht="15.75" customHeight="1"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8"/>
      <c r="AO207" s="27"/>
      <c r="AP207" s="28"/>
      <c r="AQ207" s="29"/>
      <c r="AR207" s="28"/>
      <c r="AS207" s="27"/>
      <c r="AT207" s="27"/>
      <c r="AU207" s="27"/>
      <c r="AV207" s="27"/>
      <c r="AW207" s="27"/>
      <c r="AX207" s="27"/>
      <c r="AY207" s="28"/>
    </row>
    <row r="208" ht="15.75" customHeight="1"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8"/>
      <c r="AO208" s="27"/>
      <c r="AP208" s="28"/>
      <c r="AQ208" s="29"/>
      <c r="AR208" s="28"/>
      <c r="AS208" s="27"/>
      <c r="AT208" s="27"/>
      <c r="AU208" s="27"/>
      <c r="AV208" s="27"/>
      <c r="AW208" s="27"/>
      <c r="AX208" s="27"/>
      <c r="AY208" s="28"/>
    </row>
    <row r="209" ht="15.75" customHeight="1"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8"/>
      <c r="AO209" s="27"/>
      <c r="AP209" s="28"/>
      <c r="AQ209" s="29"/>
      <c r="AR209" s="28"/>
      <c r="AS209" s="27"/>
      <c r="AT209" s="27"/>
      <c r="AU209" s="27"/>
      <c r="AV209" s="27"/>
      <c r="AW209" s="27"/>
      <c r="AX209" s="27"/>
      <c r="AY209" s="28"/>
    </row>
    <row r="210" ht="15.75" customHeight="1"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8"/>
      <c r="AO210" s="27"/>
      <c r="AP210" s="28"/>
      <c r="AQ210" s="29"/>
      <c r="AR210" s="28"/>
      <c r="AS210" s="27"/>
      <c r="AT210" s="27"/>
      <c r="AU210" s="27"/>
      <c r="AV210" s="27"/>
      <c r="AW210" s="27"/>
      <c r="AX210" s="27"/>
      <c r="AY210" s="28"/>
    </row>
    <row r="211" ht="15.75" customHeight="1"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8"/>
      <c r="AO211" s="27"/>
      <c r="AP211" s="28"/>
      <c r="AQ211" s="29"/>
      <c r="AR211" s="28"/>
      <c r="AS211" s="27"/>
      <c r="AT211" s="27"/>
      <c r="AU211" s="27"/>
      <c r="AV211" s="27"/>
      <c r="AW211" s="27"/>
      <c r="AX211" s="27"/>
      <c r="AY211" s="28"/>
    </row>
    <row r="212" ht="15.75" customHeight="1"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8"/>
      <c r="AO212" s="27"/>
      <c r="AP212" s="28"/>
      <c r="AQ212" s="29"/>
      <c r="AR212" s="28"/>
      <c r="AS212" s="27"/>
      <c r="AT212" s="27"/>
      <c r="AU212" s="27"/>
      <c r="AV212" s="27"/>
      <c r="AW212" s="27"/>
      <c r="AX212" s="27"/>
      <c r="AY212" s="28"/>
    </row>
    <row r="213" ht="15.75" customHeight="1"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8"/>
      <c r="AO213" s="27"/>
      <c r="AP213" s="28"/>
      <c r="AQ213" s="29"/>
      <c r="AR213" s="28"/>
      <c r="AS213" s="27"/>
      <c r="AT213" s="27"/>
      <c r="AU213" s="27"/>
      <c r="AV213" s="27"/>
      <c r="AW213" s="27"/>
      <c r="AX213" s="27"/>
      <c r="AY213" s="28"/>
    </row>
    <row r="214" ht="15.75" customHeight="1"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8"/>
      <c r="AO214" s="27"/>
      <c r="AP214" s="28"/>
      <c r="AQ214" s="29"/>
      <c r="AR214" s="28"/>
      <c r="AS214" s="27"/>
      <c r="AT214" s="27"/>
      <c r="AU214" s="27"/>
      <c r="AV214" s="27"/>
      <c r="AW214" s="27"/>
      <c r="AX214" s="27"/>
      <c r="AY214" s="28"/>
    </row>
    <row r="215" ht="15.75" customHeight="1"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8"/>
      <c r="AO215" s="27"/>
      <c r="AP215" s="28"/>
      <c r="AQ215" s="29"/>
      <c r="AR215" s="28"/>
      <c r="AS215" s="27"/>
      <c r="AT215" s="27"/>
      <c r="AU215" s="27"/>
      <c r="AV215" s="27"/>
      <c r="AW215" s="27"/>
      <c r="AX215" s="27"/>
      <c r="AY215" s="28"/>
    </row>
    <row r="216" ht="15.75" customHeight="1"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8"/>
      <c r="AO216" s="27"/>
      <c r="AP216" s="28"/>
      <c r="AQ216" s="29"/>
      <c r="AR216" s="28"/>
      <c r="AS216" s="27"/>
      <c r="AT216" s="27"/>
      <c r="AU216" s="27"/>
      <c r="AV216" s="27"/>
      <c r="AW216" s="27"/>
      <c r="AX216" s="27"/>
      <c r="AY216" s="28"/>
    </row>
    <row r="217" ht="15.75" customHeight="1"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8"/>
      <c r="AO217" s="27"/>
      <c r="AP217" s="28"/>
      <c r="AQ217" s="29"/>
      <c r="AR217" s="28"/>
      <c r="AS217" s="27"/>
      <c r="AT217" s="27"/>
      <c r="AU217" s="27"/>
      <c r="AV217" s="27"/>
      <c r="AW217" s="27"/>
      <c r="AX217" s="27"/>
      <c r="AY217" s="28"/>
    </row>
    <row r="218" ht="15.75" customHeight="1"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8"/>
      <c r="AO218" s="27"/>
      <c r="AP218" s="28"/>
      <c r="AQ218" s="29"/>
      <c r="AR218" s="28"/>
      <c r="AS218" s="27"/>
      <c r="AT218" s="27"/>
      <c r="AU218" s="27"/>
      <c r="AV218" s="27"/>
      <c r="AW218" s="27"/>
      <c r="AX218" s="27"/>
      <c r="AY218" s="28"/>
    </row>
    <row r="219" ht="15.75" customHeight="1"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8"/>
      <c r="AO219" s="27"/>
      <c r="AP219" s="28"/>
      <c r="AQ219" s="29"/>
      <c r="AR219" s="28"/>
      <c r="AS219" s="27"/>
      <c r="AT219" s="27"/>
      <c r="AU219" s="27"/>
      <c r="AV219" s="27"/>
      <c r="AW219" s="27"/>
      <c r="AX219" s="27"/>
      <c r="AY219" s="28"/>
    </row>
    <row r="220" ht="15.75" customHeight="1"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8"/>
      <c r="AO220" s="27"/>
      <c r="AP220" s="28"/>
      <c r="AQ220" s="29"/>
      <c r="AR220" s="28"/>
      <c r="AS220" s="27"/>
      <c r="AT220" s="27"/>
      <c r="AU220" s="27"/>
      <c r="AV220" s="27"/>
      <c r="AW220" s="27"/>
      <c r="AX220" s="27"/>
      <c r="AY220" s="28"/>
    </row>
    <row r="221" ht="15.75" customHeight="1"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8"/>
      <c r="AO221" s="27"/>
      <c r="AP221" s="28"/>
      <c r="AQ221" s="29"/>
      <c r="AR221" s="28"/>
      <c r="AS221" s="27"/>
      <c r="AT221" s="27"/>
      <c r="AU221" s="27"/>
      <c r="AV221" s="27"/>
      <c r="AW221" s="27"/>
      <c r="AX221" s="27"/>
      <c r="AY221" s="28"/>
    </row>
    <row r="222" ht="15.75" customHeight="1"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8"/>
      <c r="AO222" s="27"/>
      <c r="AP222" s="28"/>
      <c r="AQ222" s="29"/>
      <c r="AR222" s="28"/>
      <c r="AS222" s="27"/>
      <c r="AT222" s="27"/>
      <c r="AU222" s="27"/>
      <c r="AV222" s="27"/>
      <c r="AW222" s="27"/>
      <c r="AX222" s="27"/>
      <c r="AY222" s="28"/>
    </row>
    <row r="223" ht="15.75" customHeight="1"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8"/>
      <c r="AO223" s="27"/>
      <c r="AP223" s="28"/>
      <c r="AQ223" s="29"/>
      <c r="AR223" s="28"/>
      <c r="AS223" s="27"/>
      <c r="AT223" s="27"/>
      <c r="AU223" s="27"/>
      <c r="AV223" s="27"/>
      <c r="AW223" s="27"/>
      <c r="AX223" s="27"/>
      <c r="AY223" s="28"/>
    </row>
    <row r="224" ht="15.75" customHeight="1"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8"/>
      <c r="AO224" s="27"/>
      <c r="AP224" s="28"/>
      <c r="AQ224" s="29"/>
      <c r="AR224" s="28"/>
      <c r="AS224" s="27"/>
      <c r="AT224" s="27"/>
      <c r="AU224" s="27"/>
      <c r="AV224" s="27"/>
      <c r="AW224" s="27"/>
      <c r="AX224" s="27"/>
      <c r="AY224" s="28"/>
    </row>
    <row r="225" ht="15.75" customHeight="1"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8"/>
      <c r="AO225" s="27"/>
      <c r="AP225" s="28"/>
      <c r="AQ225" s="29"/>
      <c r="AR225" s="28"/>
      <c r="AS225" s="27"/>
      <c r="AT225" s="27"/>
      <c r="AU225" s="27"/>
      <c r="AV225" s="27"/>
      <c r="AW225" s="27"/>
      <c r="AX225" s="27"/>
      <c r="AY225" s="28"/>
    </row>
    <row r="226" ht="15.75" customHeight="1"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8"/>
      <c r="AO226" s="27"/>
      <c r="AP226" s="28"/>
      <c r="AQ226" s="29"/>
      <c r="AR226" s="28"/>
      <c r="AS226" s="27"/>
      <c r="AT226" s="27"/>
      <c r="AU226" s="27"/>
      <c r="AV226" s="27"/>
      <c r="AW226" s="27"/>
      <c r="AX226" s="27"/>
      <c r="AY226" s="28"/>
    </row>
    <row r="227" ht="15.75" customHeight="1"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8"/>
      <c r="AO227" s="27"/>
      <c r="AP227" s="28"/>
      <c r="AQ227" s="29"/>
      <c r="AR227" s="28"/>
      <c r="AS227" s="27"/>
      <c r="AT227" s="27"/>
      <c r="AU227" s="27"/>
      <c r="AV227" s="27"/>
      <c r="AW227" s="27"/>
      <c r="AX227" s="27"/>
      <c r="AY227" s="28"/>
    </row>
    <row r="228" ht="15.75" customHeight="1"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8"/>
      <c r="AO228" s="27"/>
      <c r="AP228" s="28"/>
      <c r="AQ228" s="29"/>
      <c r="AR228" s="28"/>
      <c r="AS228" s="27"/>
      <c r="AT228" s="27"/>
      <c r="AU228" s="27"/>
      <c r="AV228" s="27"/>
      <c r="AW228" s="27"/>
      <c r="AX228" s="27"/>
      <c r="AY228" s="28"/>
    </row>
    <row r="229" ht="15.75" customHeight="1"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8"/>
      <c r="AO229" s="27"/>
      <c r="AP229" s="28"/>
      <c r="AQ229" s="29"/>
      <c r="AR229" s="28"/>
      <c r="AS229" s="27"/>
      <c r="AT229" s="27"/>
      <c r="AU229" s="27"/>
      <c r="AV229" s="27"/>
      <c r="AW229" s="27"/>
      <c r="AX229" s="27"/>
      <c r="AY229" s="28"/>
    </row>
    <row r="230" ht="15.75" customHeight="1"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8"/>
      <c r="AO230" s="27"/>
      <c r="AP230" s="28"/>
      <c r="AQ230" s="29"/>
      <c r="AR230" s="28"/>
      <c r="AS230" s="27"/>
      <c r="AT230" s="27"/>
      <c r="AU230" s="27"/>
      <c r="AV230" s="27"/>
      <c r="AW230" s="27"/>
      <c r="AX230" s="27"/>
      <c r="AY230" s="28"/>
    </row>
    <row r="231" ht="15.75" customHeight="1"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8"/>
      <c r="AO231" s="27"/>
      <c r="AP231" s="28"/>
      <c r="AQ231" s="29"/>
      <c r="AR231" s="28"/>
      <c r="AS231" s="27"/>
      <c r="AT231" s="27"/>
      <c r="AU231" s="27"/>
      <c r="AV231" s="27"/>
      <c r="AW231" s="27"/>
      <c r="AX231" s="27"/>
      <c r="AY231" s="28"/>
    </row>
    <row r="232" ht="15.75" customHeight="1"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8"/>
      <c r="AO232" s="27"/>
      <c r="AP232" s="28"/>
      <c r="AQ232" s="29"/>
      <c r="AR232" s="28"/>
      <c r="AS232" s="27"/>
      <c r="AT232" s="27"/>
      <c r="AU232" s="27"/>
      <c r="AV232" s="27"/>
      <c r="AW232" s="27"/>
      <c r="AX232" s="27"/>
      <c r="AY232" s="28"/>
    </row>
    <row r="233" ht="15.75" customHeight="1"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8"/>
      <c r="AO233" s="27"/>
      <c r="AP233" s="28"/>
      <c r="AQ233" s="29"/>
      <c r="AR233" s="28"/>
      <c r="AS233" s="27"/>
      <c r="AT233" s="27"/>
      <c r="AU233" s="27"/>
      <c r="AV233" s="27"/>
      <c r="AW233" s="27"/>
      <c r="AX233" s="27"/>
      <c r="AY233" s="28"/>
    </row>
    <row r="234" ht="15.75" customHeight="1"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8"/>
      <c r="AO234" s="27"/>
      <c r="AP234" s="28"/>
      <c r="AQ234" s="29"/>
      <c r="AR234" s="28"/>
      <c r="AS234" s="27"/>
      <c r="AT234" s="27"/>
      <c r="AU234" s="27"/>
      <c r="AV234" s="27"/>
      <c r="AW234" s="27"/>
      <c r="AX234" s="27"/>
      <c r="AY234" s="28"/>
    </row>
    <row r="235" ht="15.75" customHeight="1"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8"/>
      <c r="AO235" s="27"/>
      <c r="AP235" s="28"/>
      <c r="AQ235" s="29"/>
      <c r="AR235" s="28"/>
      <c r="AS235" s="27"/>
      <c r="AT235" s="27"/>
      <c r="AU235" s="27"/>
      <c r="AV235" s="27"/>
      <c r="AW235" s="27"/>
      <c r="AX235" s="27"/>
      <c r="AY235" s="28"/>
    </row>
    <row r="236" ht="15.75" customHeight="1"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8"/>
      <c r="AO236" s="27"/>
      <c r="AP236" s="28"/>
      <c r="AQ236" s="29"/>
      <c r="AR236" s="28"/>
      <c r="AS236" s="27"/>
      <c r="AT236" s="27"/>
      <c r="AU236" s="27"/>
      <c r="AV236" s="27"/>
      <c r="AW236" s="27"/>
      <c r="AX236" s="27"/>
      <c r="AY236" s="28"/>
    </row>
    <row r="237" ht="15.75" customHeight="1"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8"/>
      <c r="AO237" s="27"/>
      <c r="AP237" s="28"/>
      <c r="AQ237" s="29"/>
      <c r="AR237" s="28"/>
      <c r="AS237" s="27"/>
      <c r="AT237" s="27"/>
      <c r="AU237" s="27"/>
      <c r="AV237" s="27"/>
      <c r="AW237" s="27"/>
      <c r="AX237" s="27"/>
      <c r="AY237" s="28"/>
    </row>
    <row r="238" ht="15.75" customHeight="1"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8"/>
      <c r="AO238" s="27"/>
      <c r="AP238" s="28"/>
      <c r="AQ238" s="29"/>
      <c r="AR238" s="28"/>
      <c r="AS238" s="27"/>
      <c r="AT238" s="27"/>
      <c r="AU238" s="27"/>
      <c r="AV238" s="27"/>
      <c r="AW238" s="27"/>
      <c r="AX238" s="27"/>
      <c r="AY238" s="28"/>
    </row>
    <row r="239" ht="15.75" customHeight="1"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8"/>
      <c r="AO239" s="27"/>
      <c r="AP239" s="28"/>
      <c r="AQ239" s="29"/>
      <c r="AR239" s="28"/>
      <c r="AS239" s="27"/>
      <c r="AT239" s="27"/>
      <c r="AU239" s="27"/>
      <c r="AV239" s="27"/>
      <c r="AW239" s="27"/>
      <c r="AX239" s="27"/>
      <c r="AY239" s="28"/>
    </row>
    <row r="240" ht="15.75" customHeight="1"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8"/>
      <c r="AO240" s="27"/>
      <c r="AP240" s="28"/>
      <c r="AQ240" s="29"/>
      <c r="AR240" s="28"/>
      <c r="AS240" s="27"/>
      <c r="AT240" s="27"/>
      <c r="AU240" s="27"/>
      <c r="AV240" s="27"/>
      <c r="AW240" s="27"/>
      <c r="AX240" s="27"/>
      <c r="AY240" s="28"/>
    </row>
    <row r="241" ht="15.75" customHeight="1"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8"/>
      <c r="AO241" s="27"/>
      <c r="AP241" s="28"/>
      <c r="AQ241" s="29"/>
      <c r="AR241" s="28"/>
      <c r="AS241" s="27"/>
      <c r="AT241" s="27"/>
      <c r="AU241" s="27"/>
      <c r="AV241" s="27"/>
      <c r="AW241" s="27"/>
      <c r="AX241" s="27"/>
      <c r="AY241" s="28"/>
    </row>
    <row r="242" ht="15.75" customHeight="1"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8"/>
      <c r="AO242" s="27"/>
      <c r="AP242" s="28"/>
      <c r="AQ242" s="29"/>
      <c r="AR242" s="28"/>
      <c r="AS242" s="27"/>
      <c r="AT242" s="27"/>
      <c r="AU242" s="27"/>
      <c r="AV242" s="27"/>
      <c r="AW242" s="27"/>
      <c r="AX242" s="27"/>
      <c r="AY242" s="28"/>
    </row>
    <row r="243" ht="15.75" customHeight="1"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8"/>
      <c r="AO243" s="27"/>
      <c r="AP243" s="28"/>
      <c r="AQ243" s="29"/>
      <c r="AR243" s="28"/>
      <c r="AS243" s="27"/>
      <c r="AT243" s="27"/>
      <c r="AU243" s="27"/>
      <c r="AV243" s="27"/>
      <c r="AW243" s="27"/>
      <c r="AX243" s="27"/>
      <c r="AY243" s="28"/>
    </row>
    <row r="244" ht="15.75" customHeight="1"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8"/>
      <c r="AO244" s="27"/>
      <c r="AP244" s="28"/>
      <c r="AQ244" s="29"/>
      <c r="AR244" s="28"/>
      <c r="AS244" s="27"/>
      <c r="AT244" s="27"/>
      <c r="AU244" s="27"/>
      <c r="AV244" s="27"/>
      <c r="AW244" s="27"/>
      <c r="AX244" s="27"/>
      <c r="AY244" s="28"/>
    </row>
    <row r="245" ht="15.75" customHeight="1"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8"/>
      <c r="AO245" s="27"/>
      <c r="AP245" s="28"/>
      <c r="AQ245" s="29"/>
      <c r="AR245" s="28"/>
      <c r="AS245" s="27"/>
      <c r="AT245" s="27"/>
      <c r="AU245" s="27"/>
      <c r="AV245" s="27"/>
      <c r="AW245" s="27"/>
      <c r="AX245" s="27"/>
      <c r="AY245" s="28"/>
    </row>
    <row r="246" ht="15.75" customHeight="1"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8"/>
      <c r="AO246" s="27"/>
      <c r="AP246" s="28"/>
      <c r="AQ246" s="29"/>
      <c r="AR246" s="28"/>
      <c r="AS246" s="27"/>
      <c r="AT246" s="27"/>
      <c r="AU246" s="27"/>
      <c r="AV246" s="27"/>
      <c r="AW246" s="27"/>
      <c r="AX246" s="27"/>
      <c r="AY246" s="28"/>
    </row>
    <row r="247" ht="15.75" customHeight="1"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8"/>
      <c r="AO247" s="27"/>
      <c r="AP247" s="28"/>
      <c r="AQ247" s="29"/>
      <c r="AR247" s="28"/>
      <c r="AS247" s="27"/>
      <c r="AT247" s="27"/>
      <c r="AU247" s="27"/>
      <c r="AV247" s="27"/>
      <c r="AW247" s="27"/>
      <c r="AX247" s="27"/>
      <c r="AY247" s="28"/>
    </row>
    <row r="248" ht="15.75" customHeight="1"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8"/>
      <c r="AO248" s="27"/>
      <c r="AP248" s="28"/>
      <c r="AQ248" s="29"/>
      <c r="AR248" s="28"/>
      <c r="AS248" s="27"/>
      <c r="AT248" s="27"/>
      <c r="AU248" s="27"/>
      <c r="AV248" s="27"/>
      <c r="AW248" s="27"/>
      <c r="AX248" s="27"/>
      <c r="AY248" s="28"/>
    </row>
    <row r="249" ht="15.75" customHeight="1"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8"/>
      <c r="AO249" s="27"/>
      <c r="AP249" s="28"/>
      <c r="AQ249" s="29"/>
      <c r="AR249" s="28"/>
      <c r="AS249" s="27"/>
      <c r="AT249" s="27"/>
      <c r="AU249" s="27"/>
      <c r="AV249" s="27"/>
      <c r="AW249" s="27"/>
      <c r="AX249" s="27"/>
      <c r="AY249" s="28"/>
    </row>
    <row r="250" ht="15.75" customHeight="1"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8"/>
      <c r="AO250" s="27"/>
      <c r="AP250" s="28"/>
      <c r="AQ250" s="29"/>
      <c r="AR250" s="28"/>
      <c r="AS250" s="27"/>
      <c r="AT250" s="27"/>
      <c r="AU250" s="27"/>
      <c r="AV250" s="27"/>
      <c r="AW250" s="27"/>
      <c r="AX250" s="27"/>
      <c r="AY250" s="28"/>
    </row>
    <row r="251" ht="15.75" customHeight="1"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8"/>
      <c r="AO251" s="27"/>
      <c r="AP251" s="28"/>
      <c r="AQ251" s="29"/>
      <c r="AR251" s="28"/>
      <c r="AS251" s="27"/>
      <c r="AT251" s="27"/>
      <c r="AU251" s="27"/>
      <c r="AV251" s="27"/>
      <c r="AW251" s="27"/>
      <c r="AX251" s="27"/>
      <c r="AY251" s="28"/>
    </row>
    <row r="252" ht="15.75" customHeight="1"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8"/>
      <c r="AO252" s="27"/>
      <c r="AP252" s="28"/>
      <c r="AQ252" s="29"/>
      <c r="AR252" s="28"/>
      <c r="AS252" s="27"/>
      <c r="AT252" s="27"/>
      <c r="AU252" s="27"/>
      <c r="AV252" s="27"/>
      <c r="AW252" s="27"/>
      <c r="AX252" s="27"/>
      <c r="AY252" s="28"/>
    </row>
    <row r="253" ht="15.75" customHeight="1"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8"/>
      <c r="AO253" s="27"/>
      <c r="AP253" s="28"/>
      <c r="AQ253" s="29"/>
      <c r="AR253" s="28"/>
      <c r="AS253" s="27"/>
      <c r="AT253" s="27"/>
      <c r="AU253" s="27"/>
      <c r="AV253" s="27"/>
      <c r="AW253" s="27"/>
      <c r="AX253" s="27"/>
      <c r="AY253" s="28"/>
    </row>
    <row r="254" ht="15.75" customHeight="1"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8"/>
      <c r="AO254" s="27"/>
      <c r="AP254" s="28"/>
      <c r="AQ254" s="29"/>
      <c r="AR254" s="28"/>
      <c r="AS254" s="27"/>
      <c r="AT254" s="27"/>
      <c r="AU254" s="27"/>
      <c r="AV254" s="27"/>
      <c r="AW254" s="27"/>
      <c r="AX254" s="27"/>
      <c r="AY254" s="28"/>
    </row>
    <row r="255" ht="15.75" customHeight="1"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8"/>
      <c r="AO255" s="27"/>
      <c r="AP255" s="28"/>
      <c r="AQ255" s="29"/>
      <c r="AR255" s="28"/>
      <c r="AS255" s="27"/>
      <c r="AT255" s="27"/>
      <c r="AU255" s="27"/>
      <c r="AV255" s="27"/>
      <c r="AW255" s="27"/>
      <c r="AX255" s="27"/>
      <c r="AY255" s="28"/>
    </row>
    <row r="256" ht="15.75" customHeight="1"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8"/>
      <c r="AO256" s="27"/>
      <c r="AP256" s="28"/>
      <c r="AQ256" s="29"/>
      <c r="AR256" s="28"/>
      <c r="AS256" s="27"/>
      <c r="AT256" s="27"/>
      <c r="AU256" s="27"/>
      <c r="AV256" s="27"/>
      <c r="AW256" s="27"/>
      <c r="AX256" s="27"/>
      <c r="AY256" s="28"/>
    </row>
    <row r="257" ht="15.75" customHeight="1"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8"/>
      <c r="AO257" s="27"/>
      <c r="AP257" s="28"/>
      <c r="AQ257" s="29"/>
      <c r="AR257" s="28"/>
      <c r="AS257" s="27"/>
      <c r="AT257" s="27"/>
      <c r="AU257" s="27"/>
      <c r="AV257" s="27"/>
      <c r="AW257" s="27"/>
      <c r="AX257" s="27"/>
      <c r="AY257" s="28"/>
    </row>
    <row r="258" ht="15.75" customHeight="1"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8"/>
      <c r="AO258" s="27"/>
      <c r="AP258" s="28"/>
      <c r="AQ258" s="29"/>
      <c r="AR258" s="28"/>
      <c r="AS258" s="27"/>
      <c r="AT258" s="27"/>
      <c r="AU258" s="27"/>
      <c r="AV258" s="27"/>
      <c r="AW258" s="27"/>
      <c r="AX258" s="27"/>
      <c r="AY258" s="28"/>
    </row>
    <row r="259" ht="15.75" customHeight="1"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8"/>
      <c r="AO259" s="27"/>
      <c r="AP259" s="28"/>
      <c r="AQ259" s="29"/>
      <c r="AR259" s="28"/>
      <c r="AS259" s="27"/>
      <c r="AT259" s="27"/>
      <c r="AU259" s="27"/>
      <c r="AV259" s="27"/>
      <c r="AW259" s="27"/>
      <c r="AX259" s="27"/>
      <c r="AY259" s="28"/>
    </row>
    <row r="260" ht="15.75" customHeight="1"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8"/>
      <c r="AO260" s="27"/>
      <c r="AP260" s="28"/>
      <c r="AQ260" s="29"/>
      <c r="AR260" s="28"/>
      <c r="AS260" s="27"/>
      <c r="AT260" s="27"/>
      <c r="AU260" s="27"/>
      <c r="AV260" s="27"/>
      <c r="AW260" s="27"/>
      <c r="AX260" s="27"/>
      <c r="AY260" s="28"/>
    </row>
    <row r="261" ht="15.75" customHeight="1"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8"/>
      <c r="AO261" s="27"/>
      <c r="AP261" s="28"/>
      <c r="AQ261" s="29"/>
      <c r="AR261" s="28"/>
      <c r="AS261" s="27"/>
      <c r="AT261" s="27"/>
      <c r="AU261" s="27"/>
      <c r="AV261" s="27"/>
      <c r="AW261" s="27"/>
      <c r="AX261" s="27"/>
      <c r="AY261" s="28"/>
    </row>
    <row r="262" ht="15.75" customHeight="1"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8"/>
      <c r="AO262" s="27"/>
      <c r="AP262" s="28"/>
      <c r="AQ262" s="29"/>
      <c r="AR262" s="28"/>
      <c r="AS262" s="27"/>
      <c r="AT262" s="27"/>
      <c r="AU262" s="27"/>
      <c r="AV262" s="27"/>
      <c r="AW262" s="27"/>
      <c r="AX262" s="27"/>
      <c r="AY262" s="28"/>
    </row>
    <row r="263" ht="15.75" customHeight="1"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8"/>
      <c r="AO263" s="27"/>
      <c r="AP263" s="28"/>
      <c r="AQ263" s="29"/>
      <c r="AR263" s="28"/>
      <c r="AS263" s="27"/>
      <c r="AT263" s="27"/>
      <c r="AU263" s="27"/>
      <c r="AV263" s="27"/>
      <c r="AW263" s="27"/>
      <c r="AX263" s="27"/>
      <c r="AY263" s="28"/>
    </row>
    <row r="264" ht="15.75" customHeight="1"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8"/>
      <c r="AO264" s="27"/>
      <c r="AP264" s="28"/>
      <c r="AQ264" s="29"/>
      <c r="AR264" s="28"/>
      <c r="AS264" s="27"/>
      <c r="AT264" s="27"/>
      <c r="AU264" s="27"/>
      <c r="AV264" s="27"/>
      <c r="AW264" s="27"/>
      <c r="AX264" s="27"/>
      <c r="AY264" s="28"/>
    </row>
    <row r="265" ht="15.75" customHeight="1"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8"/>
      <c r="AO265" s="27"/>
      <c r="AP265" s="28"/>
      <c r="AQ265" s="29"/>
      <c r="AR265" s="28"/>
      <c r="AS265" s="27"/>
      <c r="AT265" s="27"/>
      <c r="AU265" s="27"/>
      <c r="AV265" s="27"/>
      <c r="AW265" s="27"/>
      <c r="AX265" s="27"/>
      <c r="AY265" s="28"/>
    </row>
    <row r="266" ht="15.75" customHeight="1"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8"/>
      <c r="AO266" s="27"/>
      <c r="AP266" s="28"/>
      <c r="AQ266" s="29"/>
      <c r="AR266" s="28"/>
      <c r="AS266" s="27"/>
      <c r="AT266" s="27"/>
      <c r="AU266" s="27"/>
      <c r="AV266" s="27"/>
      <c r="AW266" s="27"/>
      <c r="AX266" s="27"/>
      <c r="AY266" s="28"/>
    </row>
    <row r="267" ht="15.75" customHeight="1"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8"/>
      <c r="AO267" s="27"/>
      <c r="AP267" s="28"/>
      <c r="AQ267" s="29"/>
      <c r="AR267" s="28"/>
      <c r="AS267" s="27"/>
      <c r="AT267" s="27"/>
      <c r="AU267" s="27"/>
      <c r="AV267" s="27"/>
      <c r="AW267" s="27"/>
      <c r="AX267" s="27"/>
      <c r="AY267" s="28"/>
    </row>
    <row r="268" ht="15.75" customHeight="1"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8"/>
      <c r="AO268" s="27"/>
      <c r="AP268" s="28"/>
      <c r="AQ268" s="29"/>
      <c r="AR268" s="28"/>
      <c r="AS268" s="27"/>
      <c r="AT268" s="27"/>
      <c r="AU268" s="27"/>
      <c r="AV268" s="27"/>
      <c r="AW268" s="27"/>
      <c r="AX268" s="27"/>
      <c r="AY268" s="28"/>
    </row>
    <row r="269" ht="15.75" customHeight="1"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8"/>
      <c r="AO269" s="27"/>
      <c r="AP269" s="28"/>
      <c r="AQ269" s="29"/>
      <c r="AR269" s="28"/>
      <c r="AS269" s="27"/>
      <c r="AT269" s="27"/>
      <c r="AU269" s="27"/>
      <c r="AV269" s="27"/>
      <c r="AW269" s="27"/>
      <c r="AX269" s="27"/>
      <c r="AY269" s="28"/>
    </row>
    <row r="270" ht="15.75" customHeight="1"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8"/>
      <c r="AO270" s="27"/>
      <c r="AP270" s="28"/>
      <c r="AQ270" s="29"/>
      <c r="AR270" s="28"/>
      <c r="AS270" s="27"/>
      <c r="AT270" s="27"/>
      <c r="AU270" s="27"/>
      <c r="AV270" s="27"/>
      <c r="AW270" s="27"/>
      <c r="AX270" s="27"/>
      <c r="AY270" s="28"/>
    </row>
    <row r="271" ht="15.75" customHeight="1"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8"/>
      <c r="AO271" s="27"/>
      <c r="AP271" s="28"/>
      <c r="AQ271" s="29"/>
      <c r="AR271" s="28"/>
      <c r="AS271" s="27"/>
      <c r="AT271" s="27"/>
      <c r="AU271" s="27"/>
      <c r="AV271" s="27"/>
      <c r="AW271" s="27"/>
      <c r="AX271" s="27"/>
      <c r="AY271" s="28"/>
    </row>
    <row r="272" ht="15.75" customHeight="1"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8"/>
      <c r="AO272" s="27"/>
      <c r="AP272" s="28"/>
      <c r="AQ272" s="29"/>
      <c r="AR272" s="28"/>
      <c r="AS272" s="27"/>
      <c r="AT272" s="27"/>
      <c r="AU272" s="27"/>
      <c r="AV272" s="27"/>
      <c r="AW272" s="27"/>
      <c r="AX272" s="27"/>
      <c r="AY272" s="28"/>
    </row>
    <row r="273" ht="15.75" customHeight="1"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8"/>
      <c r="AO273" s="27"/>
      <c r="AP273" s="28"/>
      <c r="AQ273" s="29"/>
      <c r="AR273" s="28"/>
      <c r="AS273" s="27"/>
      <c r="AT273" s="27"/>
      <c r="AU273" s="27"/>
      <c r="AV273" s="27"/>
      <c r="AW273" s="27"/>
      <c r="AX273" s="27"/>
      <c r="AY273" s="28"/>
    </row>
    <row r="274" ht="15.75" customHeight="1"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8"/>
      <c r="AO274" s="27"/>
      <c r="AP274" s="28"/>
      <c r="AQ274" s="29"/>
      <c r="AR274" s="28"/>
      <c r="AS274" s="27"/>
      <c r="AT274" s="27"/>
      <c r="AU274" s="27"/>
      <c r="AV274" s="27"/>
      <c r="AW274" s="27"/>
      <c r="AX274" s="27"/>
      <c r="AY274" s="28"/>
    </row>
    <row r="275" ht="15.75" customHeight="1"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8"/>
      <c r="AO275" s="27"/>
      <c r="AP275" s="28"/>
      <c r="AQ275" s="29"/>
      <c r="AR275" s="28"/>
      <c r="AS275" s="27"/>
      <c r="AT275" s="27"/>
      <c r="AU275" s="27"/>
      <c r="AV275" s="27"/>
      <c r="AW275" s="27"/>
      <c r="AX275" s="27"/>
      <c r="AY275" s="28"/>
    </row>
    <row r="276" ht="15.75" customHeight="1"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8"/>
      <c r="AO276" s="27"/>
      <c r="AP276" s="28"/>
      <c r="AQ276" s="29"/>
      <c r="AR276" s="28"/>
      <c r="AS276" s="27"/>
      <c r="AT276" s="27"/>
      <c r="AU276" s="27"/>
      <c r="AV276" s="27"/>
      <c r="AW276" s="27"/>
      <c r="AX276" s="27"/>
      <c r="AY276" s="28"/>
    </row>
    <row r="277" ht="15.75" customHeight="1"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8"/>
      <c r="AO277" s="27"/>
      <c r="AP277" s="28"/>
      <c r="AQ277" s="29"/>
      <c r="AR277" s="28"/>
      <c r="AS277" s="27"/>
      <c r="AT277" s="27"/>
      <c r="AU277" s="27"/>
      <c r="AV277" s="27"/>
      <c r="AW277" s="27"/>
      <c r="AX277" s="27"/>
      <c r="AY277" s="28"/>
    </row>
    <row r="278" ht="15.75" customHeight="1"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8"/>
      <c r="AO278" s="27"/>
      <c r="AP278" s="28"/>
      <c r="AQ278" s="29"/>
      <c r="AR278" s="28"/>
      <c r="AS278" s="27"/>
      <c r="AT278" s="27"/>
      <c r="AU278" s="27"/>
      <c r="AV278" s="27"/>
      <c r="AW278" s="27"/>
      <c r="AX278" s="27"/>
      <c r="AY278" s="28"/>
    </row>
    <row r="279" ht="15.75" customHeight="1"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8"/>
      <c r="AO279" s="27"/>
      <c r="AP279" s="28"/>
      <c r="AQ279" s="29"/>
      <c r="AR279" s="28"/>
      <c r="AS279" s="27"/>
      <c r="AT279" s="27"/>
      <c r="AU279" s="27"/>
      <c r="AV279" s="27"/>
      <c r="AW279" s="27"/>
      <c r="AX279" s="27"/>
      <c r="AY279" s="28"/>
    </row>
    <row r="280" ht="15.75" customHeight="1"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8"/>
      <c r="AO280" s="27"/>
      <c r="AP280" s="28"/>
      <c r="AQ280" s="29"/>
      <c r="AR280" s="28"/>
      <c r="AS280" s="27"/>
      <c r="AT280" s="27"/>
      <c r="AU280" s="27"/>
      <c r="AV280" s="27"/>
      <c r="AW280" s="27"/>
      <c r="AX280" s="27"/>
      <c r="AY280" s="28"/>
    </row>
    <row r="281" ht="15.75" customHeight="1"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8"/>
      <c r="AO281" s="27"/>
      <c r="AP281" s="28"/>
      <c r="AQ281" s="29"/>
      <c r="AR281" s="28"/>
      <c r="AS281" s="27"/>
      <c r="AT281" s="27"/>
      <c r="AU281" s="27"/>
      <c r="AV281" s="27"/>
      <c r="AW281" s="27"/>
      <c r="AX281" s="27"/>
      <c r="AY281" s="28"/>
    </row>
    <row r="282" ht="15.75" customHeight="1"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8"/>
      <c r="AO282" s="27"/>
      <c r="AP282" s="28"/>
      <c r="AQ282" s="29"/>
      <c r="AR282" s="28"/>
      <c r="AS282" s="27"/>
      <c r="AT282" s="27"/>
      <c r="AU282" s="27"/>
      <c r="AV282" s="27"/>
      <c r="AW282" s="27"/>
      <c r="AX282" s="27"/>
      <c r="AY282" s="28"/>
    </row>
    <row r="283" ht="15.75" customHeight="1"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8"/>
      <c r="AO283" s="27"/>
      <c r="AP283" s="28"/>
      <c r="AQ283" s="29"/>
      <c r="AR283" s="28"/>
      <c r="AS283" s="27"/>
      <c r="AT283" s="27"/>
      <c r="AU283" s="27"/>
      <c r="AV283" s="27"/>
      <c r="AW283" s="27"/>
      <c r="AX283" s="27"/>
      <c r="AY283" s="28"/>
    </row>
    <row r="284" ht="15.75" customHeight="1"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8"/>
      <c r="AO284" s="27"/>
      <c r="AP284" s="28"/>
      <c r="AQ284" s="29"/>
      <c r="AR284" s="28"/>
      <c r="AS284" s="27"/>
      <c r="AT284" s="27"/>
      <c r="AU284" s="27"/>
      <c r="AV284" s="27"/>
      <c r="AW284" s="27"/>
      <c r="AX284" s="27"/>
      <c r="AY284" s="28"/>
    </row>
    <row r="285" ht="15.75" customHeight="1"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8"/>
      <c r="AO285" s="27"/>
      <c r="AP285" s="28"/>
      <c r="AQ285" s="29"/>
      <c r="AR285" s="28"/>
      <c r="AS285" s="27"/>
      <c r="AT285" s="27"/>
      <c r="AU285" s="27"/>
      <c r="AV285" s="27"/>
      <c r="AW285" s="27"/>
      <c r="AX285" s="27"/>
      <c r="AY285" s="28"/>
    </row>
    <row r="286" ht="15.75" customHeight="1"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8"/>
      <c r="AO286" s="27"/>
      <c r="AP286" s="28"/>
      <c r="AQ286" s="29"/>
      <c r="AR286" s="28"/>
      <c r="AS286" s="27"/>
      <c r="AT286" s="27"/>
      <c r="AU286" s="27"/>
      <c r="AV286" s="27"/>
      <c r="AW286" s="27"/>
      <c r="AX286" s="27"/>
      <c r="AY286" s="28"/>
    </row>
    <row r="287" ht="15.75" customHeight="1"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8"/>
      <c r="AO287" s="27"/>
      <c r="AP287" s="28"/>
      <c r="AQ287" s="29"/>
      <c r="AR287" s="28"/>
      <c r="AS287" s="27"/>
      <c r="AT287" s="27"/>
      <c r="AU287" s="27"/>
      <c r="AV287" s="27"/>
      <c r="AW287" s="27"/>
      <c r="AX287" s="27"/>
      <c r="AY287" s="28"/>
    </row>
    <row r="288" ht="15.75" customHeight="1"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8"/>
      <c r="AO288" s="27"/>
      <c r="AP288" s="28"/>
      <c r="AQ288" s="29"/>
      <c r="AR288" s="28"/>
      <c r="AS288" s="27"/>
      <c r="AT288" s="27"/>
      <c r="AU288" s="27"/>
      <c r="AV288" s="27"/>
      <c r="AW288" s="27"/>
      <c r="AX288" s="27"/>
      <c r="AY288" s="28"/>
    </row>
    <row r="289" ht="15.75" customHeight="1"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8"/>
      <c r="AO289" s="27"/>
      <c r="AP289" s="28"/>
      <c r="AQ289" s="29"/>
      <c r="AR289" s="28"/>
      <c r="AS289" s="27"/>
      <c r="AT289" s="27"/>
      <c r="AU289" s="27"/>
      <c r="AV289" s="27"/>
      <c r="AW289" s="27"/>
      <c r="AX289" s="27"/>
      <c r="AY289" s="28"/>
    </row>
    <row r="290" ht="15.75" customHeight="1"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8"/>
      <c r="AO290" s="27"/>
      <c r="AP290" s="28"/>
      <c r="AQ290" s="29"/>
      <c r="AR290" s="28"/>
      <c r="AS290" s="27"/>
      <c r="AT290" s="27"/>
      <c r="AU290" s="27"/>
      <c r="AV290" s="27"/>
      <c r="AW290" s="27"/>
      <c r="AX290" s="27"/>
      <c r="AY290" s="28"/>
    </row>
    <row r="291" ht="15.75" customHeight="1"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8"/>
      <c r="AO291" s="27"/>
      <c r="AP291" s="28"/>
      <c r="AQ291" s="29"/>
      <c r="AR291" s="28"/>
      <c r="AS291" s="27"/>
      <c r="AT291" s="27"/>
      <c r="AU291" s="27"/>
      <c r="AV291" s="27"/>
      <c r="AW291" s="27"/>
      <c r="AX291" s="27"/>
      <c r="AY291" s="28"/>
    </row>
    <row r="292" ht="15.75" customHeight="1"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8"/>
      <c r="AO292" s="27"/>
      <c r="AP292" s="28"/>
      <c r="AQ292" s="29"/>
      <c r="AR292" s="28"/>
      <c r="AS292" s="27"/>
      <c r="AT292" s="27"/>
      <c r="AU292" s="27"/>
      <c r="AV292" s="27"/>
      <c r="AW292" s="27"/>
      <c r="AX292" s="27"/>
      <c r="AY292" s="28"/>
    </row>
    <row r="293" ht="15.75" customHeight="1"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8"/>
      <c r="AO293" s="27"/>
      <c r="AP293" s="28"/>
      <c r="AQ293" s="29"/>
      <c r="AR293" s="28"/>
      <c r="AS293" s="27"/>
      <c r="AT293" s="27"/>
      <c r="AU293" s="27"/>
      <c r="AV293" s="27"/>
      <c r="AW293" s="27"/>
      <c r="AX293" s="27"/>
      <c r="AY293" s="28"/>
    </row>
    <row r="294" ht="15.75" customHeight="1"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8"/>
      <c r="AO294" s="27"/>
      <c r="AP294" s="28"/>
      <c r="AQ294" s="29"/>
      <c r="AR294" s="28"/>
      <c r="AS294" s="27"/>
      <c r="AT294" s="27"/>
      <c r="AU294" s="27"/>
      <c r="AV294" s="27"/>
      <c r="AW294" s="27"/>
      <c r="AX294" s="27"/>
      <c r="AY294" s="28"/>
    </row>
    <row r="295" ht="15.75" customHeight="1"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8"/>
      <c r="AO295" s="27"/>
      <c r="AP295" s="28"/>
      <c r="AQ295" s="29"/>
      <c r="AR295" s="28"/>
      <c r="AS295" s="27"/>
      <c r="AT295" s="27"/>
      <c r="AU295" s="27"/>
      <c r="AV295" s="27"/>
      <c r="AW295" s="27"/>
      <c r="AX295" s="27"/>
      <c r="AY295" s="28"/>
    </row>
    <row r="296" ht="15.75" customHeight="1"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8"/>
      <c r="AO296" s="27"/>
      <c r="AP296" s="28"/>
      <c r="AQ296" s="29"/>
      <c r="AR296" s="28"/>
      <c r="AS296" s="27"/>
      <c r="AT296" s="27"/>
      <c r="AU296" s="27"/>
      <c r="AV296" s="27"/>
      <c r="AW296" s="27"/>
      <c r="AX296" s="27"/>
      <c r="AY296" s="28"/>
    </row>
    <row r="297" ht="15.75" customHeight="1"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8"/>
      <c r="AO297" s="27"/>
      <c r="AP297" s="28"/>
      <c r="AQ297" s="29"/>
      <c r="AR297" s="28"/>
      <c r="AS297" s="27"/>
      <c r="AT297" s="27"/>
      <c r="AU297" s="27"/>
      <c r="AV297" s="27"/>
      <c r="AW297" s="27"/>
      <c r="AX297" s="27"/>
      <c r="AY297" s="28"/>
    </row>
    <row r="298" ht="15.75" customHeight="1"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8"/>
      <c r="AO298" s="27"/>
      <c r="AP298" s="28"/>
      <c r="AQ298" s="29"/>
      <c r="AR298" s="28"/>
      <c r="AS298" s="27"/>
      <c r="AT298" s="27"/>
      <c r="AU298" s="27"/>
      <c r="AV298" s="27"/>
      <c r="AW298" s="27"/>
      <c r="AX298" s="27"/>
      <c r="AY298" s="28"/>
    </row>
    <row r="299" ht="15.75" customHeight="1"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8"/>
      <c r="AO299" s="27"/>
      <c r="AP299" s="28"/>
      <c r="AQ299" s="29"/>
      <c r="AR299" s="28"/>
      <c r="AS299" s="27"/>
      <c r="AT299" s="27"/>
      <c r="AU299" s="27"/>
      <c r="AV299" s="27"/>
      <c r="AW299" s="27"/>
      <c r="AX299" s="27"/>
      <c r="AY299" s="28"/>
    </row>
    <row r="300" ht="15.75" customHeight="1"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8"/>
      <c r="AO300" s="27"/>
      <c r="AP300" s="28"/>
      <c r="AQ300" s="29"/>
      <c r="AR300" s="28"/>
      <c r="AS300" s="27"/>
      <c r="AT300" s="27"/>
      <c r="AU300" s="27"/>
      <c r="AV300" s="27"/>
      <c r="AW300" s="27"/>
      <c r="AX300" s="27"/>
      <c r="AY300" s="28"/>
    </row>
    <row r="301" ht="15.75" customHeight="1"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8"/>
      <c r="AO301" s="27"/>
      <c r="AP301" s="28"/>
      <c r="AQ301" s="29"/>
      <c r="AR301" s="28"/>
      <c r="AS301" s="27"/>
      <c r="AT301" s="27"/>
      <c r="AU301" s="27"/>
      <c r="AV301" s="27"/>
      <c r="AW301" s="27"/>
      <c r="AX301" s="27"/>
      <c r="AY301" s="28"/>
    </row>
    <row r="302" ht="15.75" customHeight="1"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8"/>
      <c r="AO302" s="27"/>
      <c r="AP302" s="28"/>
      <c r="AQ302" s="29"/>
      <c r="AR302" s="28"/>
      <c r="AS302" s="27"/>
      <c r="AT302" s="27"/>
      <c r="AU302" s="27"/>
      <c r="AV302" s="27"/>
      <c r="AW302" s="27"/>
      <c r="AX302" s="27"/>
      <c r="AY302" s="28"/>
    </row>
    <row r="303" ht="15.75" customHeight="1"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8"/>
      <c r="AO303" s="27"/>
      <c r="AP303" s="28"/>
      <c r="AQ303" s="29"/>
      <c r="AR303" s="28"/>
      <c r="AS303" s="27"/>
      <c r="AT303" s="27"/>
      <c r="AU303" s="27"/>
      <c r="AV303" s="27"/>
      <c r="AW303" s="27"/>
      <c r="AX303" s="27"/>
      <c r="AY303" s="28"/>
    </row>
    <row r="304" ht="15.75" customHeight="1"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8"/>
      <c r="AO304" s="27"/>
      <c r="AP304" s="28"/>
      <c r="AQ304" s="29"/>
      <c r="AR304" s="28"/>
      <c r="AS304" s="27"/>
      <c r="AT304" s="27"/>
      <c r="AU304" s="27"/>
      <c r="AV304" s="27"/>
      <c r="AW304" s="27"/>
      <c r="AX304" s="27"/>
      <c r="AY304" s="28"/>
    </row>
    <row r="305" ht="15.75" customHeight="1"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8"/>
      <c r="AO305" s="27"/>
      <c r="AP305" s="28"/>
      <c r="AQ305" s="29"/>
      <c r="AR305" s="28"/>
      <c r="AS305" s="27"/>
      <c r="AT305" s="27"/>
      <c r="AU305" s="27"/>
      <c r="AV305" s="27"/>
      <c r="AW305" s="27"/>
      <c r="AX305" s="27"/>
      <c r="AY305" s="28"/>
    </row>
    <row r="306" ht="15.75" customHeight="1"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8"/>
      <c r="AO306" s="27"/>
      <c r="AP306" s="28"/>
      <c r="AQ306" s="29"/>
      <c r="AR306" s="28"/>
      <c r="AS306" s="27"/>
      <c r="AT306" s="27"/>
      <c r="AU306" s="27"/>
      <c r="AV306" s="27"/>
      <c r="AW306" s="27"/>
      <c r="AX306" s="27"/>
      <c r="AY306" s="28"/>
    </row>
    <row r="307" ht="15.75" customHeight="1"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8"/>
      <c r="AO307" s="27"/>
      <c r="AP307" s="28"/>
      <c r="AQ307" s="29"/>
      <c r="AR307" s="28"/>
      <c r="AS307" s="27"/>
      <c r="AT307" s="27"/>
      <c r="AU307" s="27"/>
      <c r="AV307" s="27"/>
      <c r="AW307" s="27"/>
      <c r="AX307" s="27"/>
      <c r="AY307" s="28"/>
    </row>
    <row r="308" ht="15.75" customHeight="1"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8"/>
      <c r="AO308" s="27"/>
      <c r="AP308" s="28"/>
      <c r="AQ308" s="29"/>
      <c r="AR308" s="28"/>
      <c r="AS308" s="27"/>
      <c r="AT308" s="27"/>
      <c r="AU308" s="27"/>
      <c r="AV308" s="27"/>
      <c r="AW308" s="27"/>
      <c r="AX308" s="27"/>
      <c r="AY308" s="28"/>
    </row>
    <row r="309" ht="15.75" customHeight="1"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8"/>
      <c r="AO309" s="27"/>
      <c r="AP309" s="28"/>
      <c r="AQ309" s="29"/>
      <c r="AR309" s="28"/>
      <c r="AS309" s="27"/>
      <c r="AT309" s="27"/>
      <c r="AU309" s="27"/>
      <c r="AV309" s="27"/>
      <c r="AW309" s="27"/>
      <c r="AX309" s="27"/>
      <c r="AY309" s="28"/>
    </row>
    <row r="310" ht="15.75" customHeight="1"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8"/>
      <c r="AO310" s="27"/>
      <c r="AP310" s="28"/>
      <c r="AQ310" s="29"/>
      <c r="AR310" s="28"/>
      <c r="AS310" s="27"/>
      <c r="AT310" s="27"/>
      <c r="AU310" s="27"/>
      <c r="AV310" s="27"/>
      <c r="AW310" s="27"/>
      <c r="AX310" s="27"/>
      <c r="AY310" s="28"/>
    </row>
    <row r="311" ht="15.75" customHeight="1"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8"/>
      <c r="AO311" s="27"/>
      <c r="AP311" s="28"/>
      <c r="AQ311" s="29"/>
      <c r="AR311" s="28"/>
      <c r="AS311" s="27"/>
      <c r="AT311" s="27"/>
      <c r="AU311" s="27"/>
      <c r="AV311" s="27"/>
      <c r="AW311" s="27"/>
      <c r="AX311" s="27"/>
      <c r="AY311" s="28"/>
    </row>
    <row r="312" ht="15.75" customHeight="1"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8"/>
      <c r="AO312" s="27"/>
      <c r="AP312" s="28"/>
      <c r="AQ312" s="29"/>
      <c r="AR312" s="28"/>
      <c r="AS312" s="27"/>
      <c r="AT312" s="27"/>
      <c r="AU312" s="27"/>
      <c r="AV312" s="27"/>
      <c r="AW312" s="27"/>
      <c r="AX312" s="27"/>
      <c r="AY312" s="28"/>
    </row>
    <row r="313" ht="15.75" customHeight="1"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8"/>
      <c r="AO313" s="27"/>
      <c r="AP313" s="28"/>
      <c r="AQ313" s="29"/>
      <c r="AR313" s="28"/>
      <c r="AS313" s="27"/>
      <c r="AT313" s="27"/>
      <c r="AU313" s="27"/>
      <c r="AV313" s="27"/>
      <c r="AW313" s="27"/>
      <c r="AX313" s="27"/>
      <c r="AY313" s="28"/>
    </row>
    <row r="314" ht="15.75" customHeight="1"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8"/>
      <c r="AO314" s="27"/>
      <c r="AP314" s="28"/>
      <c r="AQ314" s="29"/>
      <c r="AR314" s="28"/>
      <c r="AS314" s="27"/>
      <c r="AT314" s="27"/>
      <c r="AU314" s="27"/>
      <c r="AV314" s="27"/>
      <c r="AW314" s="27"/>
      <c r="AX314" s="27"/>
      <c r="AY314" s="28"/>
    </row>
    <row r="315" ht="15.75" customHeight="1"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8"/>
      <c r="AO315" s="27"/>
      <c r="AP315" s="28"/>
      <c r="AQ315" s="29"/>
      <c r="AR315" s="28"/>
      <c r="AS315" s="27"/>
      <c r="AT315" s="27"/>
      <c r="AU315" s="27"/>
      <c r="AV315" s="27"/>
      <c r="AW315" s="27"/>
      <c r="AX315" s="27"/>
      <c r="AY315" s="28"/>
    </row>
    <row r="316" ht="15.75" customHeight="1"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8"/>
      <c r="AO316" s="27"/>
      <c r="AP316" s="28"/>
      <c r="AQ316" s="29"/>
      <c r="AR316" s="28"/>
      <c r="AS316" s="27"/>
      <c r="AT316" s="27"/>
      <c r="AU316" s="27"/>
      <c r="AV316" s="27"/>
      <c r="AW316" s="27"/>
      <c r="AX316" s="27"/>
      <c r="AY316" s="28"/>
    </row>
    <row r="317" ht="15.75" customHeight="1"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8"/>
      <c r="AO317" s="27"/>
      <c r="AP317" s="28"/>
      <c r="AQ317" s="29"/>
      <c r="AR317" s="28"/>
      <c r="AS317" s="27"/>
      <c r="AT317" s="27"/>
      <c r="AU317" s="27"/>
      <c r="AV317" s="27"/>
      <c r="AW317" s="27"/>
      <c r="AX317" s="27"/>
      <c r="AY317" s="28"/>
    </row>
    <row r="318" ht="15.75" customHeight="1"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8"/>
      <c r="AO318" s="27"/>
      <c r="AP318" s="28"/>
      <c r="AQ318" s="29"/>
      <c r="AR318" s="28"/>
      <c r="AS318" s="27"/>
      <c r="AT318" s="27"/>
      <c r="AU318" s="27"/>
      <c r="AV318" s="27"/>
      <c r="AW318" s="27"/>
      <c r="AX318" s="27"/>
      <c r="AY318" s="28"/>
    </row>
    <row r="319" ht="15.75" customHeight="1"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8"/>
      <c r="AO319" s="27"/>
      <c r="AP319" s="28"/>
      <c r="AQ319" s="29"/>
      <c r="AR319" s="28"/>
      <c r="AS319" s="27"/>
      <c r="AT319" s="27"/>
      <c r="AU319" s="27"/>
      <c r="AV319" s="27"/>
      <c r="AW319" s="27"/>
      <c r="AX319" s="27"/>
      <c r="AY319" s="28"/>
    </row>
    <row r="320" ht="15.75" customHeight="1"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8"/>
      <c r="AO320" s="27"/>
      <c r="AP320" s="28"/>
      <c r="AQ320" s="29"/>
      <c r="AR320" s="28"/>
      <c r="AS320" s="27"/>
      <c r="AT320" s="27"/>
      <c r="AU320" s="27"/>
      <c r="AV320" s="27"/>
      <c r="AW320" s="27"/>
      <c r="AX320" s="27"/>
      <c r="AY320" s="28"/>
    </row>
    <row r="321" ht="15.75" customHeight="1"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8"/>
      <c r="AO321" s="27"/>
      <c r="AP321" s="28"/>
      <c r="AQ321" s="29"/>
      <c r="AR321" s="28"/>
      <c r="AS321" s="27"/>
      <c r="AT321" s="27"/>
      <c r="AU321" s="27"/>
      <c r="AV321" s="27"/>
      <c r="AW321" s="27"/>
      <c r="AX321" s="27"/>
      <c r="AY321" s="28"/>
    </row>
    <row r="322" ht="15.75" customHeight="1"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8"/>
      <c r="AO322" s="27"/>
      <c r="AP322" s="28"/>
      <c r="AQ322" s="29"/>
      <c r="AR322" s="28"/>
      <c r="AS322" s="27"/>
      <c r="AT322" s="27"/>
      <c r="AU322" s="27"/>
      <c r="AV322" s="27"/>
      <c r="AW322" s="27"/>
      <c r="AX322" s="27"/>
      <c r="AY322" s="28"/>
    </row>
    <row r="323" ht="15.75" customHeight="1"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8"/>
      <c r="AO323" s="27"/>
      <c r="AP323" s="28"/>
      <c r="AQ323" s="29"/>
      <c r="AR323" s="28"/>
      <c r="AS323" s="27"/>
      <c r="AT323" s="27"/>
      <c r="AU323" s="27"/>
      <c r="AV323" s="27"/>
      <c r="AW323" s="27"/>
      <c r="AX323" s="27"/>
      <c r="AY323" s="28"/>
    </row>
    <row r="324" ht="15.75" customHeight="1"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8"/>
      <c r="AO324" s="27"/>
      <c r="AP324" s="28"/>
      <c r="AQ324" s="29"/>
      <c r="AR324" s="28"/>
      <c r="AS324" s="27"/>
      <c r="AT324" s="27"/>
      <c r="AU324" s="27"/>
      <c r="AV324" s="27"/>
      <c r="AW324" s="27"/>
      <c r="AX324" s="27"/>
      <c r="AY324" s="28"/>
    </row>
    <row r="325" ht="15.75" customHeight="1"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8"/>
      <c r="AO325" s="27"/>
      <c r="AP325" s="28"/>
      <c r="AQ325" s="29"/>
      <c r="AR325" s="28"/>
      <c r="AS325" s="27"/>
      <c r="AT325" s="27"/>
      <c r="AU325" s="27"/>
      <c r="AV325" s="27"/>
      <c r="AW325" s="27"/>
      <c r="AX325" s="27"/>
      <c r="AY325" s="28"/>
    </row>
    <row r="326" ht="15.75" customHeight="1"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8"/>
      <c r="AO326" s="27"/>
      <c r="AP326" s="28"/>
      <c r="AQ326" s="29"/>
      <c r="AR326" s="28"/>
      <c r="AS326" s="27"/>
      <c r="AT326" s="27"/>
      <c r="AU326" s="27"/>
      <c r="AV326" s="27"/>
      <c r="AW326" s="27"/>
      <c r="AX326" s="27"/>
      <c r="AY326" s="28"/>
    </row>
    <row r="327" ht="15.75" customHeight="1"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8"/>
      <c r="AO327" s="27"/>
      <c r="AP327" s="28"/>
      <c r="AQ327" s="29"/>
      <c r="AR327" s="28"/>
      <c r="AS327" s="27"/>
      <c r="AT327" s="27"/>
      <c r="AU327" s="27"/>
      <c r="AV327" s="27"/>
      <c r="AW327" s="27"/>
      <c r="AX327" s="27"/>
      <c r="AY327" s="28"/>
    </row>
    <row r="328" ht="15.75" customHeight="1"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8"/>
      <c r="AO328" s="27"/>
      <c r="AP328" s="28"/>
      <c r="AQ328" s="29"/>
      <c r="AR328" s="28"/>
      <c r="AS328" s="27"/>
      <c r="AT328" s="27"/>
      <c r="AU328" s="27"/>
      <c r="AV328" s="27"/>
      <c r="AW328" s="27"/>
      <c r="AX328" s="27"/>
      <c r="AY328" s="28"/>
    </row>
    <row r="329" ht="15.75" customHeight="1"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8"/>
      <c r="AO329" s="27"/>
      <c r="AP329" s="28"/>
      <c r="AQ329" s="29"/>
      <c r="AR329" s="28"/>
      <c r="AS329" s="27"/>
      <c r="AT329" s="27"/>
      <c r="AU329" s="27"/>
      <c r="AV329" s="27"/>
      <c r="AW329" s="27"/>
      <c r="AX329" s="27"/>
      <c r="AY329" s="28"/>
    </row>
    <row r="330" ht="15.75" customHeight="1"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8"/>
      <c r="AO330" s="27"/>
      <c r="AP330" s="28"/>
      <c r="AQ330" s="29"/>
      <c r="AR330" s="28"/>
      <c r="AS330" s="27"/>
      <c r="AT330" s="27"/>
      <c r="AU330" s="27"/>
      <c r="AV330" s="27"/>
      <c r="AW330" s="27"/>
      <c r="AX330" s="27"/>
      <c r="AY330" s="28"/>
    </row>
    <row r="331" ht="15.75" customHeight="1"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8"/>
      <c r="AO331" s="27"/>
      <c r="AP331" s="28"/>
      <c r="AQ331" s="29"/>
      <c r="AR331" s="28"/>
      <c r="AS331" s="27"/>
      <c r="AT331" s="27"/>
      <c r="AU331" s="27"/>
      <c r="AV331" s="27"/>
      <c r="AW331" s="27"/>
      <c r="AX331" s="27"/>
      <c r="AY331" s="28"/>
    </row>
    <row r="332" ht="15.75" customHeight="1"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8"/>
      <c r="AO332" s="27"/>
      <c r="AP332" s="28"/>
      <c r="AQ332" s="29"/>
      <c r="AR332" s="28"/>
      <c r="AS332" s="27"/>
      <c r="AT332" s="27"/>
      <c r="AU332" s="27"/>
      <c r="AV332" s="27"/>
      <c r="AW332" s="27"/>
      <c r="AX332" s="27"/>
      <c r="AY332" s="28"/>
    </row>
    <row r="333" ht="15.75" customHeight="1"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8"/>
      <c r="AO333" s="27"/>
      <c r="AP333" s="28"/>
      <c r="AQ333" s="29"/>
      <c r="AR333" s="28"/>
      <c r="AS333" s="27"/>
      <c r="AT333" s="27"/>
      <c r="AU333" s="27"/>
      <c r="AV333" s="27"/>
      <c r="AW333" s="27"/>
      <c r="AX333" s="27"/>
      <c r="AY333" s="28"/>
    </row>
    <row r="334" ht="15.75" customHeight="1"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8"/>
      <c r="AO334" s="27"/>
      <c r="AP334" s="28"/>
      <c r="AQ334" s="29"/>
      <c r="AR334" s="28"/>
      <c r="AS334" s="27"/>
      <c r="AT334" s="27"/>
      <c r="AU334" s="27"/>
      <c r="AV334" s="27"/>
      <c r="AW334" s="27"/>
      <c r="AX334" s="27"/>
      <c r="AY334" s="28"/>
    </row>
    <row r="335" ht="15.75" customHeight="1"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8"/>
      <c r="AO335" s="27"/>
      <c r="AP335" s="28"/>
      <c r="AQ335" s="29"/>
      <c r="AR335" s="28"/>
      <c r="AS335" s="27"/>
      <c r="AT335" s="27"/>
      <c r="AU335" s="27"/>
      <c r="AV335" s="27"/>
      <c r="AW335" s="27"/>
      <c r="AX335" s="27"/>
      <c r="AY335" s="28"/>
    </row>
    <row r="336" ht="15.75" customHeight="1"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8"/>
      <c r="AO336" s="27"/>
      <c r="AP336" s="28"/>
      <c r="AQ336" s="29"/>
      <c r="AR336" s="28"/>
      <c r="AS336" s="27"/>
      <c r="AT336" s="27"/>
      <c r="AU336" s="27"/>
      <c r="AV336" s="27"/>
      <c r="AW336" s="27"/>
      <c r="AX336" s="27"/>
      <c r="AY336" s="28"/>
    </row>
    <row r="337" ht="15.75" customHeight="1"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8"/>
      <c r="AO337" s="27"/>
      <c r="AP337" s="28"/>
      <c r="AQ337" s="29"/>
      <c r="AR337" s="28"/>
      <c r="AS337" s="27"/>
      <c r="AT337" s="27"/>
      <c r="AU337" s="27"/>
      <c r="AV337" s="27"/>
      <c r="AW337" s="27"/>
      <c r="AX337" s="27"/>
      <c r="AY337" s="28"/>
    </row>
    <row r="338" ht="15.75" customHeight="1"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8"/>
      <c r="AO338" s="27"/>
      <c r="AP338" s="28"/>
      <c r="AQ338" s="29"/>
      <c r="AR338" s="28"/>
      <c r="AS338" s="27"/>
      <c r="AT338" s="27"/>
      <c r="AU338" s="27"/>
      <c r="AV338" s="27"/>
      <c r="AW338" s="27"/>
      <c r="AX338" s="27"/>
      <c r="AY338" s="28"/>
    </row>
    <row r="339" ht="15.75" customHeight="1"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8"/>
      <c r="AO339" s="27"/>
      <c r="AP339" s="28"/>
      <c r="AQ339" s="29"/>
      <c r="AR339" s="28"/>
      <c r="AS339" s="27"/>
      <c r="AT339" s="27"/>
      <c r="AU339" s="27"/>
      <c r="AV339" s="27"/>
      <c r="AW339" s="27"/>
      <c r="AX339" s="27"/>
      <c r="AY339" s="28"/>
    </row>
    <row r="340" ht="15.75" customHeight="1"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8"/>
      <c r="AO340" s="27"/>
      <c r="AP340" s="28"/>
      <c r="AQ340" s="29"/>
      <c r="AR340" s="28"/>
      <c r="AS340" s="27"/>
      <c r="AT340" s="27"/>
      <c r="AU340" s="27"/>
      <c r="AV340" s="27"/>
      <c r="AW340" s="27"/>
      <c r="AX340" s="27"/>
      <c r="AY340" s="28"/>
    </row>
    <row r="341" ht="15.75" customHeight="1"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8"/>
      <c r="AO341" s="27"/>
      <c r="AP341" s="28"/>
      <c r="AQ341" s="29"/>
      <c r="AR341" s="28"/>
      <c r="AS341" s="27"/>
      <c r="AT341" s="27"/>
      <c r="AU341" s="27"/>
      <c r="AV341" s="27"/>
      <c r="AW341" s="27"/>
      <c r="AX341" s="27"/>
      <c r="AY341" s="28"/>
    </row>
    <row r="342" ht="15.75" customHeight="1"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8"/>
      <c r="AO342" s="27"/>
      <c r="AP342" s="28"/>
      <c r="AQ342" s="29"/>
      <c r="AR342" s="28"/>
      <c r="AS342" s="27"/>
      <c r="AT342" s="27"/>
      <c r="AU342" s="27"/>
      <c r="AV342" s="27"/>
      <c r="AW342" s="27"/>
      <c r="AX342" s="27"/>
      <c r="AY342" s="28"/>
    </row>
    <row r="343" ht="15.75" customHeight="1"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8"/>
      <c r="AO343" s="27"/>
      <c r="AP343" s="28"/>
      <c r="AQ343" s="29"/>
      <c r="AR343" s="28"/>
      <c r="AS343" s="27"/>
      <c r="AT343" s="27"/>
      <c r="AU343" s="27"/>
      <c r="AV343" s="27"/>
      <c r="AW343" s="27"/>
      <c r="AX343" s="27"/>
      <c r="AY343" s="28"/>
    </row>
    <row r="344" ht="15.75" customHeight="1"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8"/>
      <c r="AO344" s="27"/>
      <c r="AP344" s="28"/>
      <c r="AQ344" s="29"/>
      <c r="AR344" s="28"/>
      <c r="AS344" s="27"/>
      <c r="AT344" s="27"/>
      <c r="AU344" s="27"/>
      <c r="AV344" s="27"/>
      <c r="AW344" s="27"/>
      <c r="AX344" s="27"/>
      <c r="AY344" s="28"/>
    </row>
    <row r="345" ht="15.75" customHeight="1"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8"/>
      <c r="AO345" s="27"/>
      <c r="AP345" s="28"/>
      <c r="AQ345" s="29"/>
      <c r="AR345" s="28"/>
      <c r="AS345" s="27"/>
      <c r="AT345" s="27"/>
      <c r="AU345" s="27"/>
      <c r="AV345" s="27"/>
      <c r="AW345" s="27"/>
      <c r="AX345" s="27"/>
      <c r="AY345" s="28"/>
    </row>
    <row r="346" ht="15.75" customHeight="1"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8"/>
      <c r="AO346" s="27"/>
      <c r="AP346" s="28"/>
      <c r="AQ346" s="29"/>
      <c r="AR346" s="28"/>
      <c r="AS346" s="27"/>
      <c r="AT346" s="27"/>
      <c r="AU346" s="27"/>
      <c r="AV346" s="27"/>
      <c r="AW346" s="27"/>
      <c r="AX346" s="27"/>
      <c r="AY346" s="28"/>
    </row>
    <row r="347" ht="15.75" customHeight="1"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8"/>
      <c r="AO347" s="27"/>
      <c r="AP347" s="28"/>
      <c r="AQ347" s="29"/>
      <c r="AR347" s="28"/>
      <c r="AS347" s="27"/>
      <c r="AT347" s="27"/>
      <c r="AU347" s="27"/>
      <c r="AV347" s="27"/>
      <c r="AW347" s="27"/>
      <c r="AX347" s="27"/>
      <c r="AY347" s="28"/>
    </row>
    <row r="348" ht="15.75" customHeight="1"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8"/>
      <c r="AO348" s="27"/>
      <c r="AP348" s="28"/>
      <c r="AQ348" s="29"/>
      <c r="AR348" s="28"/>
      <c r="AS348" s="27"/>
      <c r="AT348" s="27"/>
      <c r="AU348" s="27"/>
      <c r="AV348" s="27"/>
      <c r="AW348" s="27"/>
      <c r="AX348" s="27"/>
      <c r="AY348" s="28"/>
    </row>
    <row r="349" ht="15.75" customHeight="1"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8"/>
      <c r="AO349" s="27"/>
      <c r="AP349" s="28"/>
      <c r="AQ349" s="29"/>
      <c r="AR349" s="28"/>
      <c r="AS349" s="27"/>
      <c r="AT349" s="27"/>
      <c r="AU349" s="27"/>
      <c r="AV349" s="27"/>
      <c r="AW349" s="27"/>
      <c r="AX349" s="27"/>
      <c r="AY349" s="28"/>
    </row>
    <row r="350" ht="15.75" customHeight="1"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8"/>
      <c r="AO350" s="27"/>
      <c r="AP350" s="28"/>
      <c r="AQ350" s="29"/>
      <c r="AR350" s="28"/>
      <c r="AS350" s="27"/>
      <c r="AT350" s="27"/>
      <c r="AU350" s="27"/>
      <c r="AV350" s="27"/>
      <c r="AW350" s="27"/>
      <c r="AX350" s="27"/>
      <c r="AY350" s="28"/>
    </row>
    <row r="351" ht="15.75" customHeight="1"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8"/>
      <c r="AO351" s="27"/>
      <c r="AP351" s="28"/>
      <c r="AQ351" s="29"/>
      <c r="AR351" s="28"/>
      <c r="AS351" s="27"/>
      <c r="AT351" s="27"/>
      <c r="AU351" s="27"/>
      <c r="AV351" s="27"/>
      <c r="AW351" s="27"/>
      <c r="AX351" s="27"/>
      <c r="AY351" s="28"/>
    </row>
    <row r="352" ht="15.75" customHeight="1"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8"/>
      <c r="AO352" s="27"/>
      <c r="AP352" s="28"/>
      <c r="AQ352" s="29"/>
      <c r="AR352" s="28"/>
      <c r="AS352" s="27"/>
      <c r="AT352" s="27"/>
      <c r="AU352" s="27"/>
      <c r="AV352" s="27"/>
      <c r="AW352" s="27"/>
      <c r="AX352" s="27"/>
      <c r="AY352" s="28"/>
    </row>
    <row r="353" ht="15.75" customHeight="1"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8"/>
      <c r="AO353" s="27"/>
      <c r="AP353" s="28"/>
      <c r="AQ353" s="29"/>
      <c r="AR353" s="28"/>
      <c r="AS353" s="27"/>
      <c r="AT353" s="27"/>
      <c r="AU353" s="27"/>
      <c r="AV353" s="27"/>
      <c r="AW353" s="27"/>
      <c r="AX353" s="27"/>
      <c r="AY353" s="28"/>
    </row>
    <row r="354" ht="15.75" customHeight="1"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8"/>
      <c r="AO354" s="27"/>
      <c r="AP354" s="28"/>
      <c r="AQ354" s="29"/>
      <c r="AR354" s="28"/>
      <c r="AS354" s="27"/>
      <c r="AT354" s="27"/>
      <c r="AU354" s="27"/>
      <c r="AV354" s="27"/>
      <c r="AW354" s="27"/>
      <c r="AX354" s="27"/>
      <c r="AY354" s="28"/>
    </row>
    <row r="355" ht="15.75" customHeight="1"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8"/>
      <c r="AO355" s="27"/>
      <c r="AP355" s="28"/>
      <c r="AQ355" s="29"/>
      <c r="AR355" s="28"/>
      <c r="AS355" s="27"/>
      <c r="AT355" s="27"/>
      <c r="AU355" s="27"/>
      <c r="AV355" s="27"/>
      <c r="AW355" s="27"/>
      <c r="AX355" s="27"/>
      <c r="AY355" s="28"/>
    </row>
    <row r="356" ht="15.75" customHeight="1"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8"/>
      <c r="AO356" s="27"/>
      <c r="AP356" s="28"/>
      <c r="AQ356" s="29"/>
      <c r="AR356" s="28"/>
      <c r="AS356" s="27"/>
      <c r="AT356" s="27"/>
      <c r="AU356" s="27"/>
      <c r="AV356" s="27"/>
      <c r="AW356" s="27"/>
      <c r="AX356" s="27"/>
      <c r="AY356" s="28"/>
    </row>
    <row r="357" ht="15.75" customHeight="1"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8"/>
      <c r="AO357" s="27"/>
      <c r="AP357" s="28"/>
      <c r="AQ357" s="29"/>
      <c r="AR357" s="28"/>
      <c r="AS357" s="27"/>
      <c r="AT357" s="27"/>
      <c r="AU357" s="27"/>
      <c r="AV357" s="27"/>
      <c r="AW357" s="27"/>
      <c r="AX357" s="27"/>
      <c r="AY357" s="28"/>
    </row>
    <row r="358" ht="15.75" customHeight="1"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8"/>
      <c r="AO358" s="27"/>
      <c r="AP358" s="28"/>
      <c r="AQ358" s="29"/>
      <c r="AR358" s="28"/>
      <c r="AS358" s="27"/>
      <c r="AT358" s="27"/>
      <c r="AU358" s="27"/>
      <c r="AV358" s="27"/>
      <c r="AW358" s="27"/>
      <c r="AX358" s="27"/>
      <c r="AY358" s="28"/>
    </row>
    <row r="359" ht="15.75" customHeight="1"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8"/>
      <c r="AO359" s="27"/>
      <c r="AP359" s="28"/>
      <c r="AQ359" s="29"/>
      <c r="AR359" s="28"/>
      <c r="AS359" s="27"/>
      <c r="AT359" s="27"/>
      <c r="AU359" s="27"/>
      <c r="AV359" s="27"/>
      <c r="AW359" s="27"/>
      <c r="AX359" s="27"/>
      <c r="AY359" s="28"/>
    </row>
    <row r="360" ht="15.75" customHeight="1"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8"/>
      <c r="AO360" s="27"/>
      <c r="AP360" s="28"/>
      <c r="AQ360" s="29"/>
      <c r="AR360" s="28"/>
      <c r="AS360" s="27"/>
      <c r="AT360" s="27"/>
      <c r="AU360" s="27"/>
      <c r="AV360" s="27"/>
      <c r="AW360" s="27"/>
      <c r="AX360" s="27"/>
      <c r="AY360" s="28"/>
    </row>
    <row r="361" ht="15.75" customHeight="1"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8"/>
      <c r="AO361" s="27"/>
      <c r="AP361" s="28"/>
      <c r="AQ361" s="29"/>
      <c r="AR361" s="28"/>
      <c r="AS361" s="27"/>
      <c r="AT361" s="27"/>
      <c r="AU361" s="27"/>
      <c r="AV361" s="27"/>
      <c r="AW361" s="27"/>
      <c r="AX361" s="27"/>
      <c r="AY361" s="28"/>
    </row>
    <row r="362" ht="15.75" customHeight="1"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8"/>
      <c r="AO362" s="27"/>
      <c r="AP362" s="28"/>
      <c r="AQ362" s="29"/>
      <c r="AR362" s="28"/>
      <c r="AS362" s="27"/>
      <c r="AT362" s="27"/>
      <c r="AU362" s="27"/>
      <c r="AV362" s="27"/>
      <c r="AW362" s="27"/>
      <c r="AX362" s="27"/>
      <c r="AY362" s="28"/>
    </row>
    <row r="363" ht="15.75" customHeight="1"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8"/>
      <c r="AO363" s="27"/>
      <c r="AP363" s="28"/>
      <c r="AQ363" s="29"/>
      <c r="AR363" s="28"/>
      <c r="AS363" s="27"/>
      <c r="AT363" s="27"/>
      <c r="AU363" s="27"/>
      <c r="AV363" s="27"/>
      <c r="AW363" s="27"/>
      <c r="AX363" s="27"/>
      <c r="AY363" s="28"/>
    </row>
    <row r="364" ht="15.75" customHeight="1"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8"/>
      <c r="AO364" s="27"/>
      <c r="AP364" s="28"/>
      <c r="AQ364" s="29"/>
      <c r="AR364" s="28"/>
      <c r="AS364" s="27"/>
      <c r="AT364" s="27"/>
      <c r="AU364" s="27"/>
      <c r="AV364" s="27"/>
      <c r="AW364" s="27"/>
      <c r="AX364" s="27"/>
      <c r="AY364" s="28"/>
    </row>
    <row r="365" ht="15.75" customHeight="1"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8"/>
      <c r="AO365" s="27"/>
      <c r="AP365" s="28"/>
      <c r="AQ365" s="29"/>
      <c r="AR365" s="28"/>
      <c r="AS365" s="27"/>
      <c r="AT365" s="27"/>
      <c r="AU365" s="27"/>
      <c r="AV365" s="27"/>
      <c r="AW365" s="27"/>
      <c r="AX365" s="27"/>
      <c r="AY365" s="28"/>
    </row>
    <row r="366" ht="15.75" customHeight="1"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8"/>
      <c r="AO366" s="27"/>
      <c r="AP366" s="28"/>
      <c r="AQ366" s="29"/>
      <c r="AR366" s="28"/>
      <c r="AS366" s="27"/>
      <c r="AT366" s="27"/>
      <c r="AU366" s="27"/>
      <c r="AV366" s="27"/>
      <c r="AW366" s="27"/>
      <c r="AX366" s="27"/>
      <c r="AY366" s="28"/>
    </row>
    <row r="367" ht="15.75" customHeight="1"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8"/>
      <c r="AO367" s="27"/>
      <c r="AP367" s="28"/>
      <c r="AQ367" s="29"/>
      <c r="AR367" s="28"/>
      <c r="AS367" s="27"/>
      <c r="AT367" s="27"/>
      <c r="AU367" s="27"/>
      <c r="AV367" s="27"/>
      <c r="AW367" s="27"/>
      <c r="AX367" s="27"/>
      <c r="AY367" s="28"/>
    </row>
    <row r="368" ht="15.75" customHeight="1"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8"/>
      <c r="AO368" s="27"/>
      <c r="AP368" s="28"/>
      <c r="AQ368" s="29"/>
      <c r="AR368" s="28"/>
      <c r="AS368" s="27"/>
      <c r="AT368" s="27"/>
      <c r="AU368" s="27"/>
      <c r="AV368" s="27"/>
      <c r="AW368" s="27"/>
      <c r="AX368" s="27"/>
      <c r="AY368" s="28"/>
    </row>
    <row r="369" ht="15.75" customHeight="1"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8"/>
      <c r="AO369" s="27"/>
      <c r="AP369" s="28"/>
      <c r="AQ369" s="29"/>
      <c r="AR369" s="28"/>
      <c r="AS369" s="27"/>
      <c r="AT369" s="27"/>
      <c r="AU369" s="27"/>
      <c r="AV369" s="27"/>
      <c r="AW369" s="27"/>
      <c r="AX369" s="27"/>
      <c r="AY369" s="28"/>
    </row>
    <row r="370" ht="15.75" customHeight="1"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8"/>
      <c r="AO370" s="27"/>
      <c r="AP370" s="28"/>
      <c r="AQ370" s="29"/>
      <c r="AR370" s="28"/>
      <c r="AS370" s="27"/>
      <c r="AT370" s="27"/>
      <c r="AU370" s="27"/>
      <c r="AV370" s="27"/>
      <c r="AW370" s="27"/>
      <c r="AX370" s="27"/>
      <c r="AY370" s="28"/>
    </row>
    <row r="371" ht="15.75" customHeight="1"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8"/>
      <c r="AO371" s="27"/>
      <c r="AP371" s="28"/>
      <c r="AQ371" s="29"/>
      <c r="AR371" s="28"/>
      <c r="AS371" s="27"/>
      <c r="AT371" s="27"/>
      <c r="AU371" s="27"/>
      <c r="AV371" s="27"/>
      <c r="AW371" s="27"/>
      <c r="AX371" s="27"/>
      <c r="AY371" s="28"/>
    </row>
    <row r="372" ht="15.75" customHeight="1"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8"/>
      <c r="AO372" s="27"/>
      <c r="AP372" s="28"/>
      <c r="AQ372" s="29"/>
      <c r="AR372" s="28"/>
      <c r="AS372" s="27"/>
      <c r="AT372" s="27"/>
      <c r="AU372" s="27"/>
      <c r="AV372" s="27"/>
      <c r="AW372" s="27"/>
      <c r="AX372" s="27"/>
      <c r="AY372" s="28"/>
    </row>
    <row r="373" ht="15.75" customHeight="1"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8"/>
      <c r="AO373" s="27"/>
      <c r="AP373" s="28"/>
      <c r="AQ373" s="29"/>
      <c r="AR373" s="28"/>
      <c r="AS373" s="27"/>
      <c r="AT373" s="27"/>
      <c r="AU373" s="27"/>
      <c r="AV373" s="27"/>
      <c r="AW373" s="27"/>
      <c r="AX373" s="27"/>
      <c r="AY373" s="28"/>
    </row>
    <row r="374" ht="15.75" customHeight="1"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8"/>
      <c r="AO374" s="27"/>
      <c r="AP374" s="28"/>
      <c r="AQ374" s="29"/>
      <c r="AR374" s="28"/>
      <c r="AS374" s="27"/>
      <c r="AT374" s="27"/>
      <c r="AU374" s="27"/>
      <c r="AV374" s="27"/>
      <c r="AW374" s="27"/>
      <c r="AX374" s="27"/>
      <c r="AY374" s="28"/>
    </row>
    <row r="375" ht="15.75" customHeight="1"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8"/>
      <c r="AO375" s="27"/>
      <c r="AP375" s="28"/>
      <c r="AQ375" s="29"/>
      <c r="AR375" s="28"/>
      <c r="AS375" s="27"/>
      <c r="AT375" s="27"/>
      <c r="AU375" s="27"/>
      <c r="AV375" s="27"/>
      <c r="AW375" s="27"/>
      <c r="AX375" s="27"/>
      <c r="AY375" s="28"/>
    </row>
    <row r="376" ht="15.75" customHeight="1"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8"/>
      <c r="AO376" s="27"/>
      <c r="AP376" s="28"/>
      <c r="AQ376" s="29"/>
      <c r="AR376" s="28"/>
      <c r="AS376" s="27"/>
      <c r="AT376" s="27"/>
      <c r="AU376" s="27"/>
      <c r="AV376" s="27"/>
      <c r="AW376" s="27"/>
      <c r="AX376" s="27"/>
      <c r="AY376" s="28"/>
    </row>
    <row r="377" ht="15.75" customHeight="1"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8"/>
      <c r="AO377" s="27"/>
      <c r="AP377" s="28"/>
      <c r="AQ377" s="29"/>
      <c r="AR377" s="28"/>
      <c r="AS377" s="27"/>
      <c r="AT377" s="27"/>
      <c r="AU377" s="27"/>
      <c r="AV377" s="27"/>
      <c r="AW377" s="27"/>
      <c r="AX377" s="27"/>
      <c r="AY377" s="28"/>
    </row>
    <row r="378" ht="15.75" customHeight="1"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8"/>
      <c r="AO378" s="27"/>
      <c r="AP378" s="28"/>
      <c r="AQ378" s="29"/>
      <c r="AR378" s="28"/>
      <c r="AS378" s="27"/>
      <c r="AT378" s="27"/>
      <c r="AU378" s="27"/>
      <c r="AV378" s="27"/>
      <c r="AW378" s="27"/>
      <c r="AX378" s="27"/>
      <c r="AY378" s="28"/>
    </row>
    <row r="379" ht="15.75" customHeight="1"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8"/>
      <c r="AO379" s="27"/>
      <c r="AP379" s="28"/>
      <c r="AQ379" s="29"/>
      <c r="AR379" s="28"/>
      <c r="AS379" s="27"/>
      <c r="AT379" s="27"/>
      <c r="AU379" s="27"/>
      <c r="AV379" s="27"/>
      <c r="AW379" s="27"/>
      <c r="AX379" s="27"/>
      <c r="AY379" s="28"/>
    </row>
    <row r="380" ht="15.75" customHeight="1"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8"/>
      <c r="AO380" s="27"/>
      <c r="AP380" s="28"/>
      <c r="AQ380" s="29"/>
      <c r="AR380" s="28"/>
      <c r="AS380" s="27"/>
      <c r="AT380" s="27"/>
      <c r="AU380" s="27"/>
      <c r="AV380" s="27"/>
      <c r="AW380" s="27"/>
      <c r="AX380" s="27"/>
      <c r="AY380" s="28"/>
    </row>
    <row r="381" ht="15.75" customHeight="1"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8"/>
      <c r="AO381" s="27"/>
      <c r="AP381" s="28"/>
      <c r="AQ381" s="29"/>
      <c r="AR381" s="28"/>
      <c r="AS381" s="27"/>
      <c r="AT381" s="27"/>
      <c r="AU381" s="27"/>
      <c r="AV381" s="27"/>
      <c r="AW381" s="27"/>
      <c r="AX381" s="27"/>
      <c r="AY381" s="28"/>
    </row>
    <row r="382" ht="15.75" customHeight="1"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8"/>
      <c r="AO382" s="27"/>
      <c r="AP382" s="28"/>
      <c r="AQ382" s="29"/>
      <c r="AR382" s="28"/>
      <c r="AS382" s="27"/>
      <c r="AT382" s="27"/>
      <c r="AU382" s="27"/>
      <c r="AV382" s="27"/>
      <c r="AW382" s="27"/>
      <c r="AX382" s="27"/>
      <c r="AY382" s="28"/>
    </row>
    <row r="383" ht="15.75" customHeight="1"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8"/>
      <c r="AO383" s="27"/>
      <c r="AP383" s="28"/>
      <c r="AQ383" s="29"/>
      <c r="AR383" s="28"/>
      <c r="AS383" s="27"/>
      <c r="AT383" s="27"/>
      <c r="AU383" s="27"/>
      <c r="AV383" s="27"/>
      <c r="AW383" s="27"/>
      <c r="AX383" s="27"/>
      <c r="AY383" s="28"/>
    </row>
    <row r="384" ht="15.75" customHeight="1"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8"/>
      <c r="AO384" s="27"/>
      <c r="AP384" s="28"/>
      <c r="AQ384" s="29"/>
      <c r="AR384" s="28"/>
      <c r="AS384" s="27"/>
      <c r="AT384" s="27"/>
      <c r="AU384" s="27"/>
      <c r="AV384" s="27"/>
      <c r="AW384" s="27"/>
      <c r="AX384" s="27"/>
      <c r="AY384" s="28"/>
    </row>
    <row r="385" ht="15.75" customHeight="1"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8"/>
      <c r="AO385" s="27"/>
      <c r="AP385" s="28"/>
      <c r="AQ385" s="29"/>
      <c r="AR385" s="28"/>
      <c r="AS385" s="27"/>
      <c r="AT385" s="27"/>
      <c r="AU385" s="27"/>
      <c r="AV385" s="27"/>
      <c r="AW385" s="27"/>
      <c r="AX385" s="27"/>
      <c r="AY385" s="28"/>
    </row>
    <row r="386" ht="15.75" customHeight="1"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8"/>
      <c r="AO386" s="27"/>
      <c r="AP386" s="28"/>
      <c r="AQ386" s="29"/>
      <c r="AR386" s="28"/>
      <c r="AS386" s="27"/>
      <c r="AT386" s="27"/>
      <c r="AU386" s="27"/>
      <c r="AV386" s="27"/>
      <c r="AW386" s="27"/>
      <c r="AX386" s="27"/>
      <c r="AY386" s="28"/>
    </row>
    <row r="387" ht="15.75" customHeight="1"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8"/>
      <c r="AO387" s="27"/>
      <c r="AP387" s="28"/>
      <c r="AQ387" s="29"/>
      <c r="AR387" s="28"/>
      <c r="AS387" s="27"/>
      <c r="AT387" s="27"/>
      <c r="AU387" s="27"/>
      <c r="AV387" s="27"/>
      <c r="AW387" s="27"/>
      <c r="AX387" s="27"/>
      <c r="AY387" s="28"/>
    </row>
    <row r="388" ht="15.75" customHeight="1"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8"/>
      <c r="AO388" s="27"/>
      <c r="AP388" s="28"/>
      <c r="AQ388" s="29"/>
      <c r="AR388" s="28"/>
      <c r="AS388" s="27"/>
      <c r="AT388" s="27"/>
      <c r="AU388" s="27"/>
      <c r="AV388" s="27"/>
      <c r="AW388" s="27"/>
      <c r="AX388" s="27"/>
      <c r="AY388" s="28"/>
    </row>
    <row r="389" ht="15.75" customHeight="1"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8"/>
      <c r="AO389" s="27"/>
      <c r="AP389" s="28"/>
      <c r="AQ389" s="29"/>
      <c r="AR389" s="28"/>
      <c r="AS389" s="27"/>
      <c r="AT389" s="27"/>
      <c r="AU389" s="27"/>
      <c r="AV389" s="27"/>
      <c r="AW389" s="27"/>
      <c r="AX389" s="27"/>
      <c r="AY389" s="28"/>
    </row>
    <row r="390" ht="15.75" customHeight="1"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8"/>
      <c r="AO390" s="27"/>
      <c r="AP390" s="28"/>
      <c r="AQ390" s="29"/>
      <c r="AR390" s="28"/>
      <c r="AS390" s="27"/>
      <c r="AT390" s="27"/>
      <c r="AU390" s="27"/>
      <c r="AV390" s="27"/>
      <c r="AW390" s="27"/>
      <c r="AX390" s="27"/>
      <c r="AY390" s="28"/>
    </row>
    <row r="391" ht="15.75" customHeight="1"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8"/>
      <c r="AO391" s="27"/>
      <c r="AP391" s="28"/>
      <c r="AQ391" s="29"/>
      <c r="AR391" s="28"/>
      <c r="AS391" s="27"/>
      <c r="AT391" s="27"/>
      <c r="AU391" s="27"/>
      <c r="AV391" s="27"/>
      <c r="AW391" s="27"/>
      <c r="AX391" s="27"/>
      <c r="AY391" s="28"/>
    </row>
    <row r="392" ht="15.75" customHeight="1"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8"/>
      <c r="AO392" s="27"/>
      <c r="AP392" s="28"/>
      <c r="AQ392" s="29"/>
      <c r="AR392" s="28"/>
      <c r="AS392" s="27"/>
      <c r="AT392" s="27"/>
      <c r="AU392" s="27"/>
      <c r="AV392" s="27"/>
      <c r="AW392" s="27"/>
      <c r="AX392" s="27"/>
      <c r="AY392" s="28"/>
    </row>
    <row r="393" ht="15.75" customHeight="1"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8"/>
      <c r="AO393" s="27"/>
      <c r="AP393" s="28"/>
      <c r="AQ393" s="29"/>
      <c r="AR393" s="28"/>
      <c r="AS393" s="27"/>
      <c r="AT393" s="27"/>
      <c r="AU393" s="27"/>
      <c r="AV393" s="27"/>
      <c r="AW393" s="27"/>
      <c r="AX393" s="27"/>
      <c r="AY393" s="28"/>
    </row>
    <row r="394" ht="15.75" customHeight="1"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8"/>
      <c r="AO394" s="27"/>
      <c r="AP394" s="28"/>
      <c r="AQ394" s="29"/>
      <c r="AR394" s="28"/>
      <c r="AS394" s="27"/>
      <c r="AT394" s="27"/>
      <c r="AU394" s="27"/>
      <c r="AV394" s="27"/>
      <c r="AW394" s="27"/>
      <c r="AX394" s="27"/>
      <c r="AY394" s="28"/>
    </row>
    <row r="395" ht="15.75" customHeight="1"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8"/>
      <c r="AO395" s="27"/>
      <c r="AP395" s="28"/>
      <c r="AQ395" s="29"/>
      <c r="AR395" s="28"/>
      <c r="AS395" s="27"/>
      <c r="AT395" s="27"/>
      <c r="AU395" s="27"/>
      <c r="AV395" s="27"/>
      <c r="AW395" s="27"/>
      <c r="AX395" s="27"/>
      <c r="AY395" s="28"/>
    </row>
    <row r="396" ht="15.75" customHeight="1"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8"/>
      <c r="AO396" s="27"/>
      <c r="AP396" s="28"/>
      <c r="AQ396" s="29"/>
      <c r="AR396" s="28"/>
      <c r="AS396" s="27"/>
      <c r="AT396" s="27"/>
      <c r="AU396" s="27"/>
      <c r="AV396" s="27"/>
      <c r="AW396" s="27"/>
      <c r="AX396" s="27"/>
      <c r="AY396" s="28"/>
    </row>
    <row r="397" ht="15.75" customHeight="1"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8"/>
      <c r="AO397" s="27"/>
      <c r="AP397" s="28"/>
      <c r="AQ397" s="29"/>
      <c r="AR397" s="28"/>
      <c r="AS397" s="27"/>
      <c r="AT397" s="27"/>
      <c r="AU397" s="27"/>
      <c r="AV397" s="27"/>
      <c r="AW397" s="27"/>
      <c r="AX397" s="27"/>
      <c r="AY397" s="28"/>
    </row>
    <row r="398" ht="15.75" customHeight="1"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8"/>
      <c r="AO398" s="27"/>
      <c r="AP398" s="28"/>
      <c r="AQ398" s="29"/>
      <c r="AR398" s="28"/>
      <c r="AS398" s="27"/>
      <c r="AT398" s="27"/>
      <c r="AU398" s="27"/>
      <c r="AV398" s="27"/>
      <c r="AW398" s="27"/>
      <c r="AX398" s="27"/>
      <c r="AY398" s="28"/>
    </row>
    <row r="399" ht="15.75" customHeight="1"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8"/>
      <c r="AO399" s="27"/>
      <c r="AP399" s="28"/>
      <c r="AQ399" s="29"/>
      <c r="AR399" s="28"/>
      <c r="AS399" s="27"/>
      <c r="AT399" s="27"/>
      <c r="AU399" s="27"/>
      <c r="AV399" s="27"/>
      <c r="AW399" s="27"/>
      <c r="AX399" s="27"/>
      <c r="AY399" s="28"/>
    </row>
    <row r="400" ht="15.75" customHeight="1"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8"/>
      <c r="AO400" s="27"/>
      <c r="AP400" s="28"/>
      <c r="AQ400" s="29"/>
      <c r="AR400" s="28"/>
      <c r="AS400" s="27"/>
      <c r="AT400" s="27"/>
      <c r="AU400" s="27"/>
      <c r="AV400" s="27"/>
      <c r="AW400" s="27"/>
      <c r="AX400" s="27"/>
      <c r="AY400" s="28"/>
    </row>
    <row r="401" ht="15.75" customHeight="1"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8"/>
      <c r="AO401" s="27"/>
      <c r="AP401" s="28"/>
      <c r="AQ401" s="29"/>
      <c r="AR401" s="28"/>
      <c r="AS401" s="27"/>
      <c r="AT401" s="27"/>
      <c r="AU401" s="27"/>
      <c r="AV401" s="27"/>
      <c r="AW401" s="27"/>
      <c r="AX401" s="27"/>
      <c r="AY401" s="28"/>
    </row>
    <row r="402" ht="15.75" customHeight="1"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8"/>
      <c r="AO402" s="27"/>
      <c r="AP402" s="28"/>
      <c r="AQ402" s="29"/>
      <c r="AR402" s="28"/>
      <c r="AS402" s="27"/>
      <c r="AT402" s="27"/>
      <c r="AU402" s="27"/>
      <c r="AV402" s="27"/>
      <c r="AW402" s="27"/>
      <c r="AX402" s="27"/>
      <c r="AY402" s="28"/>
    </row>
    <row r="403" ht="15.75" customHeight="1"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8"/>
      <c r="AO403" s="27"/>
      <c r="AP403" s="28"/>
      <c r="AQ403" s="29"/>
      <c r="AR403" s="28"/>
      <c r="AS403" s="27"/>
      <c r="AT403" s="27"/>
      <c r="AU403" s="27"/>
      <c r="AV403" s="27"/>
      <c r="AW403" s="27"/>
      <c r="AX403" s="27"/>
      <c r="AY403" s="28"/>
    </row>
    <row r="404" ht="15.75" customHeight="1"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8"/>
      <c r="AO404" s="27"/>
      <c r="AP404" s="28"/>
      <c r="AQ404" s="29"/>
      <c r="AR404" s="28"/>
      <c r="AS404" s="27"/>
      <c r="AT404" s="27"/>
      <c r="AU404" s="27"/>
      <c r="AV404" s="27"/>
      <c r="AW404" s="27"/>
      <c r="AX404" s="27"/>
      <c r="AY404" s="28"/>
    </row>
    <row r="405" ht="15.75" customHeight="1"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8"/>
      <c r="AO405" s="27"/>
      <c r="AP405" s="28"/>
      <c r="AQ405" s="29"/>
      <c r="AR405" s="28"/>
      <c r="AS405" s="27"/>
      <c r="AT405" s="27"/>
      <c r="AU405" s="27"/>
      <c r="AV405" s="27"/>
      <c r="AW405" s="27"/>
      <c r="AX405" s="27"/>
      <c r="AY405" s="28"/>
    </row>
    <row r="406" ht="15.75" customHeight="1"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8"/>
      <c r="AO406" s="27"/>
      <c r="AP406" s="28"/>
      <c r="AQ406" s="29"/>
      <c r="AR406" s="28"/>
      <c r="AS406" s="27"/>
      <c r="AT406" s="27"/>
      <c r="AU406" s="27"/>
      <c r="AV406" s="27"/>
      <c r="AW406" s="27"/>
      <c r="AX406" s="27"/>
      <c r="AY406" s="28"/>
    </row>
    <row r="407" ht="15.75" customHeight="1"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8"/>
      <c r="AO407" s="27"/>
      <c r="AP407" s="28"/>
      <c r="AQ407" s="29"/>
      <c r="AR407" s="28"/>
      <c r="AS407" s="27"/>
      <c r="AT407" s="27"/>
      <c r="AU407" s="27"/>
      <c r="AV407" s="27"/>
      <c r="AW407" s="27"/>
      <c r="AX407" s="27"/>
      <c r="AY407" s="28"/>
    </row>
    <row r="408" ht="15.75" customHeight="1"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8"/>
      <c r="AO408" s="27"/>
      <c r="AP408" s="28"/>
      <c r="AQ408" s="29"/>
      <c r="AR408" s="28"/>
      <c r="AS408" s="27"/>
      <c r="AT408" s="27"/>
      <c r="AU408" s="27"/>
      <c r="AV408" s="27"/>
      <c r="AW408" s="27"/>
      <c r="AX408" s="27"/>
      <c r="AY408" s="28"/>
    </row>
    <row r="409" ht="15.75" customHeight="1"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8"/>
      <c r="AO409" s="27"/>
      <c r="AP409" s="28"/>
      <c r="AQ409" s="29"/>
      <c r="AR409" s="28"/>
      <c r="AS409" s="27"/>
      <c r="AT409" s="27"/>
      <c r="AU409" s="27"/>
      <c r="AV409" s="27"/>
      <c r="AW409" s="27"/>
      <c r="AX409" s="27"/>
      <c r="AY409" s="28"/>
    </row>
    <row r="410" ht="15.75" customHeight="1"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8"/>
      <c r="AO410" s="27"/>
      <c r="AP410" s="28"/>
      <c r="AQ410" s="29"/>
      <c r="AR410" s="28"/>
      <c r="AS410" s="27"/>
      <c r="AT410" s="27"/>
      <c r="AU410" s="27"/>
      <c r="AV410" s="27"/>
      <c r="AW410" s="27"/>
      <c r="AX410" s="27"/>
      <c r="AY410" s="28"/>
    </row>
    <row r="411" ht="15.75" customHeight="1"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8"/>
      <c r="AO411" s="27"/>
      <c r="AP411" s="28"/>
      <c r="AQ411" s="29"/>
      <c r="AR411" s="28"/>
      <c r="AS411" s="27"/>
      <c r="AT411" s="27"/>
      <c r="AU411" s="27"/>
      <c r="AV411" s="27"/>
      <c r="AW411" s="27"/>
      <c r="AX411" s="27"/>
      <c r="AY411" s="28"/>
    </row>
    <row r="412" ht="15.75" customHeight="1"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8"/>
      <c r="AO412" s="27"/>
      <c r="AP412" s="28"/>
      <c r="AQ412" s="29"/>
      <c r="AR412" s="28"/>
      <c r="AS412" s="27"/>
      <c r="AT412" s="27"/>
      <c r="AU412" s="27"/>
      <c r="AV412" s="27"/>
      <c r="AW412" s="27"/>
      <c r="AX412" s="27"/>
      <c r="AY412" s="28"/>
    </row>
    <row r="413" ht="15.75" customHeight="1"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8"/>
      <c r="AO413" s="27"/>
      <c r="AP413" s="28"/>
      <c r="AQ413" s="29"/>
      <c r="AR413" s="28"/>
      <c r="AS413" s="27"/>
      <c r="AT413" s="27"/>
      <c r="AU413" s="27"/>
      <c r="AV413" s="27"/>
      <c r="AW413" s="27"/>
      <c r="AX413" s="27"/>
      <c r="AY413" s="28"/>
    </row>
    <row r="414" ht="15.75" customHeight="1"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8"/>
      <c r="AO414" s="27"/>
      <c r="AP414" s="28"/>
      <c r="AQ414" s="29"/>
      <c r="AR414" s="28"/>
      <c r="AS414" s="27"/>
      <c r="AT414" s="27"/>
      <c r="AU414" s="27"/>
      <c r="AV414" s="27"/>
      <c r="AW414" s="27"/>
      <c r="AX414" s="27"/>
      <c r="AY414" s="28"/>
    </row>
    <row r="415" ht="15.75" customHeight="1"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8"/>
      <c r="AO415" s="27"/>
      <c r="AP415" s="28"/>
      <c r="AQ415" s="29"/>
      <c r="AR415" s="28"/>
      <c r="AS415" s="27"/>
      <c r="AT415" s="27"/>
      <c r="AU415" s="27"/>
      <c r="AV415" s="27"/>
      <c r="AW415" s="27"/>
      <c r="AX415" s="27"/>
      <c r="AY415" s="28"/>
    </row>
    <row r="416" ht="15.75" customHeight="1"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8"/>
      <c r="AO416" s="27"/>
      <c r="AP416" s="28"/>
      <c r="AQ416" s="29"/>
      <c r="AR416" s="28"/>
      <c r="AS416" s="27"/>
      <c r="AT416" s="27"/>
      <c r="AU416" s="27"/>
      <c r="AV416" s="27"/>
      <c r="AW416" s="27"/>
      <c r="AX416" s="27"/>
      <c r="AY416" s="28"/>
    </row>
    <row r="417" ht="15.75" customHeight="1"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8"/>
      <c r="AO417" s="27"/>
      <c r="AP417" s="28"/>
      <c r="AQ417" s="29"/>
      <c r="AR417" s="28"/>
      <c r="AS417" s="27"/>
      <c r="AT417" s="27"/>
      <c r="AU417" s="27"/>
      <c r="AV417" s="27"/>
      <c r="AW417" s="27"/>
      <c r="AX417" s="27"/>
      <c r="AY417" s="28"/>
    </row>
    <row r="418" ht="15.75" customHeight="1"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8"/>
      <c r="AO418" s="27"/>
      <c r="AP418" s="28"/>
      <c r="AQ418" s="29"/>
      <c r="AR418" s="28"/>
      <c r="AS418" s="27"/>
      <c r="AT418" s="27"/>
      <c r="AU418" s="27"/>
      <c r="AV418" s="27"/>
      <c r="AW418" s="27"/>
      <c r="AX418" s="27"/>
      <c r="AY418" s="28"/>
    </row>
    <row r="419" ht="15.75" customHeight="1"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8"/>
      <c r="AO419" s="27"/>
      <c r="AP419" s="28"/>
      <c r="AQ419" s="29"/>
      <c r="AR419" s="28"/>
      <c r="AS419" s="27"/>
      <c r="AT419" s="27"/>
      <c r="AU419" s="27"/>
      <c r="AV419" s="27"/>
      <c r="AW419" s="27"/>
      <c r="AX419" s="27"/>
      <c r="AY419" s="28"/>
    </row>
    <row r="420" ht="15.75" customHeight="1"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8"/>
      <c r="AO420" s="27"/>
      <c r="AP420" s="28"/>
      <c r="AQ420" s="29"/>
      <c r="AR420" s="28"/>
      <c r="AS420" s="27"/>
      <c r="AT420" s="27"/>
      <c r="AU420" s="27"/>
      <c r="AV420" s="27"/>
      <c r="AW420" s="27"/>
      <c r="AX420" s="27"/>
      <c r="AY420" s="28"/>
    </row>
    <row r="421" ht="15.75" customHeight="1"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8"/>
      <c r="AO421" s="27"/>
      <c r="AP421" s="28"/>
      <c r="AQ421" s="29"/>
      <c r="AR421" s="28"/>
      <c r="AS421" s="27"/>
      <c r="AT421" s="27"/>
      <c r="AU421" s="27"/>
      <c r="AV421" s="27"/>
      <c r="AW421" s="27"/>
      <c r="AX421" s="27"/>
      <c r="AY421" s="28"/>
    </row>
    <row r="422" ht="15.75" customHeight="1"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8"/>
      <c r="AO422" s="27"/>
      <c r="AP422" s="28"/>
      <c r="AQ422" s="29"/>
      <c r="AR422" s="28"/>
      <c r="AS422" s="27"/>
      <c r="AT422" s="27"/>
      <c r="AU422" s="27"/>
      <c r="AV422" s="27"/>
      <c r="AW422" s="27"/>
      <c r="AX422" s="27"/>
      <c r="AY422" s="28"/>
    </row>
    <row r="423" ht="15.75" customHeight="1"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8"/>
      <c r="AO423" s="27"/>
      <c r="AP423" s="28"/>
      <c r="AQ423" s="29"/>
      <c r="AR423" s="28"/>
      <c r="AS423" s="27"/>
      <c r="AT423" s="27"/>
      <c r="AU423" s="27"/>
      <c r="AV423" s="27"/>
      <c r="AW423" s="27"/>
      <c r="AX423" s="27"/>
      <c r="AY423" s="28"/>
    </row>
    <row r="424" ht="15.75" customHeight="1"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8"/>
      <c r="AO424" s="27"/>
      <c r="AP424" s="28"/>
      <c r="AQ424" s="29"/>
      <c r="AR424" s="28"/>
      <c r="AS424" s="27"/>
      <c r="AT424" s="27"/>
      <c r="AU424" s="27"/>
      <c r="AV424" s="27"/>
      <c r="AW424" s="27"/>
      <c r="AX424" s="27"/>
      <c r="AY424" s="28"/>
    </row>
    <row r="425" ht="15.75" customHeight="1"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8"/>
      <c r="AO425" s="27"/>
      <c r="AP425" s="28"/>
      <c r="AQ425" s="29"/>
      <c r="AR425" s="28"/>
      <c r="AS425" s="27"/>
      <c r="AT425" s="27"/>
      <c r="AU425" s="27"/>
      <c r="AV425" s="27"/>
      <c r="AW425" s="27"/>
      <c r="AX425" s="27"/>
      <c r="AY425" s="28"/>
    </row>
    <row r="426" ht="15.75" customHeight="1"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8"/>
      <c r="AO426" s="27"/>
      <c r="AP426" s="28"/>
      <c r="AQ426" s="29"/>
      <c r="AR426" s="28"/>
      <c r="AS426" s="27"/>
      <c r="AT426" s="27"/>
      <c r="AU426" s="27"/>
      <c r="AV426" s="27"/>
      <c r="AW426" s="27"/>
      <c r="AX426" s="27"/>
      <c r="AY426" s="28"/>
    </row>
    <row r="427" ht="15.75" customHeight="1"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8"/>
      <c r="AO427" s="27"/>
      <c r="AP427" s="28"/>
      <c r="AQ427" s="29"/>
      <c r="AR427" s="28"/>
      <c r="AS427" s="27"/>
      <c r="AT427" s="27"/>
      <c r="AU427" s="27"/>
      <c r="AV427" s="27"/>
      <c r="AW427" s="27"/>
      <c r="AX427" s="27"/>
      <c r="AY427" s="28"/>
    </row>
    <row r="428" ht="15.75" customHeight="1"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8"/>
      <c r="AO428" s="27"/>
      <c r="AP428" s="28"/>
      <c r="AQ428" s="29"/>
      <c r="AR428" s="28"/>
      <c r="AS428" s="27"/>
      <c r="AT428" s="27"/>
      <c r="AU428" s="27"/>
      <c r="AV428" s="27"/>
      <c r="AW428" s="27"/>
      <c r="AX428" s="27"/>
      <c r="AY428" s="28"/>
    </row>
    <row r="429" ht="15.75" customHeight="1"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8"/>
      <c r="AO429" s="27"/>
      <c r="AP429" s="28"/>
      <c r="AQ429" s="29"/>
      <c r="AR429" s="28"/>
      <c r="AS429" s="27"/>
      <c r="AT429" s="27"/>
      <c r="AU429" s="27"/>
      <c r="AV429" s="27"/>
      <c r="AW429" s="27"/>
      <c r="AX429" s="27"/>
      <c r="AY429" s="28"/>
    </row>
    <row r="430" ht="15.75" customHeight="1"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8"/>
      <c r="AO430" s="27"/>
      <c r="AP430" s="28"/>
      <c r="AQ430" s="29"/>
      <c r="AR430" s="28"/>
      <c r="AS430" s="27"/>
      <c r="AT430" s="27"/>
      <c r="AU430" s="27"/>
      <c r="AV430" s="27"/>
      <c r="AW430" s="27"/>
      <c r="AX430" s="27"/>
      <c r="AY430" s="28"/>
    </row>
    <row r="431" ht="15.75" customHeight="1"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8"/>
      <c r="AO431" s="27"/>
      <c r="AP431" s="28"/>
      <c r="AQ431" s="29"/>
      <c r="AR431" s="28"/>
      <c r="AS431" s="27"/>
      <c r="AT431" s="27"/>
      <c r="AU431" s="27"/>
      <c r="AV431" s="27"/>
      <c r="AW431" s="27"/>
      <c r="AX431" s="27"/>
      <c r="AY431" s="28"/>
    </row>
    <row r="432" ht="15.75" customHeight="1"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8"/>
      <c r="AO432" s="27"/>
      <c r="AP432" s="28"/>
      <c r="AQ432" s="29"/>
      <c r="AR432" s="28"/>
      <c r="AS432" s="27"/>
      <c r="AT432" s="27"/>
      <c r="AU432" s="27"/>
      <c r="AV432" s="27"/>
      <c r="AW432" s="27"/>
      <c r="AX432" s="27"/>
      <c r="AY432" s="28"/>
    </row>
    <row r="433" ht="15.75" customHeight="1"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8"/>
      <c r="AO433" s="27"/>
      <c r="AP433" s="28"/>
      <c r="AQ433" s="29"/>
      <c r="AR433" s="28"/>
      <c r="AS433" s="27"/>
      <c r="AT433" s="27"/>
      <c r="AU433" s="27"/>
      <c r="AV433" s="27"/>
      <c r="AW433" s="27"/>
      <c r="AX433" s="27"/>
      <c r="AY433" s="28"/>
    </row>
    <row r="434" ht="15.75" customHeight="1"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8"/>
      <c r="AO434" s="27"/>
      <c r="AP434" s="28"/>
      <c r="AQ434" s="29"/>
      <c r="AR434" s="28"/>
      <c r="AS434" s="27"/>
      <c r="AT434" s="27"/>
      <c r="AU434" s="27"/>
      <c r="AV434" s="27"/>
      <c r="AW434" s="27"/>
      <c r="AX434" s="27"/>
      <c r="AY434" s="28"/>
    </row>
    <row r="435" ht="15.75" customHeight="1"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8"/>
      <c r="AO435" s="27"/>
      <c r="AP435" s="28"/>
      <c r="AQ435" s="29"/>
      <c r="AR435" s="28"/>
      <c r="AS435" s="27"/>
      <c r="AT435" s="27"/>
      <c r="AU435" s="27"/>
      <c r="AV435" s="27"/>
      <c r="AW435" s="27"/>
      <c r="AX435" s="27"/>
      <c r="AY435" s="28"/>
    </row>
    <row r="436" ht="15.75" customHeight="1"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8"/>
      <c r="AO436" s="27"/>
      <c r="AP436" s="28"/>
      <c r="AQ436" s="29"/>
      <c r="AR436" s="28"/>
      <c r="AS436" s="27"/>
      <c r="AT436" s="27"/>
      <c r="AU436" s="27"/>
      <c r="AV436" s="27"/>
      <c r="AW436" s="27"/>
      <c r="AX436" s="27"/>
      <c r="AY436" s="28"/>
    </row>
    <row r="437" ht="15.75" customHeight="1"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8"/>
      <c r="AO437" s="27"/>
      <c r="AP437" s="28"/>
      <c r="AQ437" s="29"/>
      <c r="AR437" s="28"/>
      <c r="AS437" s="27"/>
      <c r="AT437" s="27"/>
      <c r="AU437" s="27"/>
      <c r="AV437" s="27"/>
      <c r="AW437" s="27"/>
      <c r="AX437" s="27"/>
      <c r="AY437" s="28"/>
    </row>
    <row r="438" ht="15.75" customHeight="1"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8"/>
      <c r="AO438" s="27"/>
      <c r="AP438" s="28"/>
      <c r="AQ438" s="29"/>
      <c r="AR438" s="28"/>
      <c r="AS438" s="27"/>
      <c r="AT438" s="27"/>
      <c r="AU438" s="27"/>
      <c r="AV438" s="27"/>
      <c r="AW438" s="27"/>
      <c r="AX438" s="27"/>
      <c r="AY438" s="28"/>
    </row>
    <row r="439" ht="15.75" customHeight="1"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8"/>
      <c r="AO439" s="27"/>
      <c r="AP439" s="28"/>
      <c r="AQ439" s="29"/>
      <c r="AR439" s="28"/>
      <c r="AS439" s="27"/>
      <c r="AT439" s="27"/>
      <c r="AU439" s="27"/>
      <c r="AV439" s="27"/>
      <c r="AW439" s="27"/>
      <c r="AX439" s="27"/>
      <c r="AY439" s="28"/>
    </row>
    <row r="440" ht="15.75" customHeight="1"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8"/>
      <c r="AO440" s="27"/>
      <c r="AP440" s="28"/>
      <c r="AQ440" s="29"/>
      <c r="AR440" s="28"/>
      <c r="AS440" s="27"/>
      <c r="AT440" s="27"/>
      <c r="AU440" s="27"/>
      <c r="AV440" s="27"/>
      <c r="AW440" s="27"/>
      <c r="AX440" s="27"/>
      <c r="AY440" s="28"/>
    </row>
    <row r="441" ht="15.75" customHeight="1"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8"/>
      <c r="AO441" s="27"/>
      <c r="AP441" s="28"/>
      <c r="AQ441" s="29"/>
      <c r="AR441" s="28"/>
      <c r="AS441" s="27"/>
      <c r="AT441" s="27"/>
      <c r="AU441" s="27"/>
      <c r="AV441" s="27"/>
      <c r="AW441" s="27"/>
      <c r="AX441" s="27"/>
      <c r="AY441" s="28"/>
    </row>
    <row r="442" ht="15.75" customHeight="1"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8"/>
      <c r="AO442" s="27"/>
      <c r="AP442" s="28"/>
      <c r="AQ442" s="29"/>
      <c r="AR442" s="28"/>
      <c r="AS442" s="27"/>
      <c r="AT442" s="27"/>
      <c r="AU442" s="27"/>
      <c r="AV442" s="27"/>
      <c r="AW442" s="27"/>
      <c r="AX442" s="27"/>
      <c r="AY442" s="28"/>
    </row>
    <row r="443" ht="15.75" customHeight="1"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8"/>
      <c r="AO443" s="27"/>
      <c r="AP443" s="28"/>
      <c r="AQ443" s="29"/>
      <c r="AR443" s="28"/>
      <c r="AS443" s="27"/>
      <c r="AT443" s="27"/>
      <c r="AU443" s="27"/>
      <c r="AV443" s="27"/>
      <c r="AW443" s="27"/>
      <c r="AX443" s="27"/>
      <c r="AY443" s="28"/>
    </row>
    <row r="444" ht="15.75" customHeight="1"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8"/>
      <c r="AO444" s="27"/>
      <c r="AP444" s="28"/>
      <c r="AQ444" s="29"/>
      <c r="AR444" s="28"/>
      <c r="AS444" s="27"/>
      <c r="AT444" s="27"/>
      <c r="AU444" s="27"/>
      <c r="AV444" s="27"/>
      <c r="AW444" s="27"/>
      <c r="AX444" s="27"/>
      <c r="AY444" s="28"/>
    </row>
    <row r="445" ht="15.75" customHeight="1"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8"/>
      <c r="AO445" s="27"/>
      <c r="AP445" s="28"/>
      <c r="AQ445" s="29"/>
      <c r="AR445" s="28"/>
      <c r="AS445" s="27"/>
      <c r="AT445" s="27"/>
      <c r="AU445" s="27"/>
      <c r="AV445" s="27"/>
      <c r="AW445" s="27"/>
      <c r="AX445" s="27"/>
      <c r="AY445" s="28"/>
    </row>
    <row r="446" ht="15.75" customHeight="1"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8"/>
      <c r="AO446" s="27"/>
      <c r="AP446" s="28"/>
      <c r="AQ446" s="29"/>
      <c r="AR446" s="28"/>
      <c r="AS446" s="27"/>
      <c r="AT446" s="27"/>
      <c r="AU446" s="27"/>
      <c r="AV446" s="27"/>
      <c r="AW446" s="27"/>
      <c r="AX446" s="27"/>
      <c r="AY446" s="28"/>
    </row>
    <row r="447" ht="15.75" customHeight="1"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8"/>
      <c r="AO447" s="27"/>
      <c r="AP447" s="28"/>
      <c r="AQ447" s="29"/>
      <c r="AR447" s="28"/>
      <c r="AS447" s="27"/>
      <c r="AT447" s="27"/>
      <c r="AU447" s="27"/>
      <c r="AV447" s="27"/>
      <c r="AW447" s="27"/>
      <c r="AX447" s="27"/>
      <c r="AY447" s="28"/>
    </row>
    <row r="448" ht="15.75" customHeight="1"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8"/>
      <c r="AO448" s="27"/>
      <c r="AP448" s="28"/>
      <c r="AQ448" s="29"/>
      <c r="AR448" s="28"/>
      <c r="AS448" s="27"/>
      <c r="AT448" s="27"/>
      <c r="AU448" s="27"/>
      <c r="AV448" s="27"/>
      <c r="AW448" s="27"/>
      <c r="AX448" s="27"/>
      <c r="AY448" s="28"/>
    </row>
    <row r="449" ht="15.75" customHeight="1"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8"/>
      <c r="AO449" s="27"/>
      <c r="AP449" s="28"/>
      <c r="AQ449" s="29"/>
      <c r="AR449" s="28"/>
      <c r="AS449" s="27"/>
      <c r="AT449" s="27"/>
      <c r="AU449" s="27"/>
      <c r="AV449" s="27"/>
      <c r="AW449" s="27"/>
      <c r="AX449" s="27"/>
      <c r="AY449" s="28"/>
    </row>
    <row r="450" ht="15.75" customHeight="1"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8"/>
      <c r="AO450" s="27"/>
      <c r="AP450" s="28"/>
      <c r="AQ450" s="29"/>
      <c r="AR450" s="28"/>
      <c r="AS450" s="27"/>
      <c r="AT450" s="27"/>
      <c r="AU450" s="27"/>
      <c r="AV450" s="27"/>
      <c r="AW450" s="27"/>
      <c r="AX450" s="27"/>
      <c r="AY450" s="28"/>
    </row>
    <row r="451" ht="15.75" customHeight="1"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8"/>
      <c r="AO451" s="27"/>
      <c r="AP451" s="28"/>
      <c r="AQ451" s="29"/>
      <c r="AR451" s="28"/>
      <c r="AS451" s="27"/>
      <c r="AT451" s="27"/>
      <c r="AU451" s="27"/>
      <c r="AV451" s="27"/>
      <c r="AW451" s="27"/>
      <c r="AX451" s="27"/>
      <c r="AY451" s="28"/>
    </row>
    <row r="452" ht="15.75" customHeight="1"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8"/>
      <c r="AO452" s="27"/>
      <c r="AP452" s="28"/>
      <c r="AQ452" s="29"/>
      <c r="AR452" s="28"/>
      <c r="AS452" s="27"/>
      <c r="AT452" s="27"/>
      <c r="AU452" s="27"/>
      <c r="AV452" s="27"/>
      <c r="AW452" s="27"/>
      <c r="AX452" s="27"/>
      <c r="AY452" s="28"/>
    </row>
    <row r="453" ht="15.75" customHeight="1"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8"/>
      <c r="AO453" s="27"/>
      <c r="AP453" s="28"/>
      <c r="AQ453" s="29"/>
      <c r="AR453" s="28"/>
      <c r="AS453" s="27"/>
      <c r="AT453" s="27"/>
      <c r="AU453" s="27"/>
      <c r="AV453" s="27"/>
      <c r="AW453" s="27"/>
      <c r="AX453" s="27"/>
      <c r="AY453" s="28"/>
    </row>
    <row r="454" ht="15.75" customHeight="1"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8"/>
      <c r="AO454" s="27"/>
      <c r="AP454" s="28"/>
      <c r="AQ454" s="29"/>
      <c r="AR454" s="28"/>
      <c r="AS454" s="27"/>
      <c r="AT454" s="27"/>
      <c r="AU454" s="27"/>
      <c r="AV454" s="27"/>
      <c r="AW454" s="27"/>
      <c r="AX454" s="27"/>
      <c r="AY454" s="28"/>
    </row>
    <row r="455" ht="15.75" customHeight="1"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8"/>
      <c r="AO455" s="27"/>
      <c r="AP455" s="28"/>
      <c r="AQ455" s="29"/>
      <c r="AR455" s="28"/>
      <c r="AS455" s="27"/>
      <c r="AT455" s="27"/>
      <c r="AU455" s="27"/>
      <c r="AV455" s="27"/>
      <c r="AW455" s="27"/>
      <c r="AX455" s="27"/>
      <c r="AY455" s="28"/>
    </row>
    <row r="456" ht="15.75" customHeight="1"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8"/>
      <c r="AO456" s="27"/>
      <c r="AP456" s="28"/>
      <c r="AQ456" s="29"/>
      <c r="AR456" s="28"/>
      <c r="AS456" s="27"/>
      <c r="AT456" s="27"/>
      <c r="AU456" s="27"/>
      <c r="AV456" s="27"/>
      <c r="AW456" s="27"/>
      <c r="AX456" s="27"/>
      <c r="AY456" s="28"/>
    </row>
    <row r="457" ht="15.75" customHeight="1"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8"/>
      <c r="AO457" s="27"/>
      <c r="AP457" s="28"/>
      <c r="AQ457" s="29"/>
      <c r="AR457" s="28"/>
      <c r="AS457" s="27"/>
      <c r="AT457" s="27"/>
      <c r="AU457" s="27"/>
      <c r="AV457" s="27"/>
      <c r="AW457" s="27"/>
      <c r="AX457" s="27"/>
      <c r="AY457" s="28"/>
    </row>
    <row r="458" ht="15.75" customHeight="1"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8"/>
      <c r="AO458" s="27"/>
      <c r="AP458" s="28"/>
      <c r="AQ458" s="29"/>
      <c r="AR458" s="28"/>
      <c r="AS458" s="27"/>
      <c r="AT458" s="27"/>
      <c r="AU458" s="27"/>
      <c r="AV458" s="27"/>
      <c r="AW458" s="27"/>
      <c r="AX458" s="27"/>
      <c r="AY458" s="28"/>
    </row>
    <row r="459" ht="15.75" customHeight="1"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8"/>
      <c r="AO459" s="27"/>
      <c r="AP459" s="28"/>
      <c r="AQ459" s="29"/>
      <c r="AR459" s="28"/>
      <c r="AS459" s="27"/>
      <c r="AT459" s="27"/>
      <c r="AU459" s="27"/>
      <c r="AV459" s="27"/>
      <c r="AW459" s="27"/>
      <c r="AX459" s="27"/>
      <c r="AY459" s="28"/>
    </row>
    <row r="460" ht="15.75" customHeight="1"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8"/>
      <c r="AO460" s="27"/>
      <c r="AP460" s="28"/>
      <c r="AQ460" s="29"/>
      <c r="AR460" s="28"/>
      <c r="AS460" s="27"/>
      <c r="AT460" s="27"/>
      <c r="AU460" s="27"/>
      <c r="AV460" s="27"/>
      <c r="AW460" s="27"/>
      <c r="AX460" s="27"/>
      <c r="AY460" s="28"/>
    </row>
    <row r="461" ht="15.75" customHeight="1"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8"/>
      <c r="AO461" s="27"/>
      <c r="AP461" s="28"/>
      <c r="AQ461" s="29"/>
      <c r="AR461" s="28"/>
      <c r="AS461" s="27"/>
      <c r="AT461" s="27"/>
      <c r="AU461" s="27"/>
      <c r="AV461" s="27"/>
      <c r="AW461" s="27"/>
      <c r="AX461" s="27"/>
      <c r="AY461" s="28"/>
    </row>
    <row r="462" ht="15.75" customHeight="1"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8"/>
      <c r="AO462" s="27"/>
      <c r="AP462" s="28"/>
      <c r="AQ462" s="29"/>
      <c r="AR462" s="28"/>
      <c r="AS462" s="27"/>
      <c r="AT462" s="27"/>
      <c r="AU462" s="27"/>
      <c r="AV462" s="27"/>
      <c r="AW462" s="27"/>
      <c r="AX462" s="27"/>
      <c r="AY462" s="28"/>
    </row>
    <row r="463" ht="15.75" customHeight="1"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8"/>
      <c r="AO463" s="27"/>
      <c r="AP463" s="28"/>
      <c r="AQ463" s="29"/>
      <c r="AR463" s="28"/>
      <c r="AS463" s="27"/>
      <c r="AT463" s="27"/>
      <c r="AU463" s="27"/>
      <c r="AV463" s="27"/>
      <c r="AW463" s="27"/>
      <c r="AX463" s="27"/>
      <c r="AY463" s="28"/>
    </row>
    <row r="464" ht="15.75" customHeight="1"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8"/>
      <c r="AO464" s="27"/>
      <c r="AP464" s="28"/>
      <c r="AQ464" s="29"/>
      <c r="AR464" s="28"/>
      <c r="AS464" s="27"/>
      <c r="AT464" s="27"/>
      <c r="AU464" s="27"/>
      <c r="AV464" s="27"/>
      <c r="AW464" s="27"/>
      <c r="AX464" s="27"/>
      <c r="AY464" s="28"/>
    </row>
    <row r="465" ht="15.75" customHeight="1"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8"/>
      <c r="AO465" s="27"/>
      <c r="AP465" s="28"/>
      <c r="AQ465" s="29"/>
      <c r="AR465" s="28"/>
      <c r="AS465" s="27"/>
      <c r="AT465" s="27"/>
      <c r="AU465" s="27"/>
      <c r="AV465" s="27"/>
      <c r="AW465" s="27"/>
      <c r="AX465" s="27"/>
      <c r="AY465" s="28"/>
    </row>
    <row r="466" ht="15.75" customHeight="1"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8"/>
      <c r="AO466" s="27"/>
      <c r="AP466" s="28"/>
      <c r="AQ466" s="29"/>
      <c r="AR466" s="28"/>
      <c r="AS466" s="27"/>
      <c r="AT466" s="27"/>
      <c r="AU466" s="27"/>
      <c r="AV466" s="27"/>
      <c r="AW466" s="27"/>
      <c r="AX466" s="27"/>
      <c r="AY466" s="28"/>
    </row>
    <row r="467" ht="15.75" customHeight="1"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8"/>
      <c r="AO467" s="27"/>
      <c r="AP467" s="28"/>
      <c r="AQ467" s="29"/>
      <c r="AR467" s="28"/>
      <c r="AS467" s="27"/>
      <c r="AT467" s="27"/>
      <c r="AU467" s="27"/>
      <c r="AV467" s="27"/>
      <c r="AW467" s="27"/>
      <c r="AX467" s="27"/>
      <c r="AY467" s="28"/>
    </row>
    <row r="468" ht="15.75" customHeight="1"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8"/>
      <c r="AO468" s="27"/>
      <c r="AP468" s="28"/>
      <c r="AQ468" s="29"/>
      <c r="AR468" s="28"/>
      <c r="AS468" s="27"/>
      <c r="AT468" s="27"/>
      <c r="AU468" s="27"/>
      <c r="AV468" s="27"/>
      <c r="AW468" s="27"/>
      <c r="AX468" s="27"/>
      <c r="AY468" s="28"/>
    </row>
    <row r="469" ht="15.75" customHeight="1"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8"/>
      <c r="AO469" s="27"/>
      <c r="AP469" s="28"/>
      <c r="AQ469" s="29"/>
      <c r="AR469" s="28"/>
      <c r="AS469" s="27"/>
      <c r="AT469" s="27"/>
      <c r="AU469" s="27"/>
      <c r="AV469" s="27"/>
      <c r="AW469" s="27"/>
      <c r="AX469" s="27"/>
      <c r="AY469" s="28"/>
    </row>
    <row r="470" ht="15.75" customHeight="1"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8"/>
      <c r="AO470" s="27"/>
      <c r="AP470" s="28"/>
      <c r="AQ470" s="29"/>
      <c r="AR470" s="28"/>
      <c r="AS470" s="27"/>
      <c r="AT470" s="27"/>
      <c r="AU470" s="27"/>
      <c r="AV470" s="27"/>
      <c r="AW470" s="27"/>
      <c r="AX470" s="27"/>
      <c r="AY470" s="28"/>
    </row>
    <row r="471" ht="15.75" customHeight="1"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8"/>
      <c r="AO471" s="27"/>
      <c r="AP471" s="28"/>
      <c r="AQ471" s="29"/>
      <c r="AR471" s="28"/>
      <c r="AS471" s="27"/>
      <c r="AT471" s="27"/>
      <c r="AU471" s="27"/>
      <c r="AV471" s="27"/>
      <c r="AW471" s="27"/>
      <c r="AX471" s="27"/>
      <c r="AY471" s="28"/>
    </row>
    <row r="472" ht="15.75" customHeight="1"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8"/>
      <c r="AO472" s="27"/>
      <c r="AP472" s="28"/>
      <c r="AQ472" s="29"/>
      <c r="AR472" s="28"/>
      <c r="AS472" s="27"/>
      <c r="AT472" s="27"/>
      <c r="AU472" s="27"/>
      <c r="AV472" s="27"/>
      <c r="AW472" s="27"/>
      <c r="AX472" s="27"/>
      <c r="AY472" s="28"/>
    </row>
    <row r="473" ht="15.75" customHeight="1"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8"/>
      <c r="AO473" s="27"/>
      <c r="AP473" s="28"/>
      <c r="AQ473" s="29"/>
      <c r="AR473" s="28"/>
      <c r="AS473" s="27"/>
      <c r="AT473" s="27"/>
      <c r="AU473" s="27"/>
      <c r="AV473" s="27"/>
      <c r="AW473" s="27"/>
      <c r="AX473" s="27"/>
      <c r="AY473" s="28"/>
    </row>
    <row r="474" ht="15.75" customHeight="1"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8"/>
      <c r="AO474" s="27"/>
      <c r="AP474" s="28"/>
      <c r="AQ474" s="29"/>
      <c r="AR474" s="28"/>
      <c r="AS474" s="27"/>
      <c r="AT474" s="27"/>
      <c r="AU474" s="27"/>
      <c r="AV474" s="27"/>
      <c r="AW474" s="27"/>
      <c r="AX474" s="27"/>
      <c r="AY474" s="28"/>
    </row>
    <row r="475" ht="15.75" customHeight="1"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8"/>
      <c r="AO475" s="27"/>
      <c r="AP475" s="28"/>
      <c r="AQ475" s="29"/>
      <c r="AR475" s="28"/>
      <c r="AS475" s="27"/>
      <c r="AT475" s="27"/>
      <c r="AU475" s="27"/>
      <c r="AV475" s="27"/>
      <c r="AW475" s="27"/>
      <c r="AX475" s="27"/>
      <c r="AY475" s="28"/>
    </row>
    <row r="476" ht="15.75" customHeight="1"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8"/>
      <c r="AO476" s="27"/>
      <c r="AP476" s="28"/>
      <c r="AQ476" s="29"/>
      <c r="AR476" s="28"/>
      <c r="AS476" s="27"/>
      <c r="AT476" s="27"/>
      <c r="AU476" s="27"/>
      <c r="AV476" s="27"/>
      <c r="AW476" s="27"/>
      <c r="AX476" s="27"/>
      <c r="AY476" s="28"/>
    </row>
    <row r="477" ht="15.75" customHeight="1"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8"/>
      <c r="AO477" s="27"/>
      <c r="AP477" s="28"/>
      <c r="AQ477" s="29"/>
      <c r="AR477" s="28"/>
      <c r="AS477" s="27"/>
      <c r="AT477" s="27"/>
      <c r="AU477" s="27"/>
      <c r="AV477" s="27"/>
      <c r="AW477" s="27"/>
      <c r="AX477" s="27"/>
      <c r="AY477" s="28"/>
    </row>
    <row r="478" ht="15.75" customHeight="1"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8"/>
      <c r="AO478" s="27"/>
      <c r="AP478" s="28"/>
      <c r="AQ478" s="29"/>
      <c r="AR478" s="28"/>
      <c r="AS478" s="27"/>
      <c r="AT478" s="27"/>
      <c r="AU478" s="27"/>
      <c r="AV478" s="27"/>
      <c r="AW478" s="27"/>
      <c r="AX478" s="27"/>
      <c r="AY478" s="28"/>
    </row>
    <row r="479" ht="15.75" customHeight="1"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8"/>
      <c r="AO479" s="27"/>
      <c r="AP479" s="28"/>
      <c r="AQ479" s="29"/>
      <c r="AR479" s="28"/>
      <c r="AS479" s="27"/>
      <c r="AT479" s="27"/>
      <c r="AU479" s="27"/>
      <c r="AV479" s="27"/>
      <c r="AW479" s="27"/>
      <c r="AX479" s="27"/>
      <c r="AY479" s="28"/>
    </row>
    <row r="480" ht="15.75" customHeight="1"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8"/>
      <c r="AO480" s="27"/>
      <c r="AP480" s="28"/>
      <c r="AQ480" s="29"/>
      <c r="AR480" s="28"/>
      <c r="AS480" s="27"/>
      <c r="AT480" s="27"/>
      <c r="AU480" s="27"/>
      <c r="AV480" s="27"/>
      <c r="AW480" s="27"/>
      <c r="AX480" s="27"/>
      <c r="AY480" s="28"/>
    </row>
    <row r="481" ht="15.75" customHeight="1"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8"/>
      <c r="AO481" s="27"/>
      <c r="AP481" s="28"/>
      <c r="AQ481" s="29"/>
      <c r="AR481" s="28"/>
      <c r="AS481" s="27"/>
      <c r="AT481" s="27"/>
      <c r="AU481" s="27"/>
      <c r="AV481" s="27"/>
      <c r="AW481" s="27"/>
      <c r="AX481" s="27"/>
      <c r="AY481" s="28"/>
    </row>
    <row r="482" ht="15.75" customHeight="1"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8"/>
      <c r="AO482" s="27"/>
      <c r="AP482" s="28"/>
      <c r="AQ482" s="29"/>
      <c r="AR482" s="28"/>
      <c r="AS482" s="27"/>
      <c r="AT482" s="27"/>
      <c r="AU482" s="27"/>
      <c r="AV482" s="27"/>
      <c r="AW482" s="27"/>
      <c r="AX482" s="27"/>
      <c r="AY482" s="28"/>
    </row>
    <row r="483" ht="15.75" customHeight="1"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8"/>
      <c r="AO483" s="27"/>
      <c r="AP483" s="28"/>
      <c r="AQ483" s="29"/>
      <c r="AR483" s="28"/>
      <c r="AS483" s="27"/>
      <c r="AT483" s="27"/>
      <c r="AU483" s="27"/>
      <c r="AV483" s="27"/>
      <c r="AW483" s="27"/>
      <c r="AX483" s="27"/>
      <c r="AY483" s="28"/>
    </row>
    <row r="484" ht="15.75" customHeight="1"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8"/>
      <c r="AO484" s="27"/>
      <c r="AP484" s="28"/>
      <c r="AQ484" s="29"/>
      <c r="AR484" s="28"/>
      <c r="AS484" s="27"/>
      <c r="AT484" s="27"/>
      <c r="AU484" s="27"/>
      <c r="AV484" s="27"/>
      <c r="AW484" s="27"/>
      <c r="AX484" s="27"/>
      <c r="AY484" s="28"/>
    </row>
    <row r="485" ht="15.75" customHeight="1"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8"/>
      <c r="AO485" s="27"/>
      <c r="AP485" s="28"/>
      <c r="AQ485" s="29"/>
      <c r="AR485" s="28"/>
      <c r="AS485" s="27"/>
      <c r="AT485" s="27"/>
      <c r="AU485" s="27"/>
      <c r="AV485" s="27"/>
      <c r="AW485" s="27"/>
      <c r="AX485" s="27"/>
      <c r="AY485" s="28"/>
    </row>
    <row r="486" ht="15.75" customHeight="1"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8"/>
      <c r="AO486" s="27"/>
      <c r="AP486" s="28"/>
      <c r="AQ486" s="29"/>
      <c r="AR486" s="28"/>
      <c r="AS486" s="27"/>
      <c r="AT486" s="27"/>
      <c r="AU486" s="27"/>
      <c r="AV486" s="27"/>
      <c r="AW486" s="27"/>
      <c r="AX486" s="27"/>
      <c r="AY486" s="28"/>
    </row>
    <row r="487" ht="15.75" customHeight="1"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8"/>
      <c r="AO487" s="27"/>
      <c r="AP487" s="28"/>
      <c r="AQ487" s="29"/>
      <c r="AR487" s="28"/>
      <c r="AS487" s="27"/>
      <c r="AT487" s="27"/>
      <c r="AU487" s="27"/>
      <c r="AV487" s="27"/>
      <c r="AW487" s="27"/>
      <c r="AX487" s="27"/>
      <c r="AY487" s="28"/>
    </row>
    <row r="488" ht="15.75" customHeight="1"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8"/>
      <c r="AO488" s="27"/>
      <c r="AP488" s="28"/>
      <c r="AQ488" s="29"/>
      <c r="AR488" s="28"/>
      <c r="AS488" s="27"/>
      <c r="AT488" s="27"/>
      <c r="AU488" s="27"/>
      <c r="AV488" s="27"/>
      <c r="AW488" s="27"/>
      <c r="AX488" s="27"/>
      <c r="AY488" s="28"/>
    </row>
    <row r="489" ht="15.75" customHeight="1"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8"/>
      <c r="AO489" s="27"/>
      <c r="AP489" s="28"/>
      <c r="AQ489" s="29"/>
      <c r="AR489" s="28"/>
      <c r="AS489" s="27"/>
      <c r="AT489" s="27"/>
      <c r="AU489" s="27"/>
      <c r="AV489" s="27"/>
      <c r="AW489" s="27"/>
      <c r="AX489" s="27"/>
      <c r="AY489" s="28"/>
    </row>
    <row r="490" ht="15.75" customHeight="1"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8"/>
      <c r="AO490" s="27"/>
      <c r="AP490" s="28"/>
      <c r="AQ490" s="29"/>
      <c r="AR490" s="28"/>
      <c r="AS490" s="27"/>
      <c r="AT490" s="27"/>
      <c r="AU490" s="27"/>
      <c r="AV490" s="27"/>
      <c r="AW490" s="27"/>
      <c r="AX490" s="27"/>
      <c r="AY490" s="28"/>
    </row>
    <row r="491" ht="15.75" customHeight="1"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8"/>
      <c r="AO491" s="27"/>
      <c r="AP491" s="28"/>
      <c r="AQ491" s="29"/>
      <c r="AR491" s="28"/>
      <c r="AS491" s="27"/>
      <c r="AT491" s="27"/>
      <c r="AU491" s="27"/>
      <c r="AV491" s="27"/>
      <c r="AW491" s="27"/>
      <c r="AX491" s="27"/>
      <c r="AY491" s="28"/>
    </row>
    <row r="492" ht="15.75" customHeight="1"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8"/>
      <c r="AO492" s="27"/>
      <c r="AP492" s="28"/>
      <c r="AQ492" s="29"/>
      <c r="AR492" s="28"/>
      <c r="AS492" s="27"/>
      <c r="AT492" s="27"/>
      <c r="AU492" s="27"/>
      <c r="AV492" s="27"/>
      <c r="AW492" s="27"/>
      <c r="AX492" s="27"/>
      <c r="AY492" s="28"/>
    </row>
    <row r="493" ht="15.75" customHeight="1"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8"/>
      <c r="AO493" s="27"/>
      <c r="AP493" s="28"/>
      <c r="AQ493" s="29"/>
      <c r="AR493" s="28"/>
      <c r="AS493" s="27"/>
      <c r="AT493" s="27"/>
      <c r="AU493" s="27"/>
      <c r="AV493" s="27"/>
      <c r="AW493" s="27"/>
      <c r="AX493" s="27"/>
      <c r="AY493" s="28"/>
    </row>
    <row r="494" ht="15.75" customHeight="1"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8"/>
      <c r="AO494" s="27"/>
      <c r="AP494" s="28"/>
      <c r="AQ494" s="29"/>
      <c r="AR494" s="28"/>
      <c r="AS494" s="27"/>
      <c r="AT494" s="27"/>
      <c r="AU494" s="27"/>
      <c r="AV494" s="27"/>
      <c r="AW494" s="27"/>
      <c r="AX494" s="27"/>
      <c r="AY494" s="28"/>
    </row>
    <row r="495" ht="15.75" customHeight="1"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8"/>
      <c r="AO495" s="27"/>
      <c r="AP495" s="28"/>
      <c r="AQ495" s="29"/>
      <c r="AR495" s="28"/>
      <c r="AS495" s="27"/>
      <c r="AT495" s="27"/>
      <c r="AU495" s="27"/>
      <c r="AV495" s="27"/>
      <c r="AW495" s="27"/>
      <c r="AX495" s="27"/>
      <c r="AY495" s="28"/>
    </row>
    <row r="496" ht="15.75" customHeight="1"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8"/>
      <c r="AO496" s="27"/>
      <c r="AP496" s="28"/>
      <c r="AQ496" s="29"/>
      <c r="AR496" s="28"/>
      <c r="AS496" s="27"/>
      <c r="AT496" s="27"/>
      <c r="AU496" s="27"/>
      <c r="AV496" s="27"/>
      <c r="AW496" s="27"/>
      <c r="AX496" s="27"/>
      <c r="AY496" s="28"/>
    </row>
    <row r="497" ht="15.75" customHeight="1"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8"/>
      <c r="AO497" s="27"/>
      <c r="AP497" s="28"/>
      <c r="AQ497" s="29"/>
      <c r="AR497" s="28"/>
      <c r="AS497" s="27"/>
      <c r="AT497" s="27"/>
      <c r="AU497" s="27"/>
      <c r="AV497" s="27"/>
      <c r="AW497" s="27"/>
      <c r="AX497" s="27"/>
      <c r="AY497" s="28"/>
    </row>
    <row r="498" ht="15.75" customHeight="1"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8"/>
      <c r="AO498" s="27"/>
      <c r="AP498" s="28"/>
      <c r="AQ498" s="29"/>
      <c r="AR498" s="28"/>
      <c r="AS498" s="27"/>
      <c r="AT498" s="27"/>
      <c r="AU498" s="27"/>
      <c r="AV498" s="27"/>
      <c r="AW498" s="27"/>
      <c r="AX498" s="27"/>
      <c r="AY498" s="28"/>
    </row>
    <row r="499" ht="15.75" customHeight="1"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8"/>
      <c r="AO499" s="27"/>
      <c r="AP499" s="28"/>
      <c r="AQ499" s="29"/>
      <c r="AR499" s="28"/>
      <c r="AS499" s="27"/>
      <c r="AT499" s="27"/>
      <c r="AU499" s="27"/>
      <c r="AV499" s="27"/>
      <c r="AW499" s="27"/>
      <c r="AX499" s="27"/>
      <c r="AY499" s="28"/>
    </row>
    <row r="500" ht="15.75" customHeight="1"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8"/>
      <c r="AO500" s="27"/>
      <c r="AP500" s="28"/>
      <c r="AQ500" s="29"/>
      <c r="AR500" s="28"/>
      <c r="AS500" s="27"/>
      <c r="AT500" s="27"/>
      <c r="AU500" s="27"/>
      <c r="AV500" s="27"/>
      <c r="AW500" s="27"/>
      <c r="AX500" s="27"/>
      <c r="AY500" s="28"/>
    </row>
    <row r="501" ht="15.75" customHeight="1"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8"/>
      <c r="AO501" s="27"/>
      <c r="AP501" s="28"/>
      <c r="AQ501" s="29"/>
      <c r="AR501" s="28"/>
      <c r="AS501" s="27"/>
      <c r="AT501" s="27"/>
      <c r="AU501" s="27"/>
      <c r="AV501" s="27"/>
      <c r="AW501" s="27"/>
      <c r="AX501" s="27"/>
      <c r="AY501" s="28"/>
    </row>
    <row r="502" ht="15.75" customHeight="1"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8"/>
      <c r="AO502" s="27"/>
      <c r="AP502" s="28"/>
      <c r="AQ502" s="29"/>
      <c r="AR502" s="28"/>
      <c r="AS502" s="27"/>
      <c r="AT502" s="27"/>
      <c r="AU502" s="27"/>
      <c r="AV502" s="27"/>
      <c r="AW502" s="27"/>
      <c r="AX502" s="27"/>
      <c r="AY502" s="28"/>
    </row>
    <row r="503" ht="15.75" customHeight="1"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8"/>
      <c r="AO503" s="27"/>
      <c r="AP503" s="28"/>
      <c r="AQ503" s="29"/>
      <c r="AR503" s="28"/>
      <c r="AS503" s="27"/>
      <c r="AT503" s="27"/>
      <c r="AU503" s="27"/>
      <c r="AV503" s="27"/>
      <c r="AW503" s="27"/>
      <c r="AX503" s="27"/>
      <c r="AY503" s="28"/>
    </row>
    <row r="504" ht="15.75" customHeight="1"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8"/>
      <c r="AO504" s="27"/>
      <c r="AP504" s="28"/>
      <c r="AQ504" s="29"/>
      <c r="AR504" s="28"/>
      <c r="AS504" s="27"/>
      <c r="AT504" s="27"/>
      <c r="AU504" s="27"/>
      <c r="AV504" s="27"/>
      <c r="AW504" s="27"/>
      <c r="AX504" s="27"/>
      <c r="AY504" s="28"/>
    </row>
    <row r="505" ht="15.75" customHeight="1"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8"/>
      <c r="AO505" s="27"/>
      <c r="AP505" s="28"/>
      <c r="AQ505" s="29"/>
      <c r="AR505" s="28"/>
      <c r="AS505" s="27"/>
      <c r="AT505" s="27"/>
      <c r="AU505" s="27"/>
      <c r="AV505" s="27"/>
      <c r="AW505" s="27"/>
      <c r="AX505" s="27"/>
      <c r="AY505" s="28"/>
    </row>
    <row r="506" ht="15.75" customHeight="1"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8"/>
      <c r="AO506" s="27"/>
      <c r="AP506" s="28"/>
      <c r="AQ506" s="29"/>
      <c r="AR506" s="28"/>
      <c r="AS506" s="27"/>
      <c r="AT506" s="27"/>
      <c r="AU506" s="27"/>
      <c r="AV506" s="27"/>
      <c r="AW506" s="27"/>
      <c r="AX506" s="27"/>
      <c r="AY506" s="28"/>
    </row>
    <row r="507" ht="15.75" customHeight="1"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8"/>
      <c r="AO507" s="27"/>
      <c r="AP507" s="28"/>
      <c r="AQ507" s="29"/>
      <c r="AR507" s="28"/>
      <c r="AS507" s="27"/>
      <c r="AT507" s="27"/>
      <c r="AU507" s="27"/>
      <c r="AV507" s="27"/>
      <c r="AW507" s="27"/>
      <c r="AX507" s="27"/>
      <c r="AY507" s="28"/>
    </row>
    <row r="508" ht="15.75" customHeight="1"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8"/>
      <c r="AO508" s="27"/>
      <c r="AP508" s="28"/>
      <c r="AQ508" s="29"/>
      <c r="AR508" s="28"/>
      <c r="AS508" s="27"/>
      <c r="AT508" s="27"/>
      <c r="AU508" s="27"/>
      <c r="AV508" s="27"/>
      <c r="AW508" s="27"/>
      <c r="AX508" s="27"/>
      <c r="AY508" s="28"/>
    </row>
    <row r="509" ht="15.75" customHeight="1"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8"/>
      <c r="AO509" s="27"/>
      <c r="AP509" s="28"/>
      <c r="AQ509" s="29"/>
      <c r="AR509" s="28"/>
      <c r="AS509" s="27"/>
      <c r="AT509" s="27"/>
      <c r="AU509" s="27"/>
      <c r="AV509" s="27"/>
      <c r="AW509" s="27"/>
      <c r="AX509" s="27"/>
      <c r="AY509" s="28"/>
    </row>
    <row r="510" ht="15.75" customHeight="1"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8"/>
      <c r="AO510" s="27"/>
      <c r="AP510" s="28"/>
      <c r="AQ510" s="29"/>
      <c r="AR510" s="28"/>
      <c r="AS510" s="27"/>
      <c r="AT510" s="27"/>
      <c r="AU510" s="27"/>
      <c r="AV510" s="27"/>
      <c r="AW510" s="27"/>
      <c r="AX510" s="27"/>
      <c r="AY510" s="28"/>
    </row>
    <row r="511" ht="15.75" customHeight="1"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8"/>
      <c r="AO511" s="27"/>
      <c r="AP511" s="28"/>
      <c r="AQ511" s="29"/>
      <c r="AR511" s="28"/>
      <c r="AS511" s="27"/>
      <c r="AT511" s="27"/>
      <c r="AU511" s="27"/>
      <c r="AV511" s="27"/>
      <c r="AW511" s="27"/>
      <c r="AX511" s="27"/>
      <c r="AY511" s="28"/>
    </row>
    <row r="512" ht="15.75" customHeight="1"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8"/>
      <c r="AO512" s="27"/>
      <c r="AP512" s="28"/>
      <c r="AQ512" s="29"/>
      <c r="AR512" s="28"/>
      <c r="AS512" s="27"/>
      <c r="AT512" s="27"/>
      <c r="AU512" s="27"/>
      <c r="AV512" s="27"/>
      <c r="AW512" s="27"/>
      <c r="AX512" s="27"/>
      <c r="AY512" s="28"/>
    </row>
    <row r="513" ht="15.75" customHeight="1"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8"/>
      <c r="AO513" s="27"/>
      <c r="AP513" s="28"/>
      <c r="AQ513" s="29"/>
      <c r="AR513" s="28"/>
      <c r="AS513" s="27"/>
      <c r="AT513" s="27"/>
      <c r="AU513" s="27"/>
      <c r="AV513" s="27"/>
      <c r="AW513" s="27"/>
      <c r="AX513" s="27"/>
      <c r="AY513" s="28"/>
    </row>
    <row r="514" ht="15.75" customHeight="1"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8"/>
      <c r="AO514" s="27"/>
      <c r="AP514" s="28"/>
      <c r="AQ514" s="29"/>
      <c r="AR514" s="28"/>
      <c r="AS514" s="27"/>
      <c r="AT514" s="27"/>
      <c r="AU514" s="27"/>
      <c r="AV514" s="27"/>
      <c r="AW514" s="27"/>
      <c r="AX514" s="27"/>
      <c r="AY514" s="28"/>
    </row>
    <row r="515" ht="15.75" customHeight="1"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8"/>
      <c r="AO515" s="27"/>
      <c r="AP515" s="28"/>
      <c r="AQ515" s="29"/>
      <c r="AR515" s="28"/>
      <c r="AS515" s="27"/>
      <c r="AT515" s="27"/>
      <c r="AU515" s="27"/>
      <c r="AV515" s="27"/>
      <c r="AW515" s="27"/>
      <c r="AX515" s="27"/>
      <c r="AY515" s="28"/>
    </row>
    <row r="516" ht="15.75" customHeight="1"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8"/>
      <c r="AO516" s="27"/>
      <c r="AP516" s="28"/>
      <c r="AQ516" s="29"/>
      <c r="AR516" s="28"/>
      <c r="AS516" s="27"/>
      <c r="AT516" s="27"/>
      <c r="AU516" s="27"/>
      <c r="AV516" s="27"/>
      <c r="AW516" s="27"/>
      <c r="AX516" s="27"/>
      <c r="AY516" s="28"/>
    </row>
    <row r="517" ht="15.75" customHeight="1"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8"/>
      <c r="AO517" s="27"/>
      <c r="AP517" s="28"/>
      <c r="AQ517" s="29"/>
      <c r="AR517" s="28"/>
      <c r="AS517" s="27"/>
      <c r="AT517" s="27"/>
      <c r="AU517" s="27"/>
      <c r="AV517" s="27"/>
      <c r="AW517" s="27"/>
      <c r="AX517" s="27"/>
      <c r="AY517" s="28"/>
    </row>
    <row r="518" ht="15.75" customHeight="1"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8"/>
      <c r="AO518" s="27"/>
      <c r="AP518" s="28"/>
      <c r="AQ518" s="29"/>
      <c r="AR518" s="28"/>
      <c r="AS518" s="27"/>
      <c r="AT518" s="27"/>
      <c r="AU518" s="27"/>
      <c r="AV518" s="27"/>
      <c r="AW518" s="27"/>
      <c r="AX518" s="27"/>
      <c r="AY518" s="28"/>
    </row>
    <row r="519" ht="15.75" customHeight="1"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8"/>
      <c r="AO519" s="27"/>
      <c r="AP519" s="28"/>
      <c r="AQ519" s="29"/>
      <c r="AR519" s="28"/>
      <c r="AS519" s="27"/>
      <c r="AT519" s="27"/>
      <c r="AU519" s="27"/>
      <c r="AV519" s="27"/>
      <c r="AW519" s="27"/>
      <c r="AX519" s="27"/>
      <c r="AY519" s="28"/>
    </row>
    <row r="520" ht="15.75" customHeight="1"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8"/>
      <c r="AO520" s="27"/>
      <c r="AP520" s="28"/>
      <c r="AQ520" s="29"/>
      <c r="AR520" s="28"/>
      <c r="AS520" s="27"/>
      <c r="AT520" s="27"/>
      <c r="AU520" s="27"/>
      <c r="AV520" s="27"/>
      <c r="AW520" s="27"/>
      <c r="AX520" s="27"/>
      <c r="AY520" s="28"/>
    </row>
    <row r="521" ht="15.75" customHeight="1"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8"/>
      <c r="AO521" s="27"/>
      <c r="AP521" s="28"/>
      <c r="AQ521" s="29"/>
      <c r="AR521" s="28"/>
      <c r="AS521" s="27"/>
      <c r="AT521" s="27"/>
      <c r="AU521" s="27"/>
      <c r="AV521" s="27"/>
      <c r="AW521" s="27"/>
      <c r="AX521" s="27"/>
      <c r="AY521" s="28"/>
    </row>
    <row r="522" ht="15.75" customHeight="1"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8"/>
      <c r="AO522" s="27"/>
      <c r="AP522" s="28"/>
      <c r="AQ522" s="29"/>
      <c r="AR522" s="28"/>
      <c r="AS522" s="27"/>
      <c r="AT522" s="27"/>
      <c r="AU522" s="27"/>
      <c r="AV522" s="27"/>
      <c r="AW522" s="27"/>
      <c r="AX522" s="27"/>
      <c r="AY522" s="28"/>
    </row>
    <row r="523" ht="15.75" customHeight="1"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8"/>
      <c r="AO523" s="27"/>
      <c r="AP523" s="28"/>
      <c r="AQ523" s="29"/>
      <c r="AR523" s="28"/>
      <c r="AS523" s="27"/>
      <c r="AT523" s="27"/>
      <c r="AU523" s="27"/>
      <c r="AV523" s="27"/>
      <c r="AW523" s="27"/>
      <c r="AX523" s="27"/>
      <c r="AY523" s="28"/>
    </row>
    <row r="524" ht="15.75" customHeight="1"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8"/>
      <c r="AO524" s="27"/>
      <c r="AP524" s="28"/>
      <c r="AQ524" s="29"/>
      <c r="AR524" s="28"/>
      <c r="AS524" s="27"/>
      <c r="AT524" s="27"/>
      <c r="AU524" s="27"/>
      <c r="AV524" s="27"/>
      <c r="AW524" s="27"/>
      <c r="AX524" s="27"/>
      <c r="AY524" s="28"/>
    </row>
    <row r="525" ht="15.75" customHeight="1"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8"/>
      <c r="AO525" s="27"/>
      <c r="AP525" s="28"/>
      <c r="AQ525" s="29"/>
      <c r="AR525" s="28"/>
      <c r="AS525" s="27"/>
      <c r="AT525" s="27"/>
      <c r="AU525" s="27"/>
      <c r="AV525" s="27"/>
      <c r="AW525" s="27"/>
      <c r="AX525" s="27"/>
      <c r="AY525" s="28"/>
    </row>
    <row r="526" ht="15.75" customHeight="1"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8"/>
      <c r="AO526" s="27"/>
      <c r="AP526" s="28"/>
      <c r="AQ526" s="29"/>
      <c r="AR526" s="28"/>
      <c r="AS526" s="27"/>
      <c r="AT526" s="27"/>
      <c r="AU526" s="27"/>
      <c r="AV526" s="27"/>
      <c r="AW526" s="27"/>
      <c r="AX526" s="27"/>
      <c r="AY526" s="28"/>
    </row>
    <row r="527" ht="15.75" customHeight="1"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8"/>
      <c r="AO527" s="27"/>
      <c r="AP527" s="28"/>
      <c r="AQ527" s="29"/>
      <c r="AR527" s="28"/>
      <c r="AS527" s="27"/>
      <c r="AT527" s="27"/>
      <c r="AU527" s="27"/>
      <c r="AV527" s="27"/>
      <c r="AW527" s="27"/>
      <c r="AX527" s="27"/>
      <c r="AY527" s="28"/>
    </row>
    <row r="528" ht="15.75" customHeight="1"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8"/>
      <c r="AO528" s="27"/>
      <c r="AP528" s="28"/>
      <c r="AQ528" s="29"/>
      <c r="AR528" s="28"/>
      <c r="AS528" s="27"/>
      <c r="AT528" s="27"/>
      <c r="AU528" s="27"/>
      <c r="AV528" s="27"/>
      <c r="AW528" s="27"/>
      <c r="AX528" s="27"/>
      <c r="AY528" s="28"/>
    </row>
    <row r="529" ht="15.75" customHeight="1"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8"/>
      <c r="AO529" s="27"/>
      <c r="AP529" s="28"/>
      <c r="AQ529" s="29"/>
      <c r="AR529" s="28"/>
      <c r="AS529" s="27"/>
      <c r="AT529" s="27"/>
      <c r="AU529" s="27"/>
      <c r="AV529" s="27"/>
      <c r="AW529" s="27"/>
      <c r="AX529" s="27"/>
      <c r="AY529" s="28"/>
    </row>
    <row r="530" ht="15.75" customHeight="1"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8"/>
      <c r="AO530" s="27"/>
      <c r="AP530" s="28"/>
      <c r="AQ530" s="29"/>
      <c r="AR530" s="28"/>
      <c r="AS530" s="27"/>
      <c r="AT530" s="27"/>
      <c r="AU530" s="27"/>
      <c r="AV530" s="27"/>
      <c r="AW530" s="27"/>
      <c r="AX530" s="27"/>
      <c r="AY530" s="28"/>
    </row>
    <row r="531" ht="15.75" customHeight="1"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8"/>
      <c r="AO531" s="27"/>
      <c r="AP531" s="28"/>
      <c r="AQ531" s="29"/>
      <c r="AR531" s="28"/>
      <c r="AS531" s="27"/>
      <c r="AT531" s="27"/>
      <c r="AU531" s="27"/>
      <c r="AV531" s="27"/>
      <c r="AW531" s="27"/>
      <c r="AX531" s="27"/>
      <c r="AY531" s="28"/>
    </row>
    <row r="532" ht="15.75" customHeight="1"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8"/>
      <c r="AO532" s="27"/>
      <c r="AP532" s="28"/>
      <c r="AQ532" s="29"/>
      <c r="AR532" s="28"/>
      <c r="AS532" s="27"/>
      <c r="AT532" s="27"/>
      <c r="AU532" s="27"/>
      <c r="AV532" s="27"/>
      <c r="AW532" s="27"/>
      <c r="AX532" s="27"/>
      <c r="AY532" s="28"/>
    </row>
    <row r="533" ht="15.75" customHeight="1"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8"/>
      <c r="AO533" s="27"/>
      <c r="AP533" s="28"/>
      <c r="AQ533" s="29"/>
      <c r="AR533" s="28"/>
      <c r="AS533" s="27"/>
      <c r="AT533" s="27"/>
      <c r="AU533" s="27"/>
      <c r="AV533" s="27"/>
      <c r="AW533" s="27"/>
      <c r="AX533" s="27"/>
      <c r="AY533" s="28"/>
    </row>
    <row r="534" ht="15.75" customHeight="1"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8"/>
      <c r="AO534" s="27"/>
      <c r="AP534" s="28"/>
      <c r="AQ534" s="29"/>
      <c r="AR534" s="28"/>
      <c r="AS534" s="27"/>
      <c r="AT534" s="27"/>
      <c r="AU534" s="27"/>
      <c r="AV534" s="27"/>
      <c r="AW534" s="27"/>
      <c r="AX534" s="27"/>
      <c r="AY534" s="28"/>
    </row>
    <row r="535" ht="15.75" customHeight="1"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8"/>
      <c r="AO535" s="27"/>
      <c r="AP535" s="28"/>
      <c r="AQ535" s="29"/>
      <c r="AR535" s="28"/>
      <c r="AS535" s="27"/>
      <c r="AT535" s="27"/>
      <c r="AU535" s="27"/>
      <c r="AV535" s="27"/>
      <c r="AW535" s="27"/>
      <c r="AX535" s="27"/>
      <c r="AY535" s="28"/>
    </row>
    <row r="536" ht="15.75" customHeight="1"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8"/>
      <c r="AO536" s="27"/>
      <c r="AP536" s="28"/>
      <c r="AQ536" s="29"/>
      <c r="AR536" s="28"/>
      <c r="AS536" s="27"/>
      <c r="AT536" s="27"/>
      <c r="AU536" s="27"/>
      <c r="AV536" s="27"/>
      <c r="AW536" s="27"/>
      <c r="AX536" s="27"/>
      <c r="AY536" s="28"/>
    </row>
    <row r="537" ht="15.75" customHeight="1"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8"/>
      <c r="AO537" s="27"/>
      <c r="AP537" s="28"/>
      <c r="AQ537" s="29"/>
      <c r="AR537" s="28"/>
      <c r="AS537" s="27"/>
      <c r="AT537" s="27"/>
      <c r="AU537" s="27"/>
      <c r="AV537" s="27"/>
      <c r="AW537" s="27"/>
      <c r="AX537" s="27"/>
      <c r="AY537" s="28"/>
    </row>
    <row r="538" ht="15.75" customHeight="1"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8"/>
      <c r="AO538" s="27"/>
      <c r="AP538" s="28"/>
      <c r="AQ538" s="29"/>
      <c r="AR538" s="28"/>
      <c r="AS538" s="27"/>
      <c r="AT538" s="27"/>
      <c r="AU538" s="27"/>
      <c r="AV538" s="27"/>
      <c r="AW538" s="27"/>
      <c r="AX538" s="27"/>
      <c r="AY538" s="28"/>
    </row>
    <row r="539" ht="15.75" customHeight="1"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8"/>
      <c r="AO539" s="27"/>
      <c r="AP539" s="28"/>
      <c r="AQ539" s="29"/>
      <c r="AR539" s="28"/>
      <c r="AS539" s="27"/>
      <c r="AT539" s="27"/>
      <c r="AU539" s="27"/>
      <c r="AV539" s="27"/>
      <c r="AW539" s="27"/>
      <c r="AX539" s="27"/>
      <c r="AY539" s="28"/>
    </row>
    <row r="540" ht="15.75" customHeight="1"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8"/>
      <c r="AO540" s="27"/>
      <c r="AP540" s="28"/>
      <c r="AQ540" s="29"/>
      <c r="AR540" s="28"/>
      <c r="AS540" s="27"/>
      <c r="AT540" s="27"/>
      <c r="AU540" s="27"/>
      <c r="AV540" s="27"/>
      <c r="AW540" s="27"/>
      <c r="AX540" s="27"/>
      <c r="AY540" s="28"/>
    </row>
    <row r="541" ht="15.75" customHeight="1"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8"/>
      <c r="AO541" s="27"/>
      <c r="AP541" s="28"/>
      <c r="AQ541" s="29"/>
      <c r="AR541" s="28"/>
      <c r="AS541" s="27"/>
      <c r="AT541" s="27"/>
      <c r="AU541" s="27"/>
      <c r="AV541" s="27"/>
      <c r="AW541" s="27"/>
      <c r="AX541" s="27"/>
      <c r="AY541" s="28"/>
    </row>
    <row r="542" ht="15.75" customHeight="1"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8"/>
      <c r="AO542" s="27"/>
      <c r="AP542" s="28"/>
      <c r="AQ542" s="29"/>
      <c r="AR542" s="28"/>
      <c r="AS542" s="27"/>
      <c r="AT542" s="27"/>
      <c r="AU542" s="27"/>
      <c r="AV542" s="27"/>
      <c r="AW542" s="27"/>
      <c r="AX542" s="27"/>
      <c r="AY542" s="28"/>
    </row>
    <row r="543" ht="15.75" customHeight="1"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8"/>
      <c r="AO543" s="27"/>
      <c r="AP543" s="28"/>
      <c r="AQ543" s="29"/>
      <c r="AR543" s="28"/>
      <c r="AS543" s="27"/>
      <c r="AT543" s="27"/>
      <c r="AU543" s="27"/>
      <c r="AV543" s="27"/>
      <c r="AW543" s="27"/>
      <c r="AX543" s="27"/>
      <c r="AY543" s="28"/>
    </row>
    <row r="544" ht="15.75" customHeight="1"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8"/>
      <c r="AO544" s="27"/>
      <c r="AP544" s="28"/>
      <c r="AQ544" s="29"/>
      <c r="AR544" s="28"/>
      <c r="AS544" s="27"/>
      <c r="AT544" s="27"/>
      <c r="AU544" s="27"/>
      <c r="AV544" s="27"/>
      <c r="AW544" s="27"/>
      <c r="AX544" s="27"/>
      <c r="AY544" s="28"/>
    </row>
    <row r="545" ht="15.75" customHeight="1"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8"/>
      <c r="AO545" s="27"/>
      <c r="AP545" s="28"/>
      <c r="AQ545" s="29"/>
      <c r="AR545" s="28"/>
      <c r="AS545" s="27"/>
      <c r="AT545" s="27"/>
      <c r="AU545" s="27"/>
      <c r="AV545" s="27"/>
      <c r="AW545" s="27"/>
      <c r="AX545" s="27"/>
      <c r="AY545" s="28"/>
    </row>
    <row r="546" ht="15.75" customHeight="1"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8"/>
      <c r="AO546" s="27"/>
      <c r="AP546" s="28"/>
      <c r="AQ546" s="29"/>
      <c r="AR546" s="28"/>
      <c r="AS546" s="27"/>
      <c r="AT546" s="27"/>
      <c r="AU546" s="27"/>
      <c r="AV546" s="27"/>
      <c r="AW546" s="27"/>
      <c r="AX546" s="27"/>
      <c r="AY546" s="28"/>
    </row>
    <row r="547" ht="15.75" customHeight="1"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8"/>
      <c r="AO547" s="27"/>
      <c r="AP547" s="28"/>
      <c r="AQ547" s="29"/>
      <c r="AR547" s="28"/>
      <c r="AS547" s="27"/>
      <c r="AT547" s="27"/>
      <c r="AU547" s="27"/>
      <c r="AV547" s="27"/>
      <c r="AW547" s="27"/>
      <c r="AX547" s="27"/>
      <c r="AY547" s="28"/>
    </row>
    <row r="548" ht="15.75" customHeight="1"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8"/>
      <c r="AO548" s="27"/>
      <c r="AP548" s="28"/>
      <c r="AQ548" s="29"/>
      <c r="AR548" s="28"/>
      <c r="AS548" s="27"/>
      <c r="AT548" s="27"/>
      <c r="AU548" s="27"/>
      <c r="AV548" s="27"/>
      <c r="AW548" s="27"/>
      <c r="AX548" s="27"/>
      <c r="AY548" s="28"/>
    </row>
    <row r="549" ht="15.75" customHeight="1"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8"/>
      <c r="AO549" s="27"/>
      <c r="AP549" s="28"/>
      <c r="AQ549" s="29"/>
      <c r="AR549" s="28"/>
      <c r="AS549" s="27"/>
      <c r="AT549" s="27"/>
      <c r="AU549" s="27"/>
      <c r="AV549" s="27"/>
      <c r="AW549" s="27"/>
      <c r="AX549" s="27"/>
      <c r="AY549" s="28"/>
    </row>
    <row r="550" ht="15.75" customHeight="1"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8"/>
      <c r="AO550" s="27"/>
      <c r="AP550" s="28"/>
      <c r="AQ550" s="29"/>
      <c r="AR550" s="28"/>
      <c r="AS550" s="27"/>
      <c r="AT550" s="27"/>
      <c r="AU550" s="27"/>
      <c r="AV550" s="27"/>
      <c r="AW550" s="27"/>
      <c r="AX550" s="27"/>
      <c r="AY550" s="28"/>
    </row>
    <row r="551" ht="15.75" customHeight="1"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8"/>
      <c r="AO551" s="27"/>
      <c r="AP551" s="28"/>
      <c r="AQ551" s="29"/>
      <c r="AR551" s="28"/>
      <c r="AS551" s="27"/>
      <c r="AT551" s="27"/>
      <c r="AU551" s="27"/>
      <c r="AV551" s="27"/>
      <c r="AW551" s="27"/>
      <c r="AX551" s="27"/>
      <c r="AY551" s="28"/>
    </row>
    <row r="552" ht="15.75" customHeight="1"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8"/>
      <c r="AO552" s="27"/>
      <c r="AP552" s="28"/>
      <c r="AQ552" s="29"/>
      <c r="AR552" s="28"/>
      <c r="AS552" s="27"/>
      <c r="AT552" s="27"/>
      <c r="AU552" s="27"/>
      <c r="AV552" s="27"/>
      <c r="AW552" s="27"/>
      <c r="AX552" s="27"/>
      <c r="AY552" s="28"/>
    </row>
    <row r="553" ht="15.75" customHeight="1"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8"/>
      <c r="AO553" s="27"/>
      <c r="AP553" s="28"/>
      <c r="AQ553" s="29"/>
      <c r="AR553" s="28"/>
      <c r="AS553" s="27"/>
      <c r="AT553" s="27"/>
      <c r="AU553" s="27"/>
      <c r="AV553" s="27"/>
      <c r="AW553" s="27"/>
      <c r="AX553" s="27"/>
      <c r="AY553" s="28"/>
    </row>
    <row r="554" ht="15.75" customHeight="1"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8"/>
      <c r="AO554" s="27"/>
      <c r="AP554" s="28"/>
      <c r="AQ554" s="29"/>
      <c r="AR554" s="28"/>
      <c r="AS554" s="27"/>
      <c r="AT554" s="27"/>
      <c r="AU554" s="27"/>
      <c r="AV554" s="27"/>
      <c r="AW554" s="27"/>
      <c r="AX554" s="27"/>
      <c r="AY554" s="28"/>
    </row>
    <row r="555" ht="15.75" customHeight="1"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8"/>
      <c r="AO555" s="27"/>
      <c r="AP555" s="28"/>
      <c r="AQ555" s="29"/>
      <c r="AR555" s="28"/>
      <c r="AS555" s="27"/>
      <c r="AT555" s="27"/>
      <c r="AU555" s="27"/>
      <c r="AV555" s="27"/>
      <c r="AW555" s="27"/>
      <c r="AX555" s="27"/>
      <c r="AY555" s="28"/>
    </row>
    <row r="556" ht="15.75" customHeight="1"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8"/>
      <c r="AO556" s="27"/>
      <c r="AP556" s="28"/>
      <c r="AQ556" s="29"/>
      <c r="AR556" s="28"/>
      <c r="AS556" s="27"/>
      <c r="AT556" s="27"/>
      <c r="AU556" s="27"/>
      <c r="AV556" s="27"/>
      <c r="AW556" s="27"/>
      <c r="AX556" s="27"/>
      <c r="AY556" s="28"/>
    </row>
    <row r="557" ht="15.75" customHeight="1"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8"/>
      <c r="AO557" s="27"/>
      <c r="AP557" s="28"/>
      <c r="AQ557" s="29"/>
      <c r="AR557" s="28"/>
      <c r="AS557" s="27"/>
      <c r="AT557" s="27"/>
      <c r="AU557" s="27"/>
      <c r="AV557" s="27"/>
      <c r="AW557" s="27"/>
      <c r="AX557" s="27"/>
      <c r="AY557" s="28"/>
    </row>
    <row r="558" ht="15.75" customHeight="1"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8"/>
      <c r="AO558" s="27"/>
      <c r="AP558" s="28"/>
      <c r="AQ558" s="29"/>
      <c r="AR558" s="28"/>
      <c r="AS558" s="27"/>
      <c r="AT558" s="27"/>
      <c r="AU558" s="27"/>
      <c r="AV558" s="27"/>
      <c r="AW558" s="27"/>
      <c r="AX558" s="27"/>
      <c r="AY558" s="28"/>
    </row>
    <row r="559" ht="15.75" customHeight="1"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8"/>
      <c r="AO559" s="27"/>
      <c r="AP559" s="28"/>
      <c r="AQ559" s="29"/>
      <c r="AR559" s="28"/>
      <c r="AS559" s="27"/>
      <c r="AT559" s="27"/>
      <c r="AU559" s="27"/>
      <c r="AV559" s="27"/>
      <c r="AW559" s="27"/>
      <c r="AX559" s="27"/>
      <c r="AY559" s="28"/>
    </row>
    <row r="560" ht="15.75" customHeight="1"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8"/>
      <c r="AO560" s="27"/>
      <c r="AP560" s="28"/>
      <c r="AQ560" s="29"/>
      <c r="AR560" s="28"/>
      <c r="AS560" s="27"/>
      <c r="AT560" s="27"/>
      <c r="AU560" s="27"/>
      <c r="AV560" s="27"/>
      <c r="AW560" s="27"/>
      <c r="AX560" s="27"/>
      <c r="AY560" s="28"/>
    </row>
    <row r="561" ht="15.75" customHeight="1"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8"/>
      <c r="AO561" s="27"/>
      <c r="AP561" s="28"/>
      <c r="AQ561" s="29"/>
      <c r="AR561" s="28"/>
      <c r="AS561" s="27"/>
      <c r="AT561" s="27"/>
      <c r="AU561" s="27"/>
      <c r="AV561" s="27"/>
      <c r="AW561" s="27"/>
      <c r="AX561" s="27"/>
      <c r="AY561" s="28"/>
    </row>
    <row r="562" ht="15.75" customHeight="1"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8"/>
      <c r="AO562" s="27"/>
      <c r="AP562" s="28"/>
      <c r="AQ562" s="29"/>
      <c r="AR562" s="28"/>
      <c r="AS562" s="27"/>
      <c r="AT562" s="27"/>
      <c r="AU562" s="27"/>
      <c r="AV562" s="27"/>
      <c r="AW562" s="27"/>
      <c r="AX562" s="27"/>
      <c r="AY562" s="28"/>
    </row>
    <row r="563" ht="15.75" customHeight="1"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8"/>
      <c r="AO563" s="27"/>
      <c r="AP563" s="28"/>
      <c r="AQ563" s="29"/>
      <c r="AR563" s="28"/>
      <c r="AS563" s="27"/>
      <c r="AT563" s="27"/>
      <c r="AU563" s="27"/>
      <c r="AV563" s="27"/>
      <c r="AW563" s="27"/>
      <c r="AX563" s="27"/>
      <c r="AY563" s="28"/>
    </row>
    <row r="564" ht="15.75" customHeight="1"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8"/>
      <c r="AO564" s="27"/>
      <c r="AP564" s="28"/>
      <c r="AQ564" s="29"/>
      <c r="AR564" s="28"/>
      <c r="AS564" s="27"/>
      <c r="AT564" s="27"/>
      <c r="AU564" s="27"/>
      <c r="AV564" s="27"/>
      <c r="AW564" s="27"/>
      <c r="AX564" s="27"/>
      <c r="AY564" s="28"/>
    </row>
    <row r="565" ht="15.75" customHeight="1"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8"/>
      <c r="AO565" s="27"/>
      <c r="AP565" s="28"/>
      <c r="AQ565" s="29"/>
      <c r="AR565" s="28"/>
      <c r="AS565" s="27"/>
      <c r="AT565" s="27"/>
      <c r="AU565" s="27"/>
      <c r="AV565" s="27"/>
      <c r="AW565" s="27"/>
      <c r="AX565" s="27"/>
      <c r="AY565" s="28"/>
    </row>
    <row r="566" ht="15.75" customHeight="1"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8"/>
      <c r="AO566" s="27"/>
      <c r="AP566" s="28"/>
      <c r="AQ566" s="29"/>
      <c r="AR566" s="28"/>
      <c r="AS566" s="27"/>
      <c r="AT566" s="27"/>
      <c r="AU566" s="27"/>
      <c r="AV566" s="27"/>
      <c r="AW566" s="27"/>
      <c r="AX566" s="27"/>
      <c r="AY566" s="28"/>
    </row>
    <row r="567" ht="15.75" customHeight="1"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8"/>
      <c r="AO567" s="27"/>
      <c r="AP567" s="28"/>
      <c r="AQ567" s="29"/>
      <c r="AR567" s="28"/>
      <c r="AS567" s="27"/>
      <c r="AT567" s="27"/>
      <c r="AU567" s="27"/>
      <c r="AV567" s="27"/>
      <c r="AW567" s="27"/>
      <c r="AX567" s="27"/>
      <c r="AY567" s="28"/>
    </row>
    <row r="568" ht="15.75" customHeight="1"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8"/>
      <c r="AO568" s="27"/>
      <c r="AP568" s="28"/>
      <c r="AQ568" s="29"/>
      <c r="AR568" s="28"/>
      <c r="AS568" s="27"/>
      <c r="AT568" s="27"/>
      <c r="AU568" s="27"/>
      <c r="AV568" s="27"/>
      <c r="AW568" s="27"/>
      <c r="AX568" s="27"/>
      <c r="AY568" s="28"/>
    </row>
    <row r="569" ht="15.75" customHeight="1"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8"/>
      <c r="AO569" s="27"/>
      <c r="AP569" s="28"/>
      <c r="AQ569" s="29"/>
      <c r="AR569" s="28"/>
      <c r="AS569" s="27"/>
      <c r="AT569" s="27"/>
      <c r="AU569" s="27"/>
      <c r="AV569" s="27"/>
      <c r="AW569" s="27"/>
      <c r="AX569" s="27"/>
      <c r="AY569" s="28"/>
    </row>
    <row r="570" ht="15.75" customHeight="1"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8"/>
      <c r="AO570" s="27"/>
      <c r="AP570" s="28"/>
      <c r="AQ570" s="29"/>
      <c r="AR570" s="28"/>
      <c r="AS570" s="27"/>
      <c r="AT570" s="27"/>
      <c r="AU570" s="27"/>
      <c r="AV570" s="27"/>
      <c r="AW570" s="27"/>
      <c r="AX570" s="27"/>
      <c r="AY570" s="28"/>
    </row>
    <row r="571" ht="15.75" customHeight="1"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8"/>
      <c r="AO571" s="27"/>
      <c r="AP571" s="28"/>
      <c r="AQ571" s="29"/>
      <c r="AR571" s="28"/>
      <c r="AS571" s="27"/>
      <c r="AT571" s="27"/>
      <c r="AU571" s="27"/>
      <c r="AV571" s="27"/>
      <c r="AW571" s="27"/>
      <c r="AX571" s="27"/>
      <c r="AY571" s="28"/>
    </row>
    <row r="572" ht="15.75" customHeight="1"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8"/>
      <c r="AO572" s="27"/>
      <c r="AP572" s="28"/>
      <c r="AQ572" s="29"/>
      <c r="AR572" s="28"/>
      <c r="AS572" s="27"/>
      <c r="AT572" s="27"/>
      <c r="AU572" s="27"/>
      <c r="AV572" s="27"/>
      <c r="AW572" s="27"/>
      <c r="AX572" s="27"/>
      <c r="AY572" s="28"/>
    </row>
    <row r="573" ht="15.75" customHeight="1"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8"/>
      <c r="AO573" s="27"/>
      <c r="AP573" s="28"/>
      <c r="AQ573" s="29"/>
      <c r="AR573" s="28"/>
      <c r="AS573" s="27"/>
      <c r="AT573" s="27"/>
      <c r="AU573" s="27"/>
      <c r="AV573" s="27"/>
      <c r="AW573" s="27"/>
      <c r="AX573" s="27"/>
      <c r="AY573" s="28"/>
    </row>
    <row r="574" ht="15.75" customHeight="1"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8"/>
      <c r="AO574" s="27"/>
      <c r="AP574" s="28"/>
      <c r="AQ574" s="29"/>
      <c r="AR574" s="28"/>
      <c r="AS574" s="27"/>
      <c r="AT574" s="27"/>
      <c r="AU574" s="27"/>
      <c r="AV574" s="27"/>
      <c r="AW574" s="27"/>
      <c r="AX574" s="27"/>
      <c r="AY574" s="28"/>
    </row>
    <row r="575" ht="15.75" customHeight="1"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8"/>
      <c r="AO575" s="27"/>
      <c r="AP575" s="28"/>
      <c r="AQ575" s="29"/>
      <c r="AR575" s="28"/>
      <c r="AS575" s="27"/>
      <c r="AT575" s="27"/>
      <c r="AU575" s="27"/>
      <c r="AV575" s="27"/>
      <c r="AW575" s="27"/>
      <c r="AX575" s="27"/>
      <c r="AY575" s="28"/>
    </row>
    <row r="576" ht="15.75" customHeight="1"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8"/>
      <c r="AO576" s="27"/>
      <c r="AP576" s="28"/>
      <c r="AQ576" s="29"/>
      <c r="AR576" s="28"/>
      <c r="AS576" s="27"/>
      <c r="AT576" s="27"/>
      <c r="AU576" s="27"/>
      <c r="AV576" s="27"/>
      <c r="AW576" s="27"/>
      <c r="AX576" s="27"/>
      <c r="AY576" s="28"/>
    </row>
    <row r="577" ht="15.75" customHeight="1"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8"/>
      <c r="AO577" s="27"/>
      <c r="AP577" s="28"/>
      <c r="AQ577" s="29"/>
      <c r="AR577" s="28"/>
      <c r="AS577" s="27"/>
      <c r="AT577" s="27"/>
      <c r="AU577" s="27"/>
      <c r="AV577" s="27"/>
      <c r="AW577" s="27"/>
      <c r="AX577" s="27"/>
      <c r="AY577" s="28"/>
    </row>
    <row r="578" ht="15.75" customHeight="1"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8"/>
      <c r="AO578" s="27"/>
      <c r="AP578" s="28"/>
      <c r="AQ578" s="29"/>
      <c r="AR578" s="28"/>
      <c r="AS578" s="27"/>
      <c r="AT578" s="27"/>
      <c r="AU578" s="27"/>
      <c r="AV578" s="27"/>
      <c r="AW578" s="27"/>
      <c r="AX578" s="27"/>
      <c r="AY578" s="28"/>
    </row>
    <row r="579" ht="15.75" customHeight="1"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8"/>
      <c r="AO579" s="27"/>
      <c r="AP579" s="28"/>
      <c r="AQ579" s="29"/>
      <c r="AR579" s="28"/>
      <c r="AS579" s="27"/>
      <c r="AT579" s="27"/>
      <c r="AU579" s="27"/>
      <c r="AV579" s="27"/>
      <c r="AW579" s="27"/>
      <c r="AX579" s="27"/>
      <c r="AY579" s="28"/>
    </row>
    <row r="580" ht="15.75" customHeight="1"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8"/>
      <c r="AO580" s="27"/>
      <c r="AP580" s="28"/>
      <c r="AQ580" s="29"/>
      <c r="AR580" s="28"/>
      <c r="AS580" s="27"/>
      <c r="AT580" s="27"/>
      <c r="AU580" s="27"/>
      <c r="AV580" s="27"/>
      <c r="AW580" s="27"/>
      <c r="AX580" s="27"/>
      <c r="AY580" s="28"/>
    </row>
    <row r="581" ht="15.75" customHeight="1"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8"/>
      <c r="AO581" s="27"/>
      <c r="AP581" s="28"/>
      <c r="AQ581" s="29"/>
      <c r="AR581" s="28"/>
      <c r="AS581" s="27"/>
      <c r="AT581" s="27"/>
      <c r="AU581" s="27"/>
      <c r="AV581" s="27"/>
      <c r="AW581" s="27"/>
      <c r="AX581" s="27"/>
      <c r="AY581" s="28"/>
    </row>
    <row r="582" ht="15.75" customHeight="1"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8"/>
      <c r="AO582" s="27"/>
      <c r="AP582" s="28"/>
      <c r="AQ582" s="29"/>
      <c r="AR582" s="28"/>
      <c r="AS582" s="27"/>
      <c r="AT582" s="27"/>
      <c r="AU582" s="27"/>
      <c r="AV582" s="27"/>
      <c r="AW582" s="27"/>
      <c r="AX582" s="27"/>
      <c r="AY582" s="28"/>
    </row>
    <row r="583" ht="15.75" customHeight="1"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8"/>
      <c r="AO583" s="27"/>
      <c r="AP583" s="28"/>
      <c r="AQ583" s="29"/>
      <c r="AR583" s="28"/>
      <c r="AS583" s="27"/>
      <c r="AT583" s="27"/>
      <c r="AU583" s="27"/>
      <c r="AV583" s="27"/>
      <c r="AW583" s="27"/>
      <c r="AX583" s="27"/>
      <c r="AY583" s="28"/>
    </row>
    <row r="584" ht="15.75" customHeight="1"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8"/>
      <c r="AO584" s="27"/>
      <c r="AP584" s="28"/>
      <c r="AQ584" s="29"/>
      <c r="AR584" s="28"/>
      <c r="AS584" s="27"/>
      <c r="AT584" s="27"/>
      <c r="AU584" s="27"/>
      <c r="AV584" s="27"/>
      <c r="AW584" s="27"/>
      <c r="AX584" s="27"/>
      <c r="AY584" s="28"/>
    </row>
    <row r="585" ht="15.75" customHeight="1"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8"/>
      <c r="AO585" s="27"/>
      <c r="AP585" s="28"/>
      <c r="AQ585" s="29"/>
      <c r="AR585" s="28"/>
      <c r="AS585" s="27"/>
      <c r="AT585" s="27"/>
      <c r="AU585" s="27"/>
      <c r="AV585" s="27"/>
      <c r="AW585" s="27"/>
      <c r="AX585" s="27"/>
      <c r="AY585" s="28"/>
    </row>
    <row r="586" ht="15.75" customHeight="1"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8"/>
      <c r="AO586" s="27"/>
      <c r="AP586" s="28"/>
      <c r="AQ586" s="29"/>
      <c r="AR586" s="28"/>
      <c r="AS586" s="27"/>
      <c r="AT586" s="27"/>
      <c r="AU586" s="27"/>
      <c r="AV586" s="27"/>
      <c r="AW586" s="27"/>
      <c r="AX586" s="27"/>
      <c r="AY586" s="28"/>
    </row>
    <row r="587" ht="15.75" customHeight="1"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8"/>
      <c r="AO587" s="27"/>
      <c r="AP587" s="28"/>
      <c r="AQ587" s="29"/>
      <c r="AR587" s="28"/>
      <c r="AS587" s="27"/>
      <c r="AT587" s="27"/>
      <c r="AU587" s="27"/>
      <c r="AV587" s="27"/>
      <c r="AW587" s="27"/>
      <c r="AX587" s="27"/>
      <c r="AY587" s="28"/>
    </row>
    <row r="588" ht="15.75" customHeight="1"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8"/>
      <c r="AO588" s="27"/>
      <c r="AP588" s="28"/>
      <c r="AQ588" s="29"/>
      <c r="AR588" s="28"/>
      <c r="AS588" s="27"/>
      <c r="AT588" s="27"/>
      <c r="AU588" s="27"/>
      <c r="AV588" s="27"/>
      <c r="AW588" s="27"/>
      <c r="AX588" s="27"/>
      <c r="AY588" s="28"/>
    </row>
    <row r="589" ht="15.75" customHeight="1"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8"/>
      <c r="AO589" s="27"/>
      <c r="AP589" s="28"/>
      <c r="AQ589" s="29"/>
      <c r="AR589" s="28"/>
      <c r="AS589" s="27"/>
      <c r="AT589" s="27"/>
      <c r="AU589" s="27"/>
      <c r="AV589" s="27"/>
      <c r="AW589" s="27"/>
      <c r="AX589" s="27"/>
      <c r="AY589" s="28"/>
    </row>
    <row r="590" ht="15.75" customHeight="1"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8"/>
      <c r="AO590" s="27"/>
      <c r="AP590" s="28"/>
      <c r="AQ590" s="29"/>
      <c r="AR590" s="28"/>
      <c r="AS590" s="27"/>
      <c r="AT590" s="27"/>
      <c r="AU590" s="27"/>
      <c r="AV590" s="27"/>
      <c r="AW590" s="27"/>
      <c r="AX590" s="27"/>
      <c r="AY590" s="28"/>
    </row>
    <row r="591" ht="15.75" customHeight="1"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8"/>
      <c r="AO591" s="27"/>
      <c r="AP591" s="28"/>
      <c r="AQ591" s="29"/>
      <c r="AR591" s="28"/>
      <c r="AS591" s="27"/>
      <c r="AT591" s="27"/>
      <c r="AU591" s="27"/>
      <c r="AV591" s="27"/>
      <c r="AW591" s="27"/>
      <c r="AX591" s="27"/>
      <c r="AY591" s="28"/>
    </row>
    <row r="592" ht="15.75" customHeight="1"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8"/>
      <c r="AO592" s="27"/>
      <c r="AP592" s="28"/>
      <c r="AQ592" s="29"/>
      <c r="AR592" s="28"/>
      <c r="AS592" s="27"/>
      <c r="AT592" s="27"/>
      <c r="AU592" s="27"/>
      <c r="AV592" s="27"/>
      <c r="AW592" s="27"/>
      <c r="AX592" s="27"/>
      <c r="AY592" s="28"/>
    </row>
    <row r="593" ht="15.75" customHeight="1"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8"/>
      <c r="AO593" s="27"/>
      <c r="AP593" s="28"/>
      <c r="AQ593" s="29"/>
      <c r="AR593" s="28"/>
      <c r="AS593" s="27"/>
      <c r="AT593" s="27"/>
      <c r="AU593" s="27"/>
      <c r="AV593" s="27"/>
      <c r="AW593" s="27"/>
      <c r="AX593" s="27"/>
      <c r="AY593" s="28"/>
    </row>
    <row r="594" ht="15.75" customHeight="1"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8"/>
      <c r="AO594" s="27"/>
      <c r="AP594" s="28"/>
      <c r="AQ594" s="29"/>
      <c r="AR594" s="28"/>
      <c r="AS594" s="27"/>
      <c r="AT594" s="27"/>
      <c r="AU594" s="27"/>
      <c r="AV594" s="27"/>
      <c r="AW594" s="27"/>
      <c r="AX594" s="27"/>
      <c r="AY594" s="28"/>
    </row>
    <row r="595" ht="15.75" customHeight="1"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8"/>
      <c r="AO595" s="27"/>
      <c r="AP595" s="28"/>
      <c r="AQ595" s="29"/>
      <c r="AR595" s="28"/>
      <c r="AS595" s="27"/>
      <c r="AT595" s="27"/>
      <c r="AU595" s="27"/>
      <c r="AV595" s="27"/>
      <c r="AW595" s="27"/>
      <c r="AX595" s="27"/>
      <c r="AY595" s="28"/>
    </row>
    <row r="596" ht="15.75" customHeight="1"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8"/>
      <c r="AO596" s="27"/>
      <c r="AP596" s="28"/>
      <c r="AQ596" s="29"/>
      <c r="AR596" s="28"/>
      <c r="AS596" s="27"/>
      <c r="AT596" s="27"/>
      <c r="AU596" s="27"/>
      <c r="AV596" s="27"/>
      <c r="AW596" s="27"/>
      <c r="AX596" s="27"/>
      <c r="AY596" s="28"/>
    </row>
    <row r="597" ht="15.75" customHeight="1"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8"/>
      <c r="AO597" s="27"/>
      <c r="AP597" s="28"/>
      <c r="AQ597" s="29"/>
      <c r="AR597" s="28"/>
      <c r="AS597" s="27"/>
      <c r="AT597" s="27"/>
      <c r="AU597" s="27"/>
      <c r="AV597" s="27"/>
      <c r="AW597" s="27"/>
      <c r="AX597" s="27"/>
      <c r="AY597" s="28"/>
    </row>
    <row r="598" ht="15.75" customHeight="1"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8"/>
      <c r="AO598" s="27"/>
      <c r="AP598" s="28"/>
      <c r="AQ598" s="29"/>
      <c r="AR598" s="28"/>
      <c r="AS598" s="27"/>
      <c r="AT598" s="27"/>
      <c r="AU598" s="27"/>
      <c r="AV598" s="27"/>
      <c r="AW598" s="27"/>
      <c r="AX598" s="27"/>
      <c r="AY598" s="28"/>
    </row>
    <row r="599" ht="15.75" customHeight="1"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8"/>
      <c r="AO599" s="27"/>
      <c r="AP599" s="28"/>
      <c r="AQ599" s="29"/>
      <c r="AR599" s="28"/>
      <c r="AS599" s="27"/>
      <c r="AT599" s="27"/>
      <c r="AU599" s="27"/>
      <c r="AV599" s="27"/>
      <c r="AW599" s="27"/>
      <c r="AX599" s="27"/>
      <c r="AY599" s="28"/>
    </row>
    <row r="600" ht="15.75" customHeight="1"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8"/>
      <c r="AO600" s="27"/>
      <c r="AP600" s="28"/>
      <c r="AQ600" s="29"/>
      <c r="AR600" s="28"/>
      <c r="AS600" s="27"/>
      <c r="AT600" s="27"/>
      <c r="AU600" s="27"/>
      <c r="AV600" s="27"/>
      <c r="AW600" s="27"/>
      <c r="AX600" s="27"/>
      <c r="AY600" s="28"/>
    </row>
    <row r="601" ht="15.75" customHeight="1"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8"/>
      <c r="AO601" s="27"/>
      <c r="AP601" s="28"/>
      <c r="AQ601" s="29"/>
      <c r="AR601" s="28"/>
      <c r="AS601" s="27"/>
      <c r="AT601" s="27"/>
      <c r="AU601" s="27"/>
      <c r="AV601" s="27"/>
      <c r="AW601" s="27"/>
      <c r="AX601" s="27"/>
      <c r="AY601" s="28"/>
    </row>
    <row r="602" ht="15.75" customHeight="1"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8"/>
      <c r="AO602" s="27"/>
      <c r="AP602" s="28"/>
      <c r="AQ602" s="29"/>
      <c r="AR602" s="28"/>
      <c r="AS602" s="27"/>
      <c r="AT602" s="27"/>
      <c r="AU602" s="27"/>
      <c r="AV602" s="27"/>
      <c r="AW602" s="27"/>
      <c r="AX602" s="27"/>
      <c r="AY602" s="28"/>
    </row>
    <row r="603" ht="15.75" customHeight="1"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8"/>
      <c r="AO603" s="27"/>
      <c r="AP603" s="28"/>
      <c r="AQ603" s="29"/>
      <c r="AR603" s="28"/>
      <c r="AS603" s="27"/>
      <c r="AT603" s="27"/>
      <c r="AU603" s="27"/>
      <c r="AV603" s="27"/>
      <c r="AW603" s="27"/>
      <c r="AX603" s="27"/>
      <c r="AY603" s="28"/>
    </row>
    <row r="604" ht="15.75" customHeight="1"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8"/>
      <c r="AO604" s="27"/>
      <c r="AP604" s="28"/>
      <c r="AQ604" s="29"/>
      <c r="AR604" s="28"/>
      <c r="AS604" s="27"/>
      <c r="AT604" s="27"/>
      <c r="AU604" s="27"/>
      <c r="AV604" s="27"/>
      <c r="AW604" s="27"/>
      <c r="AX604" s="27"/>
      <c r="AY604" s="28"/>
    </row>
    <row r="605" ht="15.75" customHeight="1"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8"/>
      <c r="AO605" s="27"/>
      <c r="AP605" s="28"/>
      <c r="AQ605" s="29"/>
      <c r="AR605" s="28"/>
      <c r="AS605" s="27"/>
      <c r="AT605" s="27"/>
      <c r="AU605" s="27"/>
      <c r="AV605" s="27"/>
      <c r="AW605" s="27"/>
      <c r="AX605" s="27"/>
      <c r="AY605" s="28"/>
    </row>
    <row r="606" ht="15.75" customHeight="1"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8"/>
      <c r="AO606" s="27"/>
      <c r="AP606" s="28"/>
      <c r="AQ606" s="29"/>
      <c r="AR606" s="28"/>
      <c r="AS606" s="27"/>
      <c r="AT606" s="27"/>
      <c r="AU606" s="27"/>
      <c r="AV606" s="27"/>
      <c r="AW606" s="27"/>
      <c r="AX606" s="27"/>
      <c r="AY606" s="28"/>
    </row>
    <row r="607" ht="15.75" customHeight="1"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8"/>
      <c r="AO607" s="27"/>
      <c r="AP607" s="28"/>
      <c r="AQ607" s="29"/>
      <c r="AR607" s="28"/>
      <c r="AS607" s="27"/>
      <c r="AT607" s="27"/>
      <c r="AU607" s="27"/>
      <c r="AV607" s="27"/>
      <c r="AW607" s="27"/>
      <c r="AX607" s="27"/>
      <c r="AY607" s="28"/>
    </row>
    <row r="608" ht="15.75" customHeight="1"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8"/>
      <c r="AO608" s="27"/>
      <c r="AP608" s="28"/>
      <c r="AQ608" s="29"/>
      <c r="AR608" s="28"/>
      <c r="AS608" s="27"/>
      <c r="AT608" s="27"/>
      <c r="AU608" s="27"/>
      <c r="AV608" s="27"/>
      <c r="AW608" s="27"/>
      <c r="AX608" s="27"/>
      <c r="AY608" s="28"/>
    </row>
    <row r="609" ht="15.75" customHeight="1"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8"/>
      <c r="AO609" s="27"/>
      <c r="AP609" s="28"/>
      <c r="AQ609" s="29"/>
      <c r="AR609" s="28"/>
      <c r="AS609" s="27"/>
      <c r="AT609" s="27"/>
      <c r="AU609" s="27"/>
      <c r="AV609" s="27"/>
      <c r="AW609" s="27"/>
      <c r="AX609" s="27"/>
      <c r="AY609" s="28"/>
    </row>
    <row r="610" ht="15.75" customHeight="1"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8"/>
      <c r="AO610" s="27"/>
      <c r="AP610" s="28"/>
      <c r="AQ610" s="29"/>
      <c r="AR610" s="28"/>
      <c r="AS610" s="27"/>
      <c r="AT610" s="27"/>
      <c r="AU610" s="27"/>
      <c r="AV610" s="27"/>
      <c r="AW610" s="27"/>
      <c r="AX610" s="27"/>
      <c r="AY610" s="28"/>
    </row>
    <row r="611" ht="15.75" customHeight="1"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8"/>
      <c r="AO611" s="27"/>
      <c r="AP611" s="28"/>
      <c r="AQ611" s="29"/>
      <c r="AR611" s="28"/>
      <c r="AS611" s="27"/>
      <c r="AT611" s="27"/>
      <c r="AU611" s="27"/>
      <c r="AV611" s="27"/>
      <c r="AW611" s="27"/>
      <c r="AX611" s="27"/>
      <c r="AY611" s="28"/>
    </row>
    <row r="612" ht="15.75" customHeight="1"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8"/>
      <c r="AO612" s="27"/>
      <c r="AP612" s="28"/>
      <c r="AQ612" s="29"/>
      <c r="AR612" s="28"/>
      <c r="AS612" s="27"/>
      <c r="AT612" s="27"/>
      <c r="AU612" s="27"/>
      <c r="AV612" s="27"/>
      <c r="AW612" s="27"/>
      <c r="AX612" s="27"/>
      <c r="AY612" s="28"/>
    </row>
    <row r="613" ht="15.75" customHeight="1"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8"/>
      <c r="AO613" s="27"/>
      <c r="AP613" s="28"/>
      <c r="AQ613" s="29"/>
      <c r="AR613" s="28"/>
      <c r="AS613" s="27"/>
      <c r="AT613" s="27"/>
      <c r="AU613" s="27"/>
      <c r="AV613" s="27"/>
      <c r="AW613" s="27"/>
      <c r="AX613" s="27"/>
      <c r="AY613" s="28"/>
    </row>
    <row r="614" ht="15.75" customHeight="1"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8"/>
      <c r="AO614" s="27"/>
      <c r="AP614" s="28"/>
      <c r="AQ614" s="29"/>
      <c r="AR614" s="28"/>
      <c r="AS614" s="27"/>
      <c r="AT614" s="27"/>
      <c r="AU614" s="27"/>
      <c r="AV614" s="27"/>
      <c r="AW614" s="27"/>
      <c r="AX614" s="27"/>
      <c r="AY614" s="28"/>
    </row>
    <row r="615" ht="15.75" customHeight="1"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8"/>
      <c r="AO615" s="27"/>
      <c r="AP615" s="28"/>
      <c r="AQ615" s="29"/>
      <c r="AR615" s="28"/>
      <c r="AS615" s="27"/>
      <c r="AT615" s="27"/>
      <c r="AU615" s="27"/>
      <c r="AV615" s="27"/>
      <c r="AW615" s="27"/>
      <c r="AX615" s="27"/>
      <c r="AY615" s="28"/>
    </row>
    <row r="616" ht="15.75" customHeight="1"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8"/>
      <c r="AO616" s="27"/>
      <c r="AP616" s="28"/>
      <c r="AQ616" s="29"/>
      <c r="AR616" s="28"/>
      <c r="AS616" s="27"/>
      <c r="AT616" s="27"/>
      <c r="AU616" s="27"/>
      <c r="AV616" s="27"/>
      <c r="AW616" s="27"/>
      <c r="AX616" s="27"/>
      <c r="AY616" s="28"/>
    </row>
    <row r="617" ht="15.75" customHeight="1"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8"/>
      <c r="AO617" s="27"/>
      <c r="AP617" s="28"/>
      <c r="AQ617" s="29"/>
      <c r="AR617" s="28"/>
      <c r="AS617" s="27"/>
      <c r="AT617" s="27"/>
      <c r="AU617" s="27"/>
      <c r="AV617" s="27"/>
      <c r="AW617" s="27"/>
      <c r="AX617" s="27"/>
      <c r="AY617" s="28"/>
    </row>
    <row r="618" ht="15.75" customHeight="1"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8"/>
      <c r="AO618" s="27"/>
      <c r="AP618" s="28"/>
      <c r="AQ618" s="29"/>
      <c r="AR618" s="28"/>
      <c r="AS618" s="27"/>
      <c r="AT618" s="27"/>
      <c r="AU618" s="27"/>
      <c r="AV618" s="27"/>
      <c r="AW618" s="27"/>
      <c r="AX618" s="27"/>
      <c r="AY618" s="28"/>
    </row>
    <row r="619" ht="15.75" customHeight="1"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8"/>
      <c r="AO619" s="27"/>
      <c r="AP619" s="28"/>
      <c r="AQ619" s="29"/>
      <c r="AR619" s="28"/>
      <c r="AS619" s="27"/>
      <c r="AT619" s="27"/>
      <c r="AU619" s="27"/>
      <c r="AV619" s="27"/>
      <c r="AW619" s="27"/>
      <c r="AX619" s="27"/>
      <c r="AY619" s="28"/>
    </row>
    <row r="620" ht="15.75" customHeight="1"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8"/>
      <c r="AO620" s="27"/>
      <c r="AP620" s="28"/>
      <c r="AQ620" s="29"/>
      <c r="AR620" s="28"/>
      <c r="AS620" s="27"/>
      <c r="AT620" s="27"/>
      <c r="AU620" s="27"/>
      <c r="AV620" s="27"/>
      <c r="AW620" s="27"/>
      <c r="AX620" s="27"/>
      <c r="AY620" s="28"/>
    </row>
    <row r="621" ht="15.75" customHeight="1"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8"/>
      <c r="AO621" s="27"/>
      <c r="AP621" s="28"/>
      <c r="AQ621" s="29"/>
      <c r="AR621" s="28"/>
      <c r="AS621" s="27"/>
      <c r="AT621" s="27"/>
      <c r="AU621" s="27"/>
      <c r="AV621" s="27"/>
      <c r="AW621" s="27"/>
      <c r="AX621" s="27"/>
      <c r="AY621" s="28"/>
    </row>
    <row r="622" ht="15.75" customHeight="1"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8"/>
      <c r="AO622" s="27"/>
      <c r="AP622" s="28"/>
      <c r="AQ622" s="29"/>
      <c r="AR622" s="28"/>
      <c r="AS622" s="27"/>
      <c r="AT622" s="27"/>
      <c r="AU622" s="27"/>
      <c r="AV622" s="27"/>
      <c r="AW622" s="27"/>
      <c r="AX622" s="27"/>
      <c r="AY622" s="28"/>
    </row>
    <row r="623" ht="15.75" customHeight="1"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8"/>
      <c r="AO623" s="27"/>
      <c r="AP623" s="28"/>
      <c r="AQ623" s="29"/>
      <c r="AR623" s="28"/>
      <c r="AS623" s="27"/>
      <c r="AT623" s="27"/>
      <c r="AU623" s="27"/>
      <c r="AV623" s="27"/>
      <c r="AW623" s="27"/>
      <c r="AX623" s="27"/>
      <c r="AY623" s="28"/>
    </row>
    <row r="624" ht="15.75" customHeight="1"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8"/>
      <c r="AO624" s="27"/>
      <c r="AP624" s="28"/>
      <c r="AQ624" s="29"/>
      <c r="AR624" s="28"/>
      <c r="AS624" s="27"/>
      <c r="AT624" s="27"/>
      <c r="AU624" s="27"/>
      <c r="AV624" s="27"/>
      <c r="AW624" s="27"/>
      <c r="AX624" s="27"/>
      <c r="AY624" s="28"/>
    </row>
    <row r="625" ht="15.75" customHeight="1"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8"/>
      <c r="AO625" s="27"/>
      <c r="AP625" s="28"/>
      <c r="AQ625" s="29"/>
      <c r="AR625" s="28"/>
      <c r="AS625" s="27"/>
      <c r="AT625" s="27"/>
      <c r="AU625" s="27"/>
      <c r="AV625" s="27"/>
      <c r="AW625" s="27"/>
      <c r="AX625" s="27"/>
      <c r="AY625" s="28"/>
    </row>
    <row r="626" ht="15.75" customHeight="1"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8"/>
      <c r="AO626" s="27"/>
      <c r="AP626" s="28"/>
      <c r="AQ626" s="29"/>
      <c r="AR626" s="28"/>
      <c r="AS626" s="27"/>
      <c r="AT626" s="27"/>
      <c r="AU626" s="27"/>
      <c r="AV626" s="27"/>
      <c r="AW626" s="27"/>
      <c r="AX626" s="27"/>
      <c r="AY626" s="28"/>
    </row>
    <row r="627" ht="15.75" customHeight="1"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8"/>
      <c r="AO627" s="27"/>
      <c r="AP627" s="28"/>
      <c r="AQ627" s="29"/>
      <c r="AR627" s="28"/>
      <c r="AS627" s="27"/>
      <c r="AT627" s="27"/>
      <c r="AU627" s="27"/>
      <c r="AV627" s="27"/>
      <c r="AW627" s="27"/>
      <c r="AX627" s="27"/>
      <c r="AY627" s="28"/>
    </row>
    <row r="628" ht="15.75" customHeight="1"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8"/>
      <c r="AO628" s="27"/>
      <c r="AP628" s="28"/>
      <c r="AQ628" s="29"/>
      <c r="AR628" s="28"/>
      <c r="AS628" s="27"/>
      <c r="AT628" s="27"/>
      <c r="AU628" s="27"/>
      <c r="AV628" s="27"/>
      <c r="AW628" s="27"/>
      <c r="AX628" s="27"/>
      <c r="AY628" s="28"/>
    </row>
    <row r="629" ht="15.75" customHeight="1"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8"/>
      <c r="AO629" s="27"/>
      <c r="AP629" s="28"/>
      <c r="AQ629" s="29"/>
      <c r="AR629" s="28"/>
      <c r="AS629" s="27"/>
      <c r="AT629" s="27"/>
      <c r="AU629" s="27"/>
      <c r="AV629" s="27"/>
      <c r="AW629" s="27"/>
      <c r="AX629" s="27"/>
      <c r="AY629" s="28"/>
    </row>
    <row r="630" ht="15.75" customHeight="1"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8"/>
      <c r="AO630" s="27"/>
      <c r="AP630" s="28"/>
      <c r="AQ630" s="29"/>
      <c r="AR630" s="28"/>
      <c r="AS630" s="27"/>
      <c r="AT630" s="27"/>
      <c r="AU630" s="27"/>
      <c r="AV630" s="27"/>
      <c r="AW630" s="27"/>
      <c r="AX630" s="27"/>
      <c r="AY630" s="28"/>
    </row>
    <row r="631" ht="15.75" customHeight="1"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8"/>
      <c r="AO631" s="27"/>
      <c r="AP631" s="28"/>
      <c r="AQ631" s="29"/>
      <c r="AR631" s="28"/>
      <c r="AS631" s="27"/>
      <c r="AT631" s="27"/>
      <c r="AU631" s="27"/>
      <c r="AV631" s="27"/>
      <c r="AW631" s="27"/>
      <c r="AX631" s="27"/>
      <c r="AY631" s="28"/>
    </row>
    <row r="632" ht="15.75" customHeight="1"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8"/>
      <c r="AO632" s="27"/>
      <c r="AP632" s="28"/>
      <c r="AQ632" s="29"/>
      <c r="AR632" s="28"/>
      <c r="AS632" s="27"/>
      <c r="AT632" s="27"/>
      <c r="AU632" s="27"/>
      <c r="AV632" s="27"/>
      <c r="AW632" s="27"/>
      <c r="AX632" s="27"/>
      <c r="AY632" s="28"/>
    </row>
    <row r="633" ht="15.75" customHeight="1"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8"/>
      <c r="AO633" s="27"/>
      <c r="AP633" s="28"/>
      <c r="AQ633" s="29"/>
      <c r="AR633" s="28"/>
      <c r="AS633" s="27"/>
      <c r="AT633" s="27"/>
      <c r="AU633" s="27"/>
      <c r="AV633" s="27"/>
      <c r="AW633" s="27"/>
      <c r="AX633" s="27"/>
      <c r="AY633" s="28"/>
    </row>
    <row r="634" ht="15.75" customHeight="1"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8"/>
      <c r="AO634" s="27"/>
      <c r="AP634" s="28"/>
      <c r="AQ634" s="29"/>
      <c r="AR634" s="28"/>
      <c r="AS634" s="27"/>
      <c r="AT634" s="27"/>
      <c r="AU634" s="27"/>
      <c r="AV634" s="27"/>
      <c r="AW634" s="27"/>
      <c r="AX634" s="27"/>
      <c r="AY634" s="28"/>
    </row>
    <row r="635" ht="15.75" customHeight="1"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8"/>
      <c r="AO635" s="27"/>
      <c r="AP635" s="28"/>
      <c r="AQ635" s="29"/>
      <c r="AR635" s="28"/>
      <c r="AS635" s="27"/>
      <c r="AT635" s="27"/>
      <c r="AU635" s="27"/>
      <c r="AV635" s="27"/>
      <c r="AW635" s="27"/>
      <c r="AX635" s="27"/>
      <c r="AY635" s="28"/>
    </row>
    <row r="636" ht="15.75" customHeight="1"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8"/>
      <c r="AO636" s="27"/>
      <c r="AP636" s="28"/>
      <c r="AQ636" s="29"/>
      <c r="AR636" s="28"/>
      <c r="AS636" s="27"/>
      <c r="AT636" s="27"/>
      <c r="AU636" s="27"/>
      <c r="AV636" s="27"/>
      <c r="AW636" s="27"/>
      <c r="AX636" s="27"/>
      <c r="AY636" s="28"/>
    </row>
    <row r="637" ht="15.75" customHeight="1"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8"/>
      <c r="AO637" s="27"/>
      <c r="AP637" s="28"/>
      <c r="AQ637" s="29"/>
      <c r="AR637" s="28"/>
      <c r="AS637" s="27"/>
      <c r="AT637" s="27"/>
      <c r="AU637" s="27"/>
      <c r="AV637" s="27"/>
      <c r="AW637" s="27"/>
      <c r="AX637" s="27"/>
      <c r="AY637" s="28"/>
    </row>
    <row r="638" ht="15.75" customHeight="1"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8"/>
      <c r="AO638" s="27"/>
      <c r="AP638" s="28"/>
      <c r="AQ638" s="29"/>
      <c r="AR638" s="28"/>
      <c r="AS638" s="27"/>
      <c r="AT638" s="27"/>
      <c r="AU638" s="27"/>
      <c r="AV638" s="27"/>
      <c r="AW638" s="27"/>
      <c r="AX638" s="27"/>
      <c r="AY638" s="28"/>
    </row>
    <row r="639" ht="15.75" customHeight="1"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8"/>
      <c r="AO639" s="27"/>
      <c r="AP639" s="28"/>
      <c r="AQ639" s="29"/>
      <c r="AR639" s="28"/>
      <c r="AS639" s="27"/>
      <c r="AT639" s="27"/>
      <c r="AU639" s="27"/>
      <c r="AV639" s="27"/>
      <c r="AW639" s="27"/>
      <c r="AX639" s="27"/>
      <c r="AY639" s="28"/>
    </row>
    <row r="640" ht="15.75" customHeight="1"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8"/>
      <c r="AO640" s="27"/>
      <c r="AP640" s="28"/>
      <c r="AQ640" s="29"/>
      <c r="AR640" s="28"/>
      <c r="AS640" s="27"/>
      <c r="AT640" s="27"/>
      <c r="AU640" s="27"/>
      <c r="AV640" s="27"/>
      <c r="AW640" s="27"/>
      <c r="AX640" s="27"/>
      <c r="AY640" s="28"/>
    </row>
    <row r="641" ht="15.75" customHeight="1"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8"/>
      <c r="AO641" s="27"/>
      <c r="AP641" s="28"/>
      <c r="AQ641" s="29"/>
      <c r="AR641" s="28"/>
      <c r="AS641" s="27"/>
      <c r="AT641" s="27"/>
      <c r="AU641" s="27"/>
      <c r="AV641" s="27"/>
      <c r="AW641" s="27"/>
      <c r="AX641" s="27"/>
      <c r="AY641" s="28"/>
    </row>
    <row r="642" ht="15.75" customHeight="1"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8"/>
      <c r="AO642" s="27"/>
      <c r="AP642" s="28"/>
      <c r="AQ642" s="29"/>
      <c r="AR642" s="28"/>
      <c r="AS642" s="27"/>
      <c r="AT642" s="27"/>
      <c r="AU642" s="27"/>
      <c r="AV642" s="27"/>
      <c r="AW642" s="27"/>
      <c r="AX642" s="27"/>
      <c r="AY642" s="28"/>
    </row>
    <row r="643" ht="15.75" customHeight="1"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8"/>
      <c r="AO643" s="27"/>
      <c r="AP643" s="28"/>
      <c r="AQ643" s="29"/>
      <c r="AR643" s="28"/>
      <c r="AS643" s="27"/>
      <c r="AT643" s="27"/>
      <c r="AU643" s="27"/>
      <c r="AV643" s="27"/>
      <c r="AW643" s="27"/>
      <c r="AX643" s="27"/>
      <c r="AY643" s="28"/>
    </row>
    <row r="644" ht="15.75" customHeight="1"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8"/>
      <c r="AO644" s="27"/>
      <c r="AP644" s="28"/>
      <c r="AQ644" s="29"/>
      <c r="AR644" s="28"/>
      <c r="AS644" s="27"/>
      <c r="AT644" s="27"/>
      <c r="AU644" s="27"/>
      <c r="AV644" s="27"/>
      <c r="AW644" s="27"/>
      <c r="AX644" s="27"/>
      <c r="AY644" s="28"/>
    </row>
    <row r="645" ht="15.75" customHeight="1"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8"/>
      <c r="AO645" s="27"/>
      <c r="AP645" s="28"/>
      <c r="AQ645" s="29"/>
      <c r="AR645" s="28"/>
      <c r="AS645" s="27"/>
      <c r="AT645" s="27"/>
      <c r="AU645" s="27"/>
      <c r="AV645" s="27"/>
      <c r="AW645" s="27"/>
      <c r="AX645" s="27"/>
      <c r="AY645" s="28"/>
    </row>
    <row r="646" ht="15.75" customHeight="1"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8"/>
      <c r="AO646" s="27"/>
      <c r="AP646" s="28"/>
      <c r="AQ646" s="29"/>
      <c r="AR646" s="28"/>
      <c r="AS646" s="27"/>
      <c r="AT646" s="27"/>
      <c r="AU646" s="27"/>
      <c r="AV646" s="27"/>
      <c r="AW646" s="27"/>
      <c r="AX646" s="27"/>
      <c r="AY646" s="28"/>
    </row>
    <row r="647" ht="15.75" customHeight="1"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8"/>
      <c r="AO647" s="27"/>
      <c r="AP647" s="28"/>
      <c r="AQ647" s="29"/>
      <c r="AR647" s="28"/>
      <c r="AS647" s="27"/>
      <c r="AT647" s="27"/>
      <c r="AU647" s="27"/>
      <c r="AV647" s="27"/>
      <c r="AW647" s="27"/>
      <c r="AX647" s="27"/>
      <c r="AY647" s="28"/>
    </row>
    <row r="648" ht="15.75" customHeight="1"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8"/>
      <c r="AO648" s="27"/>
      <c r="AP648" s="28"/>
      <c r="AQ648" s="29"/>
      <c r="AR648" s="28"/>
      <c r="AS648" s="27"/>
      <c r="AT648" s="27"/>
      <c r="AU648" s="27"/>
      <c r="AV648" s="27"/>
      <c r="AW648" s="27"/>
      <c r="AX648" s="27"/>
      <c r="AY648" s="28"/>
    </row>
    <row r="649" ht="15.75" customHeight="1"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8"/>
      <c r="AO649" s="27"/>
      <c r="AP649" s="28"/>
      <c r="AQ649" s="29"/>
      <c r="AR649" s="28"/>
      <c r="AS649" s="27"/>
      <c r="AT649" s="27"/>
      <c r="AU649" s="27"/>
      <c r="AV649" s="27"/>
      <c r="AW649" s="27"/>
      <c r="AX649" s="27"/>
      <c r="AY649" s="28"/>
    </row>
    <row r="650" ht="15.75" customHeight="1"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8"/>
      <c r="AO650" s="27"/>
      <c r="AP650" s="28"/>
      <c r="AQ650" s="29"/>
      <c r="AR650" s="28"/>
      <c r="AS650" s="27"/>
      <c r="AT650" s="27"/>
      <c r="AU650" s="27"/>
      <c r="AV650" s="27"/>
      <c r="AW650" s="27"/>
      <c r="AX650" s="27"/>
      <c r="AY650" s="28"/>
    </row>
    <row r="651" ht="15.75" customHeight="1"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8"/>
      <c r="AO651" s="27"/>
      <c r="AP651" s="28"/>
      <c r="AQ651" s="29"/>
      <c r="AR651" s="28"/>
      <c r="AS651" s="27"/>
      <c r="AT651" s="27"/>
      <c r="AU651" s="27"/>
      <c r="AV651" s="27"/>
      <c r="AW651" s="27"/>
      <c r="AX651" s="27"/>
      <c r="AY651" s="28"/>
    </row>
    <row r="652" ht="15.75" customHeight="1"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8"/>
      <c r="AO652" s="27"/>
      <c r="AP652" s="28"/>
      <c r="AQ652" s="29"/>
      <c r="AR652" s="28"/>
      <c r="AS652" s="27"/>
      <c r="AT652" s="27"/>
      <c r="AU652" s="27"/>
      <c r="AV652" s="27"/>
      <c r="AW652" s="27"/>
      <c r="AX652" s="27"/>
      <c r="AY652" s="28"/>
    </row>
    <row r="653" ht="15.75" customHeight="1"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8"/>
      <c r="AO653" s="27"/>
      <c r="AP653" s="28"/>
      <c r="AQ653" s="29"/>
      <c r="AR653" s="28"/>
      <c r="AS653" s="27"/>
      <c r="AT653" s="27"/>
      <c r="AU653" s="27"/>
      <c r="AV653" s="27"/>
      <c r="AW653" s="27"/>
      <c r="AX653" s="27"/>
      <c r="AY653" s="28"/>
    </row>
    <row r="654" ht="15.75" customHeight="1"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8"/>
      <c r="AO654" s="27"/>
      <c r="AP654" s="28"/>
      <c r="AQ654" s="29"/>
      <c r="AR654" s="28"/>
      <c r="AS654" s="27"/>
      <c r="AT654" s="27"/>
      <c r="AU654" s="27"/>
      <c r="AV654" s="27"/>
      <c r="AW654" s="27"/>
      <c r="AX654" s="27"/>
      <c r="AY654" s="28"/>
    </row>
    <row r="655" ht="15.75" customHeight="1"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8"/>
      <c r="AO655" s="27"/>
      <c r="AP655" s="28"/>
      <c r="AQ655" s="29"/>
      <c r="AR655" s="28"/>
      <c r="AS655" s="27"/>
      <c r="AT655" s="27"/>
      <c r="AU655" s="27"/>
      <c r="AV655" s="27"/>
      <c r="AW655" s="27"/>
      <c r="AX655" s="27"/>
      <c r="AY655" s="28"/>
    </row>
    <row r="656" ht="15.75" customHeight="1"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8"/>
      <c r="AO656" s="27"/>
      <c r="AP656" s="28"/>
      <c r="AQ656" s="29"/>
      <c r="AR656" s="28"/>
      <c r="AS656" s="27"/>
      <c r="AT656" s="27"/>
      <c r="AU656" s="27"/>
      <c r="AV656" s="27"/>
      <c r="AW656" s="27"/>
      <c r="AX656" s="27"/>
      <c r="AY656" s="28"/>
    </row>
    <row r="657" ht="15.75" customHeight="1"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8"/>
      <c r="AO657" s="27"/>
      <c r="AP657" s="28"/>
      <c r="AQ657" s="29"/>
      <c r="AR657" s="28"/>
      <c r="AS657" s="27"/>
      <c r="AT657" s="27"/>
      <c r="AU657" s="27"/>
      <c r="AV657" s="27"/>
      <c r="AW657" s="27"/>
      <c r="AX657" s="27"/>
      <c r="AY657" s="28"/>
    </row>
    <row r="658" ht="15.75" customHeight="1"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8"/>
      <c r="AO658" s="27"/>
      <c r="AP658" s="28"/>
      <c r="AQ658" s="29"/>
      <c r="AR658" s="28"/>
      <c r="AS658" s="27"/>
      <c r="AT658" s="27"/>
      <c r="AU658" s="27"/>
      <c r="AV658" s="27"/>
      <c r="AW658" s="27"/>
      <c r="AX658" s="27"/>
      <c r="AY658" s="28"/>
    </row>
    <row r="659" ht="15.75" customHeight="1"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8"/>
      <c r="AO659" s="27"/>
      <c r="AP659" s="28"/>
      <c r="AQ659" s="29"/>
      <c r="AR659" s="28"/>
      <c r="AS659" s="27"/>
      <c r="AT659" s="27"/>
      <c r="AU659" s="27"/>
      <c r="AV659" s="27"/>
      <c r="AW659" s="27"/>
      <c r="AX659" s="27"/>
      <c r="AY659" s="28"/>
    </row>
    <row r="660" ht="15.75" customHeight="1"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8"/>
      <c r="AO660" s="27"/>
      <c r="AP660" s="28"/>
      <c r="AQ660" s="29"/>
      <c r="AR660" s="28"/>
      <c r="AS660" s="27"/>
      <c r="AT660" s="27"/>
      <c r="AU660" s="27"/>
      <c r="AV660" s="27"/>
      <c r="AW660" s="27"/>
      <c r="AX660" s="27"/>
      <c r="AY660" s="28"/>
    </row>
    <row r="661" ht="15.75" customHeight="1"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8"/>
      <c r="AO661" s="27"/>
      <c r="AP661" s="28"/>
      <c r="AQ661" s="29"/>
      <c r="AR661" s="28"/>
      <c r="AS661" s="27"/>
      <c r="AT661" s="27"/>
      <c r="AU661" s="27"/>
      <c r="AV661" s="27"/>
      <c r="AW661" s="27"/>
      <c r="AX661" s="27"/>
      <c r="AY661" s="28"/>
    </row>
    <row r="662" ht="15.75" customHeight="1"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8"/>
      <c r="AO662" s="27"/>
      <c r="AP662" s="28"/>
      <c r="AQ662" s="29"/>
      <c r="AR662" s="28"/>
      <c r="AS662" s="27"/>
      <c r="AT662" s="27"/>
      <c r="AU662" s="27"/>
      <c r="AV662" s="27"/>
      <c r="AW662" s="27"/>
      <c r="AX662" s="27"/>
      <c r="AY662" s="28"/>
    </row>
    <row r="663" ht="15.75" customHeight="1"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8"/>
      <c r="AO663" s="27"/>
      <c r="AP663" s="28"/>
      <c r="AQ663" s="29"/>
      <c r="AR663" s="28"/>
      <c r="AS663" s="27"/>
      <c r="AT663" s="27"/>
      <c r="AU663" s="27"/>
      <c r="AV663" s="27"/>
      <c r="AW663" s="27"/>
      <c r="AX663" s="27"/>
      <c r="AY663" s="28"/>
    </row>
    <row r="664" ht="15.75" customHeight="1"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8"/>
      <c r="AO664" s="27"/>
      <c r="AP664" s="28"/>
      <c r="AQ664" s="29"/>
      <c r="AR664" s="28"/>
      <c r="AS664" s="27"/>
      <c r="AT664" s="27"/>
      <c r="AU664" s="27"/>
      <c r="AV664" s="27"/>
      <c r="AW664" s="27"/>
      <c r="AX664" s="27"/>
      <c r="AY664" s="28"/>
    </row>
    <row r="665" ht="15.75" customHeight="1"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8"/>
      <c r="AO665" s="27"/>
      <c r="AP665" s="28"/>
      <c r="AQ665" s="29"/>
      <c r="AR665" s="28"/>
      <c r="AS665" s="27"/>
      <c r="AT665" s="27"/>
      <c r="AU665" s="27"/>
      <c r="AV665" s="27"/>
      <c r="AW665" s="27"/>
      <c r="AX665" s="27"/>
      <c r="AY665" s="28"/>
    </row>
    <row r="666" ht="15.75" customHeight="1"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8"/>
      <c r="AO666" s="27"/>
      <c r="AP666" s="28"/>
      <c r="AQ666" s="29"/>
      <c r="AR666" s="28"/>
      <c r="AS666" s="27"/>
      <c r="AT666" s="27"/>
      <c r="AU666" s="27"/>
      <c r="AV666" s="27"/>
      <c r="AW666" s="27"/>
      <c r="AX666" s="27"/>
      <c r="AY666" s="28"/>
    </row>
    <row r="667" ht="15.75" customHeight="1"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8"/>
      <c r="AO667" s="27"/>
      <c r="AP667" s="28"/>
      <c r="AQ667" s="29"/>
      <c r="AR667" s="28"/>
      <c r="AS667" s="27"/>
      <c r="AT667" s="27"/>
      <c r="AU667" s="27"/>
      <c r="AV667" s="27"/>
      <c r="AW667" s="27"/>
      <c r="AX667" s="27"/>
      <c r="AY667" s="28"/>
    </row>
    <row r="668" ht="15.75" customHeight="1"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8"/>
      <c r="AO668" s="27"/>
      <c r="AP668" s="28"/>
      <c r="AQ668" s="29"/>
      <c r="AR668" s="28"/>
      <c r="AS668" s="27"/>
      <c r="AT668" s="27"/>
      <c r="AU668" s="27"/>
      <c r="AV668" s="27"/>
      <c r="AW668" s="27"/>
      <c r="AX668" s="27"/>
      <c r="AY668" s="28"/>
    </row>
    <row r="669" ht="15.75" customHeight="1"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8"/>
      <c r="AO669" s="27"/>
      <c r="AP669" s="28"/>
      <c r="AQ669" s="29"/>
      <c r="AR669" s="28"/>
      <c r="AS669" s="27"/>
      <c r="AT669" s="27"/>
      <c r="AU669" s="27"/>
      <c r="AV669" s="27"/>
      <c r="AW669" s="27"/>
      <c r="AX669" s="27"/>
      <c r="AY669" s="28"/>
    </row>
    <row r="670" ht="15.75" customHeight="1"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8"/>
      <c r="AO670" s="27"/>
      <c r="AP670" s="28"/>
      <c r="AQ670" s="29"/>
      <c r="AR670" s="28"/>
      <c r="AS670" s="27"/>
      <c r="AT670" s="27"/>
      <c r="AU670" s="27"/>
      <c r="AV670" s="27"/>
      <c r="AW670" s="27"/>
      <c r="AX670" s="27"/>
      <c r="AY670" s="28"/>
    </row>
    <row r="671" ht="15.75" customHeight="1"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8"/>
      <c r="AO671" s="27"/>
      <c r="AP671" s="28"/>
      <c r="AQ671" s="29"/>
      <c r="AR671" s="28"/>
      <c r="AS671" s="27"/>
      <c r="AT671" s="27"/>
      <c r="AU671" s="27"/>
      <c r="AV671" s="27"/>
      <c r="AW671" s="27"/>
      <c r="AX671" s="27"/>
      <c r="AY671" s="28"/>
    </row>
    <row r="672" ht="15.75" customHeight="1"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8"/>
      <c r="AO672" s="27"/>
      <c r="AP672" s="28"/>
      <c r="AQ672" s="29"/>
      <c r="AR672" s="28"/>
      <c r="AS672" s="27"/>
      <c r="AT672" s="27"/>
      <c r="AU672" s="27"/>
      <c r="AV672" s="27"/>
      <c r="AW672" s="27"/>
      <c r="AX672" s="27"/>
      <c r="AY672" s="28"/>
    </row>
    <row r="673" ht="15.75" customHeight="1"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8"/>
      <c r="AO673" s="27"/>
      <c r="AP673" s="28"/>
      <c r="AQ673" s="29"/>
      <c r="AR673" s="28"/>
      <c r="AS673" s="27"/>
      <c r="AT673" s="27"/>
      <c r="AU673" s="27"/>
      <c r="AV673" s="27"/>
      <c r="AW673" s="27"/>
      <c r="AX673" s="27"/>
      <c r="AY673" s="28"/>
    </row>
    <row r="674" ht="15.75" customHeight="1"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8"/>
      <c r="AO674" s="27"/>
      <c r="AP674" s="28"/>
      <c r="AQ674" s="29"/>
      <c r="AR674" s="28"/>
      <c r="AS674" s="27"/>
      <c r="AT674" s="27"/>
      <c r="AU674" s="27"/>
      <c r="AV674" s="27"/>
      <c r="AW674" s="27"/>
      <c r="AX674" s="27"/>
      <c r="AY674" s="28"/>
    </row>
    <row r="675" ht="15.75" customHeight="1"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8"/>
      <c r="AO675" s="27"/>
      <c r="AP675" s="28"/>
      <c r="AQ675" s="29"/>
      <c r="AR675" s="28"/>
      <c r="AS675" s="27"/>
      <c r="AT675" s="27"/>
      <c r="AU675" s="27"/>
      <c r="AV675" s="27"/>
      <c r="AW675" s="27"/>
      <c r="AX675" s="27"/>
      <c r="AY675" s="28"/>
    </row>
    <row r="676" ht="15.75" customHeight="1"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8"/>
      <c r="AO676" s="27"/>
      <c r="AP676" s="28"/>
      <c r="AQ676" s="29"/>
      <c r="AR676" s="28"/>
      <c r="AS676" s="27"/>
      <c r="AT676" s="27"/>
      <c r="AU676" s="27"/>
      <c r="AV676" s="27"/>
      <c r="AW676" s="27"/>
      <c r="AX676" s="27"/>
      <c r="AY676" s="28"/>
    </row>
    <row r="677" ht="15.75" customHeight="1"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8"/>
      <c r="AO677" s="27"/>
      <c r="AP677" s="28"/>
      <c r="AQ677" s="29"/>
      <c r="AR677" s="28"/>
      <c r="AS677" s="27"/>
      <c r="AT677" s="27"/>
      <c r="AU677" s="27"/>
      <c r="AV677" s="27"/>
      <c r="AW677" s="27"/>
      <c r="AX677" s="27"/>
      <c r="AY677" s="28"/>
    </row>
    <row r="678" ht="15.75" customHeight="1"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8"/>
      <c r="AO678" s="27"/>
      <c r="AP678" s="28"/>
      <c r="AQ678" s="29"/>
      <c r="AR678" s="28"/>
      <c r="AS678" s="27"/>
      <c r="AT678" s="27"/>
      <c r="AU678" s="27"/>
      <c r="AV678" s="27"/>
      <c r="AW678" s="27"/>
      <c r="AX678" s="27"/>
      <c r="AY678" s="28"/>
    </row>
    <row r="679" ht="15.75" customHeight="1"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8"/>
      <c r="AO679" s="27"/>
      <c r="AP679" s="28"/>
      <c r="AQ679" s="29"/>
      <c r="AR679" s="28"/>
      <c r="AS679" s="27"/>
      <c r="AT679" s="27"/>
      <c r="AU679" s="27"/>
      <c r="AV679" s="27"/>
      <c r="AW679" s="27"/>
      <c r="AX679" s="27"/>
      <c r="AY679" s="28"/>
    </row>
    <row r="680" ht="15.75" customHeight="1"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8"/>
      <c r="AO680" s="27"/>
      <c r="AP680" s="28"/>
      <c r="AQ680" s="29"/>
      <c r="AR680" s="28"/>
      <c r="AS680" s="27"/>
      <c r="AT680" s="27"/>
      <c r="AU680" s="27"/>
      <c r="AV680" s="27"/>
      <c r="AW680" s="27"/>
      <c r="AX680" s="27"/>
      <c r="AY680" s="28"/>
    </row>
    <row r="681" ht="15.75" customHeight="1"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8"/>
      <c r="AO681" s="27"/>
      <c r="AP681" s="28"/>
      <c r="AQ681" s="29"/>
      <c r="AR681" s="28"/>
      <c r="AS681" s="27"/>
      <c r="AT681" s="27"/>
      <c r="AU681" s="27"/>
      <c r="AV681" s="27"/>
      <c r="AW681" s="27"/>
      <c r="AX681" s="27"/>
      <c r="AY681" s="28"/>
    </row>
    <row r="682" ht="15.75" customHeight="1"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8"/>
      <c r="AO682" s="27"/>
      <c r="AP682" s="28"/>
      <c r="AQ682" s="29"/>
      <c r="AR682" s="28"/>
      <c r="AS682" s="27"/>
      <c r="AT682" s="27"/>
      <c r="AU682" s="27"/>
      <c r="AV682" s="27"/>
      <c r="AW682" s="27"/>
      <c r="AX682" s="27"/>
      <c r="AY682" s="28"/>
    </row>
    <row r="683" ht="15.75" customHeight="1"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8"/>
      <c r="AO683" s="27"/>
      <c r="AP683" s="28"/>
      <c r="AQ683" s="29"/>
      <c r="AR683" s="28"/>
      <c r="AS683" s="27"/>
      <c r="AT683" s="27"/>
      <c r="AU683" s="27"/>
      <c r="AV683" s="27"/>
      <c r="AW683" s="27"/>
      <c r="AX683" s="27"/>
      <c r="AY683" s="28"/>
    </row>
    <row r="684" ht="15.75" customHeight="1"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8"/>
      <c r="AO684" s="27"/>
      <c r="AP684" s="28"/>
      <c r="AQ684" s="29"/>
      <c r="AR684" s="28"/>
      <c r="AS684" s="27"/>
      <c r="AT684" s="27"/>
      <c r="AU684" s="27"/>
      <c r="AV684" s="27"/>
      <c r="AW684" s="27"/>
      <c r="AX684" s="27"/>
      <c r="AY684" s="28"/>
    </row>
    <row r="685" ht="15.75" customHeight="1"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8"/>
      <c r="AO685" s="27"/>
      <c r="AP685" s="28"/>
      <c r="AQ685" s="29"/>
      <c r="AR685" s="28"/>
      <c r="AS685" s="27"/>
      <c r="AT685" s="27"/>
      <c r="AU685" s="27"/>
      <c r="AV685" s="27"/>
      <c r="AW685" s="27"/>
      <c r="AX685" s="27"/>
      <c r="AY685" s="28"/>
    </row>
    <row r="686" ht="15.75" customHeight="1"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8"/>
      <c r="AO686" s="27"/>
      <c r="AP686" s="28"/>
      <c r="AQ686" s="29"/>
      <c r="AR686" s="28"/>
      <c r="AS686" s="27"/>
      <c r="AT686" s="27"/>
      <c r="AU686" s="27"/>
      <c r="AV686" s="27"/>
      <c r="AW686" s="27"/>
      <c r="AX686" s="27"/>
      <c r="AY686" s="28"/>
    </row>
    <row r="687" ht="15.75" customHeight="1"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8"/>
      <c r="AO687" s="27"/>
      <c r="AP687" s="28"/>
      <c r="AQ687" s="29"/>
      <c r="AR687" s="28"/>
      <c r="AS687" s="27"/>
      <c r="AT687" s="27"/>
      <c r="AU687" s="27"/>
      <c r="AV687" s="27"/>
      <c r="AW687" s="27"/>
      <c r="AX687" s="27"/>
      <c r="AY687" s="28"/>
    </row>
    <row r="688" ht="15.75" customHeight="1"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8"/>
      <c r="AO688" s="27"/>
      <c r="AP688" s="28"/>
      <c r="AQ688" s="29"/>
      <c r="AR688" s="28"/>
      <c r="AS688" s="27"/>
      <c r="AT688" s="27"/>
      <c r="AU688" s="27"/>
      <c r="AV688" s="27"/>
      <c r="AW688" s="27"/>
      <c r="AX688" s="27"/>
      <c r="AY688" s="28"/>
    </row>
    <row r="689" ht="15.75" customHeight="1"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8"/>
      <c r="AO689" s="27"/>
      <c r="AP689" s="28"/>
      <c r="AQ689" s="29"/>
      <c r="AR689" s="28"/>
      <c r="AS689" s="27"/>
      <c r="AT689" s="27"/>
      <c r="AU689" s="27"/>
      <c r="AV689" s="27"/>
      <c r="AW689" s="27"/>
      <c r="AX689" s="27"/>
      <c r="AY689" s="28"/>
    </row>
    <row r="690" ht="15.75" customHeight="1"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8"/>
      <c r="AO690" s="27"/>
      <c r="AP690" s="28"/>
      <c r="AQ690" s="29"/>
      <c r="AR690" s="28"/>
      <c r="AS690" s="27"/>
      <c r="AT690" s="27"/>
      <c r="AU690" s="27"/>
      <c r="AV690" s="27"/>
      <c r="AW690" s="27"/>
      <c r="AX690" s="27"/>
      <c r="AY690" s="28"/>
    </row>
    <row r="691" ht="15.75" customHeight="1"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8"/>
      <c r="AO691" s="27"/>
      <c r="AP691" s="28"/>
      <c r="AQ691" s="29"/>
      <c r="AR691" s="28"/>
      <c r="AS691" s="27"/>
      <c r="AT691" s="27"/>
      <c r="AU691" s="27"/>
      <c r="AV691" s="27"/>
      <c r="AW691" s="27"/>
      <c r="AX691" s="27"/>
      <c r="AY691" s="28"/>
    </row>
    <row r="692" ht="15.75" customHeight="1"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8"/>
      <c r="AO692" s="27"/>
      <c r="AP692" s="28"/>
      <c r="AQ692" s="29"/>
      <c r="AR692" s="28"/>
      <c r="AS692" s="27"/>
      <c r="AT692" s="27"/>
      <c r="AU692" s="27"/>
      <c r="AV692" s="27"/>
      <c r="AW692" s="27"/>
      <c r="AX692" s="27"/>
      <c r="AY692" s="28"/>
    </row>
    <row r="693" ht="15.75" customHeight="1"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8"/>
      <c r="AO693" s="27"/>
      <c r="AP693" s="28"/>
      <c r="AQ693" s="29"/>
      <c r="AR693" s="28"/>
      <c r="AS693" s="27"/>
      <c r="AT693" s="27"/>
      <c r="AU693" s="27"/>
      <c r="AV693" s="27"/>
      <c r="AW693" s="27"/>
      <c r="AX693" s="27"/>
      <c r="AY693" s="28"/>
    </row>
    <row r="694" ht="15.75" customHeight="1"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8"/>
      <c r="AO694" s="27"/>
      <c r="AP694" s="28"/>
      <c r="AQ694" s="29"/>
      <c r="AR694" s="28"/>
      <c r="AS694" s="27"/>
      <c r="AT694" s="27"/>
      <c r="AU694" s="27"/>
      <c r="AV694" s="27"/>
      <c r="AW694" s="27"/>
      <c r="AX694" s="27"/>
      <c r="AY694" s="28"/>
    </row>
    <row r="695" ht="15.75" customHeight="1"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8"/>
      <c r="AO695" s="27"/>
      <c r="AP695" s="28"/>
      <c r="AQ695" s="29"/>
      <c r="AR695" s="28"/>
      <c r="AS695" s="27"/>
      <c r="AT695" s="27"/>
      <c r="AU695" s="27"/>
      <c r="AV695" s="27"/>
      <c r="AW695" s="27"/>
      <c r="AX695" s="27"/>
      <c r="AY695" s="28"/>
    </row>
    <row r="696" ht="15.75" customHeight="1"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8"/>
      <c r="AO696" s="27"/>
      <c r="AP696" s="28"/>
      <c r="AQ696" s="29"/>
      <c r="AR696" s="28"/>
      <c r="AS696" s="27"/>
      <c r="AT696" s="27"/>
      <c r="AU696" s="27"/>
      <c r="AV696" s="27"/>
      <c r="AW696" s="27"/>
      <c r="AX696" s="27"/>
      <c r="AY696" s="28"/>
    </row>
    <row r="697" ht="15.75" customHeight="1"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8"/>
      <c r="AO697" s="27"/>
      <c r="AP697" s="28"/>
      <c r="AQ697" s="29"/>
      <c r="AR697" s="28"/>
      <c r="AS697" s="27"/>
      <c r="AT697" s="27"/>
      <c r="AU697" s="27"/>
      <c r="AV697" s="27"/>
      <c r="AW697" s="27"/>
      <c r="AX697" s="27"/>
      <c r="AY697" s="28"/>
    </row>
    <row r="698" ht="15.75" customHeight="1"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8"/>
      <c r="AO698" s="27"/>
      <c r="AP698" s="28"/>
      <c r="AQ698" s="29"/>
      <c r="AR698" s="28"/>
      <c r="AS698" s="27"/>
      <c r="AT698" s="27"/>
      <c r="AU698" s="27"/>
      <c r="AV698" s="27"/>
      <c r="AW698" s="27"/>
      <c r="AX698" s="27"/>
      <c r="AY698" s="28"/>
    </row>
    <row r="699" ht="15.75" customHeight="1"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8"/>
      <c r="AO699" s="27"/>
      <c r="AP699" s="28"/>
      <c r="AQ699" s="29"/>
      <c r="AR699" s="28"/>
      <c r="AS699" s="27"/>
      <c r="AT699" s="27"/>
      <c r="AU699" s="27"/>
      <c r="AV699" s="27"/>
      <c r="AW699" s="27"/>
      <c r="AX699" s="27"/>
      <c r="AY699" s="28"/>
    </row>
    <row r="700" ht="15.75" customHeight="1"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8"/>
      <c r="AO700" s="27"/>
      <c r="AP700" s="28"/>
      <c r="AQ700" s="29"/>
      <c r="AR700" s="28"/>
      <c r="AS700" s="27"/>
      <c r="AT700" s="27"/>
      <c r="AU700" s="27"/>
      <c r="AV700" s="27"/>
      <c r="AW700" s="27"/>
      <c r="AX700" s="27"/>
      <c r="AY700" s="28"/>
    </row>
    <row r="701" ht="15.75" customHeight="1"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8"/>
      <c r="AO701" s="27"/>
      <c r="AP701" s="28"/>
      <c r="AQ701" s="29"/>
      <c r="AR701" s="28"/>
      <c r="AS701" s="27"/>
      <c r="AT701" s="27"/>
      <c r="AU701" s="27"/>
      <c r="AV701" s="27"/>
      <c r="AW701" s="27"/>
      <c r="AX701" s="27"/>
      <c r="AY701" s="28"/>
    </row>
    <row r="702" ht="15.75" customHeight="1"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8"/>
      <c r="AO702" s="27"/>
      <c r="AP702" s="28"/>
      <c r="AQ702" s="29"/>
      <c r="AR702" s="28"/>
      <c r="AS702" s="27"/>
      <c r="AT702" s="27"/>
      <c r="AU702" s="27"/>
      <c r="AV702" s="27"/>
      <c r="AW702" s="27"/>
      <c r="AX702" s="27"/>
      <c r="AY702" s="28"/>
    </row>
    <row r="703" ht="15.75" customHeight="1"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8"/>
      <c r="AO703" s="27"/>
      <c r="AP703" s="28"/>
      <c r="AQ703" s="29"/>
      <c r="AR703" s="28"/>
      <c r="AS703" s="27"/>
      <c r="AT703" s="27"/>
      <c r="AU703" s="27"/>
      <c r="AV703" s="27"/>
      <c r="AW703" s="27"/>
      <c r="AX703" s="27"/>
      <c r="AY703" s="28"/>
    </row>
    <row r="704" ht="15.75" customHeight="1"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8"/>
      <c r="AO704" s="27"/>
      <c r="AP704" s="28"/>
      <c r="AQ704" s="29"/>
      <c r="AR704" s="28"/>
      <c r="AS704" s="27"/>
      <c r="AT704" s="27"/>
      <c r="AU704" s="27"/>
      <c r="AV704" s="27"/>
      <c r="AW704" s="27"/>
      <c r="AX704" s="27"/>
      <c r="AY704" s="28"/>
    </row>
    <row r="705" ht="15.75" customHeight="1"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8"/>
      <c r="AO705" s="27"/>
      <c r="AP705" s="28"/>
      <c r="AQ705" s="29"/>
      <c r="AR705" s="28"/>
      <c r="AS705" s="27"/>
      <c r="AT705" s="27"/>
      <c r="AU705" s="27"/>
      <c r="AV705" s="27"/>
      <c r="AW705" s="27"/>
      <c r="AX705" s="27"/>
      <c r="AY705" s="28"/>
    </row>
    <row r="706" ht="15.75" customHeight="1"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8"/>
      <c r="AO706" s="27"/>
      <c r="AP706" s="28"/>
      <c r="AQ706" s="29"/>
      <c r="AR706" s="28"/>
      <c r="AS706" s="27"/>
      <c r="AT706" s="27"/>
      <c r="AU706" s="27"/>
      <c r="AV706" s="27"/>
      <c r="AW706" s="27"/>
      <c r="AX706" s="27"/>
      <c r="AY706" s="28"/>
    </row>
    <row r="707" ht="15.75" customHeight="1"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8"/>
      <c r="AO707" s="27"/>
      <c r="AP707" s="28"/>
      <c r="AQ707" s="29"/>
      <c r="AR707" s="28"/>
      <c r="AS707" s="27"/>
      <c r="AT707" s="27"/>
      <c r="AU707" s="27"/>
      <c r="AV707" s="27"/>
      <c r="AW707" s="27"/>
      <c r="AX707" s="27"/>
      <c r="AY707" s="28"/>
    </row>
    <row r="708" ht="15.75" customHeight="1"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8"/>
      <c r="AO708" s="27"/>
      <c r="AP708" s="28"/>
      <c r="AQ708" s="29"/>
      <c r="AR708" s="28"/>
      <c r="AS708" s="27"/>
      <c r="AT708" s="27"/>
      <c r="AU708" s="27"/>
      <c r="AV708" s="27"/>
      <c r="AW708" s="27"/>
      <c r="AX708" s="27"/>
      <c r="AY708" s="28"/>
    </row>
    <row r="709" ht="15.75" customHeight="1"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8"/>
      <c r="AO709" s="27"/>
      <c r="AP709" s="28"/>
      <c r="AQ709" s="29"/>
      <c r="AR709" s="28"/>
      <c r="AS709" s="27"/>
      <c r="AT709" s="27"/>
      <c r="AU709" s="27"/>
      <c r="AV709" s="27"/>
      <c r="AW709" s="27"/>
      <c r="AX709" s="27"/>
      <c r="AY709" s="28"/>
    </row>
    <row r="710" ht="15.75" customHeight="1"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8"/>
      <c r="AO710" s="27"/>
      <c r="AP710" s="28"/>
      <c r="AQ710" s="29"/>
      <c r="AR710" s="28"/>
      <c r="AS710" s="27"/>
      <c r="AT710" s="27"/>
      <c r="AU710" s="27"/>
      <c r="AV710" s="27"/>
      <c r="AW710" s="27"/>
      <c r="AX710" s="27"/>
      <c r="AY710" s="28"/>
    </row>
    <row r="711" ht="15.75" customHeight="1"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8"/>
      <c r="AO711" s="27"/>
      <c r="AP711" s="28"/>
      <c r="AQ711" s="29"/>
      <c r="AR711" s="28"/>
      <c r="AS711" s="27"/>
      <c r="AT711" s="27"/>
      <c r="AU711" s="27"/>
      <c r="AV711" s="27"/>
      <c r="AW711" s="27"/>
      <c r="AX711" s="27"/>
      <c r="AY711" s="28"/>
    </row>
    <row r="712" ht="15.75" customHeight="1"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8"/>
      <c r="AO712" s="27"/>
      <c r="AP712" s="28"/>
      <c r="AQ712" s="29"/>
      <c r="AR712" s="28"/>
      <c r="AS712" s="27"/>
      <c r="AT712" s="27"/>
      <c r="AU712" s="27"/>
      <c r="AV712" s="27"/>
      <c r="AW712" s="27"/>
      <c r="AX712" s="27"/>
      <c r="AY712" s="28"/>
    </row>
    <row r="713" ht="15.75" customHeight="1"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8"/>
      <c r="AO713" s="27"/>
      <c r="AP713" s="28"/>
      <c r="AQ713" s="29"/>
      <c r="AR713" s="28"/>
      <c r="AS713" s="27"/>
      <c r="AT713" s="27"/>
      <c r="AU713" s="27"/>
      <c r="AV713" s="27"/>
      <c r="AW713" s="27"/>
      <c r="AX713" s="27"/>
      <c r="AY713" s="28"/>
    </row>
    <row r="714" ht="15.75" customHeight="1"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8"/>
      <c r="AO714" s="27"/>
      <c r="AP714" s="28"/>
      <c r="AQ714" s="29"/>
      <c r="AR714" s="28"/>
      <c r="AS714" s="27"/>
      <c r="AT714" s="27"/>
      <c r="AU714" s="27"/>
      <c r="AV714" s="27"/>
      <c r="AW714" s="27"/>
      <c r="AX714" s="27"/>
      <c r="AY714" s="28"/>
    </row>
    <row r="715" ht="15.75" customHeight="1"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8"/>
      <c r="AO715" s="27"/>
      <c r="AP715" s="28"/>
      <c r="AQ715" s="29"/>
      <c r="AR715" s="28"/>
      <c r="AS715" s="27"/>
      <c r="AT715" s="27"/>
      <c r="AU715" s="27"/>
      <c r="AV715" s="27"/>
      <c r="AW715" s="27"/>
      <c r="AX715" s="27"/>
      <c r="AY715" s="28"/>
    </row>
    <row r="716" ht="15.75" customHeight="1"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8"/>
      <c r="AO716" s="27"/>
      <c r="AP716" s="28"/>
      <c r="AQ716" s="29"/>
      <c r="AR716" s="28"/>
      <c r="AS716" s="27"/>
      <c r="AT716" s="27"/>
      <c r="AU716" s="27"/>
      <c r="AV716" s="27"/>
      <c r="AW716" s="27"/>
      <c r="AX716" s="27"/>
      <c r="AY716" s="28"/>
    </row>
    <row r="717" ht="15.75" customHeight="1"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8"/>
      <c r="AO717" s="27"/>
      <c r="AP717" s="28"/>
      <c r="AQ717" s="29"/>
      <c r="AR717" s="28"/>
      <c r="AS717" s="27"/>
      <c r="AT717" s="27"/>
      <c r="AU717" s="27"/>
      <c r="AV717" s="27"/>
      <c r="AW717" s="27"/>
      <c r="AX717" s="27"/>
      <c r="AY717" s="28"/>
    </row>
    <row r="718" ht="15.75" customHeight="1"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8"/>
      <c r="AO718" s="27"/>
      <c r="AP718" s="28"/>
      <c r="AQ718" s="29"/>
      <c r="AR718" s="28"/>
      <c r="AS718" s="27"/>
      <c r="AT718" s="27"/>
      <c r="AU718" s="27"/>
      <c r="AV718" s="27"/>
      <c r="AW718" s="27"/>
      <c r="AX718" s="27"/>
      <c r="AY718" s="28"/>
    </row>
    <row r="719" ht="15.75" customHeight="1"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8"/>
      <c r="AO719" s="27"/>
      <c r="AP719" s="28"/>
      <c r="AQ719" s="29"/>
      <c r="AR719" s="28"/>
      <c r="AS719" s="27"/>
      <c r="AT719" s="27"/>
      <c r="AU719" s="27"/>
      <c r="AV719" s="27"/>
      <c r="AW719" s="27"/>
      <c r="AX719" s="27"/>
      <c r="AY719" s="28"/>
    </row>
    <row r="720" ht="15.75" customHeight="1"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8"/>
      <c r="AO720" s="27"/>
      <c r="AP720" s="28"/>
      <c r="AQ720" s="29"/>
      <c r="AR720" s="28"/>
      <c r="AS720" s="27"/>
      <c r="AT720" s="27"/>
      <c r="AU720" s="27"/>
      <c r="AV720" s="27"/>
      <c r="AW720" s="27"/>
      <c r="AX720" s="27"/>
      <c r="AY720" s="28"/>
    </row>
    <row r="721" ht="15.75" customHeight="1"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8"/>
      <c r="AO721" s="27"/>
      <c r="AP721" s="28"/>
      <c r="AQ721" s="29"/>
      <c r="AR721" s="28"/>
      <c r="AS721" s="27"/>
      <c r="AT721" s="27"/>
      <c r="AU721" s="27"/>
      <c r="AV721" s="27"/>
      <c r="AW721" s="27"/>
      <c r="AX721" s="27"/>
      <c r="AY721" s="28"/>
    </row>
    <row r="722" ht="15.75" customHeight="1"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8"/>
      <c r="AO722" s="27"/>
      <c r="AP722" s="28"/>
      <c r="AQ722" s="29"/>
      <c r="AR722" s="28"/>
      <c r="AS722" s="27"/>
      <c r="AT722" s="27"/>
      <c r="AU722" s="27"/>
      <c r="AV722" s="27"/>
      <c r="AW722" s="27"/>
      <c r="AX722" s="27"/>
      <c r="AY722" s="28"/>
    </row>
    <row r="723" ht="15.75" customHeight="1"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8"/>
      <c r="AO723" s="27"/>
      <c r="AP723" s="28"/>
      <c r="AQ723" s="29"/>
      <c r="AR723" s="28"/>
      <c r="AS723" s="27"/>
      <c r="AT723" s="27"/>
      <c r="AU723" s="27"/>
      <c r="AV723" s="27"/>
      <c r="AW723" s="27"/>
      <c r="AX723" s="27"/>
      <c r="AY723" s="28"/>
    </row>
    <row r="724" ht="15.75" customHeight="1"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8"/>
      <c r="AO724" s="27"/>
      <c r="AP724" s="28"/>
      <c r="AQ724" s="29"/>
      <c r="AR724" s="28"/>
      <c r="AS724" s="27"/>
      <c r="AT724" s="27"/>
      <c r="AU724" s="27"/>
      <c r="AV724" s="27"/>
      <c r="AW724" s="27"/>
      <c r="AX724" s="27"/>
      <c r="AY724" s="28"/>
    </row>
    <row r="725" ht="15.75" customHeight="1"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8"/>
      <c r="AO725" s="27"/>
      <c r="AP725" s="28"/>
      <c r="AQ725" s="29"/>
      <c r="AR725" s="28"/>
      <c r="AS725" s="27"/>
      <c r="AT725" s="27"/>
      <c r="AU725" s="27"/>
      <c r="AV725" s="27"/>
      <c r="AW725" s="27"/>
      <c r="AX725" s="27"/>
      <c r="AY725" s="28"/>
    </row>
    <row r="726" ht="15.75" customHeight="1"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8"/>
      <c r="AO726" s="27"/>
      <c r="AP726" s="28"/>
      <c r="AQ726" s="29"/>
      <c r="AR726" s="28"/>
      <c r="AS726" s="27"/>
      <c r="AT726" s="27"/>
      <c r="AU726" s="27"/>
      <c r="AV726" s="27"/>
      <c r="AW726" s="27"/>
      <c r="AX726" s="27"/>
      <c r="AY726" s="28"/>
    </row>
    <row r="727" ht="15.75" customHeight="1"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8"/>
      <c r="AO727" s="27"/>
      <c r="AP727" s="28"/>
      <c r="AQ727" s="29"/>
      <c r="AR727" s="28"/>
      <c r="AS727" s="27"/>
      <c r="AT727" s="27"/>
      <c r="AU727" s="27"/>
      <c r="AV727" s="27"/>
      <c r="AW727" s="27"/>
      <c r="AX727" s="27"/>
      <c r="AY727" s="28"/>
    </row>
    <row r="728" ht="15.75" customHeight="1"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8"/>
      <c r="AO728" s="27"/>
      <c r="AP728" s="28"/>
      <c r="AQ728" s="29"/>
      <c r="AR728" s="28"/>
      <c r="AS728" s="27"/>
      <c r="AT728" s="27"/>
      <c r="AU728" s="27"/>
      <c r="AV728" s="27"/>
      <c r="AW728" s="27"/>
      <c r="AX728" s="27"/>
      <c r="AY728" s="28"/>
    </row>
    <row r="729" ht="15.75" customHeight="1"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8"/>
      <c r="AO729" s="27"/>
      <c r="AP729" s="28"/>
      <c r="AQ729" s="29"/>
      <c r="AR729" s="28"/>
      <c r="AS729" s="27"/>
      <c r="AT729" s="27"/>
      <c r="AU729" s="27"/>
      <c r="AV729" s="27"/>
      <c r="AW729" s="27"/>
      <c r="AX729" s="27"/>
      <c r="AY729" s="28"/>
    </row>
    <row r="730" ht="15.75" customHeight="1"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8"/>
      <c r="AO730" s="27"/>
      <c r="AP730" s="28"/>
      <c r="AQ730" s="29"/>
      <c r="AR730" s="28"/>
      <c r="AS730" s="27"/>
      <c r="AT730" s="27"/>
      <c r="AU730" s="27"/>
      <c r="AV730" s="27"/>
      <c r="AW730" s="27"/>
      <c r="AX730" s="27"/>
      <c r="AY730" s="28"/>
    </row>
    <row r="731" ht="15.75" customHeight="1"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8"/>
      <c r="AO731" s="27"/>
      <c r="AP731" s="28"/>
      <c r="AQ731" s="29"/>
      <c r="AR731" s="28"/>
      <c r="AS731" s="27"/>
      <c r="AT731" s="27"/>
      <c r="AU731" s="27"/>
      <c r="AV731" s="27"/>
      <c r="AW731" s="27"/>
      <c r="AX731" s="27"/>
      <c r="AY731" s="28"/>
    </row>
    <row r="732" ht="15.75" customHeight="1"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8"/>
      <c r="AO732" s="27"/>
      <c r="AP732" s="28"/>
      <c r="AQ732" s="29"/>
      <c r="AR732" s="28"/>
      <c r="AS732" s="27"/>
      <c r="AT732" s="27"/>
      <c r="AU732" s="27"/>
      <c r="AV732" s="27"/>
      <c r="AW732" s="27"/>
      <c r="AX732" s="27"/>
      <c r="AY732" s="28"/>
    </row>
    <row r="733" ht="15.75" customHeight="1"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8"/>
      <c r="AO733" s="27"/>
      <c r="AP733" s="28"/>
      <c r="AQ733" s="29"/>
      <c r="AR733" s="28"/>
      <c r="AS733" s="27"/>
      <c r="AT733" s="27"/>
      <c r="AU733" s="27"/>
      <c r="AV733" s="27"/>
      <c r="AW733" s="27"/>
      <c r="AX733" s="27"/>
      <c r="AY733" s="28"/>
    </row>
    <row r="734" ht="15.75" customHeight="1"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8"/>
      <c r="AO734" s="27"/>
      <c r="AP734" s="28"/>
      <c r="AQ734" s="29"/>
      <c r="AR734" s="28"/>
      <c r="AS734" s="27"/>
      <c r="AT734" s="27"/>
      <c r="AU734" s="27"/>
      <c r="AV734" s="27"/>
      <c r="AW734" s="27"/>
      <c r="AX734" s="27"/>
      <c r="AY734" s="28"/>
    </row>
    <row r="735" ht="15.75" customHeight="1"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8"/>
      <c r="AO735" s="27"/>
      <c r="AP735" s="28"/>
      <c r="AQ735" s="29"/>
      <c r="AR735" s="28"/>
      <c r="AS735" s="27"/>
      <c r="AT735" s="27"/>
      <c r="AU735" s="27"/>
      <c r="AV735" s="27"/>
      <c r="AW735" s="27"/>
      <c r="AX735" s="27"/>
      <c r="AY735" s="28"/>
    </row>
    <row r="736" ht="15.75" customHeight="1"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8"/>
      <c r="AO736" s="27"/>
      <c r="AP736" s="28"/>
      <c r="AQ736" s="29"/>
      <c r="AR736" s="28"/>
      <c r="AS736" s="27"/>
      <c r="AT736" s="27"/>
      <c r="AU736" s="27"/>
      <c r="AV736" s="27"/>
      <c r="AW736" s="27"/>
      <c r="AX736" s="27"/>
      <c r="AY736" s="28"/>
    </row>
    <row r="737" ht="15.75" customHeight="1"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8"/>
      <c r="AO737" s="27"/>
      <c r="AP737" s="28"/>
      <c r="AQ737" s="29"/>
      <c r="AR737" s="28"/>
      <c r="AS737" s="27"/>
      <c r="AT737" s="27"/>
      <c r="AU737" s="27"/>
      <c r="AV737" s="27"/>
      <c r="AW737" s="27"/>
      <c r="AX737" s="27"/>
      <c r="AY737" s="28"/>
    </row>
    <row r="738" ht="15.75" customHeight="1"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8"/>
      <c r="AO738" s="27"/>
      <c r="AP738" s="28"/>
      <c r="AQ738" s="29"/>
      <c r="AR738" s="28"/>
      <c r="AS738" s="27"/>
      <c r="AT738" s="27"/>
      <c r="AU738" s="27"/>
      <c r="AV738" s="27"/>
      <c r="AW738" s="27"/>
      <c r="AX738" s="27"/>
      <c r="AY738" s="28"/>
    </row>
    <row r="739" ht="15.75" customHeight="1"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8"/>
      <c r="AO739" s="27"/>
      <c r="AP739" s="28"/>
      <c r="AQ739" s="29"/>
      <c r="AR739" s="28"/>
      <c r="AS739" s="27"/>
      <c r="AT739" s="27"/>
      <c r="AU739" s="27"/>
      <c r="AV739" s="27"/>
      <c r="AW739" s="27"/>
      <c r="AX739" s="27"/>
      <c r="AY739" s="28"/>
    </row>
    <row r="740" ht="15.75" customHeight="1"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8"/>
      <c r="AO740" s="27"/>
      <c r="AP740" s="28"/>
      <c r="AQ740" s="29"/>
      <c r="AR740" s="28"/>
      <c r="AS740" s="27"/>
      <c r="AT740" s="27"/>
      <c r="AU740" s="27"/>
      <c r="AV740" s="27"/>
      <c r="AW740" s="27"/>
      <c r="AX740" s="27"/>
      <c r="AY740" s="28"/>
    </row>
    <row r="741" ht="15.75" customHeight="1"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8"/>
      <c r="AO741" s="27"/>
      <c r="AP741" s="28"/>
      <c r="AQ741" s="29"/>
      <c r="AR741" s="28"/>
      <c r="AS741" s="27"/>
      <c r="AT741" s="27"/>
      <c r="AU741" s="27"/>
      <c r="AV741" s="27"/>
      <c r="AW741" s="27"/>
      <c r="AX741" s="27"/>
      <c r="AY741" s="28"/>
    </row>
    <row r="742" ht="15.75" customHeight="1"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8"/>
      <c r="AO742" s="27"/>
      <c r="AP742" s="28"/>
      <c r="AQ742" s="29"/>
      <c r="AR742" s="28"/>
      <c r="AS742" s="27"/>
      <c r="AT742" s="27"/>
      <c r="AU742" s="27"/>
      <c r="AV742" s="27"/>
      <c r="AW742" s="27"/>
      <c r="AX742" s="27"/>
      <c r="AY742" s="28"/>
    </row>
    <row r="743" ht="15.75" customHeight="1"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8"/>
      <c r="AO743" s="27"/>
      <c r="AP743" s="28"/>
      <c r="AQ743" s="29"/>
      <c r="AR743" s="28"/>
      <c r="AS743" s="27"/>
      <c r="AT743" s="27"/>
      <c r="AU743" s="27"/>
      <c r="AV743" s="27"/>
      <c r="AW743" s="27"/>
      <c r="AX743" s="27"/>
      <c r="AY743" s="28"/>
    </row>
    <row r="744" ht="15.75" customHeight="1"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8"/>
      <c r="AO744" s="27"/>
      <c r="AP744" s="28"/>
      <c r="AQ744" s="29"/>
      <c r="AR744" s="28"/>
      <c r="AS744" s="27"/>
      <c r="AT744" s="27"/>
      <c r="AU744" s="27"/>
      <c r="AV744" s="27"/>
      <c r="AW744" s="27"/>
      <c r="AX744" s="27"/>
      <c r="AY744" s="28"/>
    </row>
    <row r="745" ht="15.75" customHeight="1"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8"/>
      <c r="AO745" s="27"/>
      <c r="AP745" s="28"/>
      <c r="AQ745" s="29"/>
      <c r="AR745" s="28"/>
      <c r="AS745" s="27"/>
      <c r="AT745" s="27"/>
      <c r="AU745" s="27"/>
      <c r="AV745" s="27"/>
      <c r="AW745" s="27"/>
      <c r="AX745" s="27"/>
      <c r="AY745" s="28"/>
    </row>
    <row r="746" ht="15.75" customHeight="1"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8"/>
      <c r="AO746" s="27"/>
      <c r="AP746" s="28"/>
      <c r="AQ746" s="29"/>
      <c r="AR746" s="28"/>
      <c r="AS746" s="27"/>
      <c r="AT746" s="27"/>
      <c r="AU746" s="27"/>
      <c r="AV746" s="27"/>
      <c r="AW746" s="27"/>
      <c r="AX746" s="27"/>
      <c r="AY746" s="28"/>
    </row>
    <row r="747" ht="15.75" customHeight="1"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8"/>
      <c r="AO747" s="27"/>
      <c r="AP747" s="28"/>
      <c r="AQ747" s="29"/>
      <c r="AR747" s="28"/>
      <c r="AS747" s="27"/>
      <c r="AT747" s="27"/>
      <c r="AU747" s="27"/>
      <c r="AV747" s="27"/>
      <c r="AW747" s="27"/>
      <c r="AX747" s="27"/>
      <c r="AY747" s="28"/>
    </row>
    <row r="748" ht="15.75" customHeight="1"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8"/>
      <c r="AO748" s="27"/>
      <c r="AP748" s="28"/>
      <c r="AQ748" s="29"/>
      <c r="AR748" s="28"/>
      <c r="AS748" s="27"/>
      <c r="AT748" s="27"/>
      <c r="AU748" s="27"/>
      <c r="AV748" s="27"/>
      <c r="AW748" s="27"/>
      <c r="AX748" s="27"/>
      <c r="AY748" s="28"/>
    </row>
    <row r="749" ht="15.75" customHeight="1"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8"/>
      <c r="AO749" s="27"/>
      <c r="AP749" s="28"/>
      <c r="AQ749" s="29"/>
      <c r="AR749" s="28"/>
      <c r="AS749" s="27"/>
      <c r="AT749" s="27"/>
      <c r="AU749" s="27"/>
      <c r="AV749" s="27"/>
      <c r="AW749" s="27"/>
      <c r="AX749" s="27"/>
      <c r="AY749" s="28"/>
    </row>
    <row r="750" ht="15.75" customHeight="1"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8"/>
      <c r="AO750" s="27"/>
      <c r="AP750" s="28"/>
      <c r="AQ750" s="29"/>
      <c r="AR750" s="28"/>
      <c r="AS750" s="27"/>
      <c r="AT750" s="27"/>
      <c r="AU750" s="27"/>
      <c r="AV750" s="27"/>
      <c r="AW750" s="27"/>
      <c r="AX750" s="27"/>
      <c r="AY750" s="28"/>
    </row>
    <row r="751" ht="15.75" customHeight="1"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8"/>
      <c r="AO751" s="27"/>
      <c r="AP751" s="28"/>
      <c r="AQ751" s="29"/>
      <c r="AR751" s="28"/>
      <c r="AS751" s="27"/>
      <c r="AT751" s="27"/>
      <c r="AU751" s="27"/>
      <c r="AV751" s="27"/>
      <c r="AW751" s="27"/>
      <c r="AX751" s="27"/>
      <c r="AY751" s="28"/>
    </row>
    <row r="752" ht="15.75" customHeight="1"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8"/>
      <c r="AO752" s="27"/>
      <c r="AP752" s="28"/>
      <c r="AQ752" s="29"/>
      <c r="AR752" s="28"/>
      <c r="AS752" s="27"/>
      <c r="AT752" s="27"/>
      <c r="AU752" s="27"/>
      <c r="AV752" s="27"/>
      <c r="AW752" s="27"/>
      <c r="AX752" s="27"/>
      <c r="AY752" s="28"/>
    </row>
    <row r="753" ht="15.75" customHeight="1"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8"/>
      <c r="AO753" s="27"/>
      <c r="AP753" s="28"/>
      <c r="AQ753" s="29"/>
      <c r="AR753" s="28"/>
      <c r="AS753" s="27"/>
      <c r="AT753" s="27"/>
      <c r="AU753" s="27"/>
      <c r="AV753" s="27"/>
      <c r="AW753" s="27"/>
      <c r="AX753" s="27"/>
      <c r="AY753" s="28"/>
    </row>
    <row r="754" ht="15.75" customHeight="1"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8"/>
      <c r="AO754" s="27"/>
      <c r="AP754" s="28"/>
      <c r="AQ754" s="29"/>
      <c r="AR754" s="28"/>
      <c r="AS754" s="27"/>
      <c r="AT754" s="27"/>
      <c r="AU754" s="27"/>
      <c r="AV754" s="27"/>
      <c r="AW754" s="27"/>
      <c r="AX754" s="27"/>
      <c r="AY754" s="28"/>
    </row>
    <row r="755" ht="15.75" customHeight="1"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8"/>
      <c r="AO755" s="27"/>
      <c r="AP755" s="28"/>
      <c r="AQ755" s="29"/>
      <c r="AR755" s="28"/>
      <c r="AS755" s="27"/>
      <c r="AT755" s="27"/>
      <c r="AU755" s="27"/>
      <c r="AV755" s="27"/>
      <c r="AW755" s="27"/>
      <c r="AX755" s="27"/>
      <c r="AY755" s="28"/>
    </row>
    <row r="756" ht="15.75" customHeight="1"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8"/>
      <c r="AO756" s="27"/>
      <c r="AP756" s="28"/>
      <c r="AQ756" s="29"/>
      <c r="AR756" s="28"/>
      <c r="AS756" s="27"/>
      <c r="AT756" s="27"/>
      <c r="AU756" s="27"/>
      <c r="AV756" s="27"/>
      <c r="AW756" s="27"/>
      <c r="AX756" s="27"/>
      <c r="AY756" s="28"/>
    </row>
    <row r="757" ht="15.75" customHeight="1"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8"/>
      <c r="AO757" s="27"/>
      <c r="AP757" s="28"/>
      <c r="AQ757" s="29"/>
      <c r="AR757" s="28"/>
      <c r="AS757" s="27"/>
      <c r="AT757" s="27"/>
      <c r="AU757" s="27"/>
      <c r="AV757" s="27"/>
      <c r="AW757" s="27"/>
      <c r="AX757" s="27"/>
      <c r="AY757" s="28"/>
    </row>
    <row r="758" ht="15.75" customHeight="1"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8"/>
      <c r="AO758" s="27"/>
      <c r="AP758" s="28"/>
      <c r="AQ758" s="29"/>
      <c r="AR758" s="28"/>
      <c r="AS758" s="27"/>
      <c r="AT758" s="27"/>
      <c r="AU758" s="27"/>
      <c r="AV758" s="27"/>
      <c r="AW758" s="27"/>
      <c r="AX758" s="27"/>
      <c r="AY758" s="28"/>
    </row>
    <row r="759" ht="15.75" customHeight="1"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8"/>
      <c r="AO759" s="27"/>
      <c r="AP759" s="28"/>
      <c r="AQ759" s="29"/>
      <c r="AR759" s="28"/>
      <c r="AS759" s="27"/>
      <c r="AT759" s="27"/>
      <c r="AU759" s="27"/>
      <c r="AV759" s="27"/>
      <c r="AW759" s="27"/>
      <c r="AX759" s="27"/>
      <c r="AY759" s="28"/>
    </row>
    <row r="760" ht="15.75" customHeight="1"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8"/>
      <c r="AO760" s="27"/>
      <c r="AP760" s="28"/>
      <c r="AQ760" s="29"/>
      <c r="AR760" s="28"/>
      <c r="AS760" s="27"/>
      <c r="AT760" s="27"/>
      <c r="AU760" s="27"/>
      <c r="AV760" s="27"/>
      <c r="AW760" s="27"/>
      <c r="AX760" s="27"/>
      <c r="AY760" s="28"/>
    </row>
    <row r="761" ht="15.75" customHeight="1"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8"/>
      <c r="AO761" s="27"/>
      <c r="AP761" s="28"/>
      <c r="AQ761" s="29"/>
      <c r="AR761" s="28"/>
      <c r="AS761" s="27"/>
      <c r="AT761" s="27"/>
      <c r="AU761" s="27"/>
      <c r="AV761" s="27"/>
      <c r="AW761" s="27"/>
      <c r="AX761" s="27"/>
      <c r="AY761" s="28"/>
    </row>
    <row r="762" ht="15.75" customHeight="1"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8"/>
      <c r="AO762" s="27"/>
      <c r="AP762" s="28"/>
      <c r="AQ762" s="29"/>
      <c r="AR762" s="28"/>
      <c r="AS762" s="27"/>
      <c r="AT762" s="27"/>
      <c r="AU762" s="27"/>
      <c r="AV762" s="27"/>
      <c r="AW762" s="27"/>
      <c r="AX762" s="27"/>
      <c r="AY762" s="28"/>
    </row>
    <row r="763" ht="15.75" customHeight="1"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8"/>
      <c r="AO763" s="27"/>
      <c r="AP763" s="28"/>
      <c r="AQ763" s="29"/>
      <c r="AR763" s="28"/>
      <c r="AS763" s="27"/>
      <c r="AT763" s="27"/>
      <c r="AU763" s="27"/>
      <c r="AV763" s="27"/>
      <c r="AW763" s="27"/>
      <c r="AX763" s="27"/>
      <c r="AY763" s="28"/>
    </row>
    <row r="764" ht="15.75" customHeight="1"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8"/>
      <c r="AO764" s="27"/>
      <c r="AP764" s="28"/>
      <c r="AQ764" s="29"/>
      <c r="AR764" s="28"/>
      <c r="AS764" s="27"/>
      <c r="AT764" s="27"/>
      <c r="AU764" s="27"/>
      <c r="AV764" s="27"/>
      <c r="AW764" s="27"/>
      <c r="AX764" s="27"/>
      <c r="AY764" s="28"/>
    </row>
    <row r="765" ht="15.75" customHeight="1"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8"/>
      <c r="AO765" s="27"/>
      <c r="AP765" s="28"/>
      <c r="AQ765" s="29"/>
      <c r="AR765" s="28"/>
      <c r="AS765" s="27"/>
      <c r="AT765" s="27"/>
      <c r="AU765" s="27"/>
      <c r="AV765" s="27"/>
      <c r="AW765" s="27"/>
      <c r="AX765" s="27"/>
      <c r="AY765" s="28"/>
    </row>
    <row r="766" ht="15.75" customHeight="1"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8"/>
      <c r="AO766" s="27"/>
      <c r="AP766" s="28"/>
      <c r="AQ766" s="29"/>
      <c r="AR766" s="28"/>
      <c r="AS766" s="27"/>
      <c r="AT766" s="27"/>
      <c r="AU766" s="27"/>
      <c r="AV766" s="27"/>
      <c r="AW766" s="27"/>
      <c r="AX766" s="27"/>
      <c r="AY766" s="28"/>
    </row>
    <row r="767" ht="15.75" customHeight="1"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8"/>
      <c r="AO767" s="27"/>
      <c r="AP767" s="28"/>
      <c r="AQ767" s="29"/>
      <c r="AR767" s="28"/>
      <c r="AS767" s="27"/>
      <c r="AT767" s="27"/>
      <c r="AU767" s="27"/>
      <c r="AV767" s="27"/>
      <c r="AW767" s="27"/>
      <c r="AX767" s="27"/>
      <c r="AY767" s="28"/>
    </row>
    <row r="768" ht="15.75" customHeight="1"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8"/>
      <c r="AO768" s="27"/>
      <c r="AP768" s="28"/>
      <c r="AQ768" s="29"/>
      <c r="AR768" s="28"/>
      <c r="AS768" s="27"/>
      <c r="AT768" s="27"/>
      <c r="AU768" s="27"/>
      <c r="AV768" s="27"/>
      <c r="AW768" s="27"/>
      <c r="AX768" s="27"/>
      <c r="AY768" s="28"/>
    </row>
    <row r="769" ht="15.75" customHeight="1"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8"/>
      <c r="AO769" s="27"/>
      <c r="AP769" s="28"/>
      <c r="AQ769" s="29"/>
      <c r="AR769" s="28"/>
      <c r="AS769" s="27"/>
      <c r="AT769" s="27"/>
      <c r="AU769" s="27"/>
      <c r="AV769" s="27"/>
      <c r="AW769" s="27"/>
      <c r="AX769" s="27"/>
      <c r="AY769" s="28"/>
    </row>
    <row r="770" ht="15.75" customHeight="1"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8"/>
      <c r="AO770" s="27"/>
      <c r="AP770" s="28"/>
      <c r="AQ770" s="29"/>
      <c r="AR770" s="28"/>
      <c r="AS770" s="27"/>
      <c r="AT770" s="27"/>
      <c r="AU770" s="27"/>
      <c r="AV770" s="27"/>
      <c r="AW770" s="27"/>
      <c r="AX770" s="27"/>
      <c r="AY770" s="28"/>
    </row>
    <row r="771" ht="15.75" customHeight="1"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8"/>
      <c r="AO771" s="27"/>
      <c r="AP771" s="28"/>
      <c r="AQ771" s="29"/>
      <c r="AR771" s="28"/>
      <c r="AS771" s="27"/>
      <c r="AT771" s="27"/>
      <c r="AU771" s="27"/>
      <c r="AV771" s="27"/>
      <c r="AW771" s="27"/>
      <c r="AX771" s="27"/>
      <c r="AY771" s="28"/>
    </row>
    <row r="772" ht="15.75" customHeight="1"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8"/>
      <c r="AO772" s="27"/>
      <c r="AP772" s="28"/>
      <c r="AQ772" s="29"/>
      <c r="AR772" s="28"/>
      <c r="AS772" s="27"/>
      <c r="AT772" s="27"/>
      <c r="AU772" s="27"/>
      <c r="AV772" s="27"/>
      <c r="AW772" s="27"/>
      <c r="AX772" s="27"/>
      <c r="AY772" s="28"/>
    </row>
    <row r="773" ht="15.75" customHeight="1"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8"/>
      <c r="AO773" s="27"/>
      <c r="AP773" s="28"/>
      <c r="AQ773" s="29"/>
      <c r="AR773" s="28"/>
      <c r="AS773" s="27"/>
      <c r="AT773" s="27"/>
      <c r="AU773" s="27"/>
      <c r="AV773" s="27"/>
      <c r="AW773" s="27"/>
      <c r="AX773" s="27"/>
      <c r="AY773" s="28"/>
    </row>
    <row r="774" ht="15.75" customHeight="1"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8"/>
      <c r="AO774" s="27"/>
      <c r="AP774" s="28"/>
      <c r="AQ774" s="29"/>
      <c r="AR774" s="28"/>
      <c r="AS774" s="27"/>
      <c r="AT774" s="27"/>
      <c r="AU774" s="27"/>
      <c r="AV774" s="27"/>
      <c r="AW774" s="27"/>
      <c r="AX774" s="27"/>
      <c r="AY774" s="28"/>
    </row>
    <row r="775" ht="15.75" customHeight="1"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8"/>
      <c r="AO775" s="27"/>
      <c r="AP775" s="28"/>
      <c r="AQ775" s="29"/>
      <c r="AR775" s="28"/>
      <c r="AS775" s="27"/>
      <c r="AT775" s="27"/>
      <c r="AU775" s="27"/>
      <c r="AV775" s="27"/>
      <c r="AW775" s="27"/>
      <c r="AX775" s="27"/>
      <c r="AY775" s="28"/>
    </row>
    <row r="776" ht="15.75" customHeight="1"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8"/>
      <c r="AO776" s="27"/>
      <c r="AP776" s="28"/>
      <c r="AQ776" s="29"/>
      <c r="AR776" s="28"/>
      <c r="AS776" s="27"/>
      <c r="AT776" s="27"/>
      <c r="AU776" s="27"/>
      <c r="AV776" s="27"/>
      <c r="AW776" s="27"/>
      <c r="AX776" s="27"/>
      <c r="AY776" s="28"/>
    </row>
    <row r="777" ht="15.75" customHeight="1"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8"/>
      <c r="AO777" s="27"/>
      <c r="AP777" s="28"/>
      <c r="AQ777" s="29"/>
      <c r="AR777" s="28"/>
      <c r="AS777" s="27"/>
      <c r="AT777" s="27"/>
      <c r="AU777" s="27"/>
      <c r="AV777" s="27"/>
      <c r="AW777" s="27"/>
      <c r="AX777" s="27"/>
      <c r="AY777" s="28"/>
    </row>
    <row r="778" ht="15.75" customHeight="1"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8"/>
      <c r="AO778" s="27"/>
      <c r="AP778" s="28"/>
      <c r="AQ778" s="29"/>
      <c r="AR778" s="28"/>
      <c r="AS778" s="27"/>
      <c r="AT778" s="27"/>
      <c r="AU778" s="27"/>
      <c r="AV778" s="27"/>
      <c r="AW778" s="27"/>
      <c r="AX778" s="27"/>
      <c r="AY778" s="28"/>
    </row>
    <row r="779" ht="15.75" customHeight="1"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8"/>
      <c r="AO779" s="27"/>
      <c r="AP779" s="28"/>
      <c r="AQ779" s="29"/>
      <c r="AR779" s="28"/>
      <c r="AS779" s="27"/>
      <c r="AT779" s="27"/>
      <c r="AU779" s="27"/>
      <c r="AV779" s="27"/>
      <c r="AW779" s="27"/>
      <c r="AX779" s="27"/>
      <c r="AY779" s="28"/>
    </row>
    <row r="780" ht="15.75" customHeight="1"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8"/>
      <c r="AO780" s="27"/>
      <c r="AP780" s="28"/>
      <c r="AQ780" s="29"/>
      <c r="AR780" s="28"/>
      <c r="AS780" s="27"/>
      <c r="AT780" s="27"/>
      <c r="AU780" s="27"/>
      <c r="AV780" s="27"/>
      <c r="AW780" s="27"/>
      <c r="AX780" s="27"/>
      <c r="AY780" s="28"/>
    </row>
    <row r="781" ht="15.75" customHeight="1"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8"/>
      <c r="AO781" s="27"/>
      <c r="AP781" s="28"/>
      <c r="AQ781" s="29"/>
      <c r="AR781" s="28"/>
      <c r="AS781" s="27"/>
      <c r="AT781" s="27"/>
      <c r="AU781" s="27"/>
      <c r="AV781" s="27"/>
      <c r="AW781" s="27"/>
      <c r="AX781" s="27"/>
      <c r="AY781" s="28"/>
    </row>
    <row r="782" ht="15.75" customHeight="1"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8"/>
      <c r="AO782" s="27"/>
      <c r="AP782" s="28"/>
      <c r="AQ782" s="29"/>
      <c r="AR782" s="28"/>
      <c r="AS782" s="27"/>
      <c r="AT782" s="27"/>
      <c r="AU782" s="27"/>
      <c r="AV782" s="27"/>
      <c r="AW782" s="27"/>
      <c r="AX782" s="27"/>
      <c r="AY782" s="28"/>
    </row>
    <row r="783" ht="15.75" customHeight="1"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8"/>
      <c r="AO783" s="27"/>
      <c r="AP783" s="28"/>
      <c r="AQ783" s="29"/>
      <c r="AR783" s="28"/>
      <c r="AS783" s="27"/>
      <c r="AT783" s="27"/>
      <c r="AU783" s="27"/>
      <c r="AV783" s="27"/>
      <c r="AW783" s="27"/>
      <c r="AX783" s="27"/>
      <c r="AY783" s="28"/>
    </row>
    <row r="784" ht="15.75" customHeight="1"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8"/>
      <c r="AO784" s="27"/>
      <c r="AP784" s="28"/>
      <c r="AQ784" s="29"/>
      <c r="AR784" s="28"/>
      <c r="AS784" s="27"/>
      <c r="AT784" s="27"/>
      <c r="AU784" s="27"/>
      <c r="AV784" s="27"/>
      <c r="AW784" s="27"/>
      <c r="AX784" s="27"/>
      <c r="AY784" s="28"/>
    </row>
    <row r="785" ht="15.75" customHeight="1"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8"/>
      <c r="AO785" s="27"/>
      <c r="AP785" s="28"/>
      <c r="AQ785" s="29"/>
      <c r="AR785" s="28"/>
      <c r="AS785" s="27"/>
      <c r="AT785" s="27"/>
      <c r="AU785" s="27"/>
      <c r="AV785" s="27"/>
      <c r="AW785" s="27"/>
      <c r="AX785" s="27"/>
      <c r="AY785" s="28"/>
    </row>
    <row r="786" ht="15.75" customHeight="1"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8"/>
      <c r="AO786" s="27"/>
      <c r="AP786" s="28"/>
      <c r="AQ786" s="29"/>
      <c r="AR786" s="28"/>
      <c r="AS786" s="27"/>
      <c r="AT786" s="27"/>
      <c r="AU786" s="27"/>
      <c r="AV786" s="27"/>
      <c r="AW786" s="27"/>
      <c r="AX786" s="27"/>
      <c r="AY786" s="28"/>
    </row>
    <row r="787" ht="15.75" customHeight="1"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8"/>
      <c r="AO787" s="27"/>
      <c r="AP787" s="28"/>
      <c r="AQ787" s="29"/>
      <c r="AR787" s="28"/>
      <c r="AS787" s="27"/>
      <c r="AT787" s="27"/>
      <c r="AU787" s="27"/>
      <c r="AV787" s="27"/>
      <c r="AW787" s="27"/>
      <c r="AX787" s="27"/>
      <c r="AY787" s="28"/>
    </row>
    <row r="788" ht="15.75" customHeight="1"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8"/>
      <c r="AO788" s="27"/>
      <c r="AP788" s="28"/>
      <c r="AQ788" s="29"/>
      <c r="AR788" s="28"/>
      <c r="AS788" s="27"/>
      <c r="AT788" s="27"/>
      <c r="AU788" s="27"/>
      <c r="AV788" s="27"/>
      <c r="AW788" s="27"/>
      <c r="AX788" s="27"/>
      <c r="AY788" s="28"/>
    </row>
    <row r="789" ht="15.75" customHeight="1"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8"/>
      <c r="AO789" s="27"/>
      <c r="AP789" s="28"/>
      <c r="AQ789" s="29"/>
      <c r="AR789" s="28"/>
      <c r="AS789" s="27"/>
      <c r="AT789" s="27"/>
      <c r="AU789" s="27"/>
      <c r="AV789" s="27"/>
      <c r="AW789" s="27"/>
      <c r="AX789" s="27"/>
      <c r="AY789" s="28"/>
    </row>
    <row r="790" ht="15.75" customHeight="1"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8"/>
      <c r="AO790" s="27"/>
      <c r="AP790" s="28"/>
      <c r="AQ790" s="29"/>
      <c r="AR790" s="28"/>
      <c r="AS790" s="27"/>
      <c r="AT790" s="27"/>
      <c r="AU790" s="27"/>
      <c r="AV790" s="27"/>
      <c r="AW790" s="27"/>
      <c r="AX790" s="27"/>
      <c r="AY790" s="28"/>
    </row>
    <row r="791" ht="15.75" customHeight="1"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8"/>
      <c r="AO791" s="27"/>
      <c r="AP791" s="28"/>
      <c r="AQ791" s="29"/>
      <c r="AR791" s="28"/>
      <c r="AS791" s="27"/>
      <c r="AT791" s="27"/>
      <c r="AU791" s="27"/>
      <c r="AV791" s="27"/>
      <c r="AW791" s="27"/>
      <c r="AX791" s="27"/>
      <c r="AY791" s="28"/>
    </row>
    <row r="792" ht="15.75" customHeight="1"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8"/>
      <c r="AO792" s="27"/>
      <c r="AP792" s="28"/>
      <c r="AQ792" s="29"/>
      <c r="AR792" s="28"/>
      <c r="AS792" s="27"/>
      <c r="AT792" s="27"/>
      <c r="AU792" s="27"/>
      <c r="AV792" s="27"/>
      <c r="AW792" s="27"/>
      <c r="AX792" s="27"/>
      <c r="AY792" s="28"/>
    </row>
    <row r="793" ht="15.75" customHeight="1"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8"/>
      <c r="AO793" s="27"/>
      <c r="AP793" s="28"/>
      <c r="AQ793" s="29"/>
      <c r="AR793" s="28"/>
      <c r="AS793" s="27"/>
      <c r="AT793" s="27"/>
      <c r="AU793" s="27"/>
      <c r="AV793" s="27"/>
      <c r="AW793" s="27"/>
      <c r="AX793" s="27"/>
      <c r="AY793" s="28"/>
    </row>
    <row r="794" ht="15.75" customHeight="1"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8"/>
      <c r="AO794" s="27"/>
      <c r="AP794" s="28"/>
      <c r="AQ794" s="29"/>
      <c r="AR794" s="28"/>
      <c r="AS794" s="27"/>
      <c r="AT794" s="27"/>
      <c r="AU794" s="27"/>
      <c r="AV794" s="27"/>
      <c r="AW794" s="27"/>
      <c r="AX794" s="27"/>
      <c r="AY794" s="28"/>
    </row>
    <row r="795" ht="15.75" customHeight="1"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8"/>
      <c r="AO795" s="27"/>
      <c r="AP795" s="28"/>
      <c r="AQ795" s="29"/>
      <c r="AR795" s="28"/>
      <c r="AS795" s="27"/>
      <c r="AT795" s="27"/>
      <c r="AU795" s="27"/>
      <c r="AV795" s="27"/>
      <c r="AW795" s="27"/>
      <c r="AX795" s="27"/>
      <c r="AY795" s="28"/>
    </row>
    <row r="796" ht="15.75" customHeight="1"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8"/>
      <c r="AO796" s="27"/>
      <c r="AP796" s="28"/>
      <c r="AQ796" s="29"/>
      <c r="AR796" s="28"/>
      <c r="AS796" s="27"/>
      <c r="AT796" s="27"/>
      <c r="AU796" s="27"/>
      <c r="AV796" s="27"/>
      <c r="AW796" s="27"/>
      <c r="AX796" s="27"/>
      <c r="AY796" s="28"/>
    </row>
    <row r="797" ht="15.75" customHeight="1"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8"/>
      <c r="AO797" s="27"/>
      <c r="AP797" s="28"/>
      <c r="AQ797" s="29"/>
      <c r="AR797" s="28"/>
      <c r="AS797" s="27"/>
      <c r="AT797" s="27"/>
      <c r="AU797" s="27"/>
      <c r="AV797" s="27"/>
      <c r="AW797" s="27"/>
      <c r="AX797" s="27"/>
      <c r="AY797" s="28"/>
    </row>
    <row r="798" ht="15.75" customHeight="1"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8"/>
      <c r="AO798" s="27"/>
      <c r="AP798" s="28"/>
      <c r="AQ798" s="29"/>
      <c r="AR798" s="28"/>
      <c r="AS798" s="27"/>
      <c r="AT798" s="27"/>
      <c r="AU798" s="27"/>
      <c r="AV798" s="27"/>
      <c r="AW798" s="27"/>
      <c r="AX798" s="27"/>
      <c r="AY798" s="28"/>
    </row>
    <row r="799" ht="15.75" customHeight="1"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8"/>
      <c r="AO799" s="27"/>
      <c r="AP799" s="28"/>
      <c r="AQ799" s="29"/>
      <c r="AR799" s="28"/>
      <c r="AS799" s="27"/>
      <c r="AT799" s="27"/>
      <c r="AU799" s="27"/>
      <c r="AV799" s="27"/>
      <c r="AW799" s="27"/>
      <c r="AX799" s="27"/>
      <c r="AY799" s="28"/>
    </row>
    <row r="800" ht="15.75" customHeight="1"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8"/>
      <c r="AO800" s="27"/>
      <c r="AP800" s="28"/>
      <c r="AQ800" s="29"/>
      <c r="AR800" s="28"/>
      <c r="AS800" s="27"/>
      <c r="AT800" s="27"/>
      <c r="AU800" s="27"/>
      <c r="AV800" s="27"/>
      <c r="AW800" s="27"/>
      <c r="AX800" s="27"/>
      <c r="AY800" s="28"/>
    </row>
    <row r="801" ht="15.75" customHeight="1"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8"/>
      <c r="AO801" s="27"/>
      <c r="AP801" s="28"/>
      <c r="AQ801" s="29"/>
      <c r="AR801" s="28"/>
      <c r="AS801" s="27"/>
      <c r="AT801" s="27"/>
      <c r="AU801" s="27"/>
      <c r="AV801" s="27"/>
      <c r="AW801" s="27"/>
      <c r="AX801" s="27"/>
      <c r="AY801" s="28"/>
    </row>
    <row r="802" ht="15.75" customHeight="1"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8"/>
      <c r="AO802" s="27"/>
      <c r="AP802" s="28"/>
      <c r="AQ802" s="29"/>
      <c r="AR802" s="28"/>
      <c r="AS802" s="27"/>
      <c r="AT802" s="27"/>
      <c r="AU802" s="27"/>
      <c r="AV802" s="27"/>
      <c r="AW802" s="27"/>
      <c r="AX802" s="27"/>
      <c r="AY802" s="28"/>
    </row>
    <row r="803" ht="15.75" customHeight="1"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8"/>
      <c r="AO803" s="27"/>
      <c r="AP803" s="28"/>
      <c r="AQ803" s="29"/>
      <c r="AR803" s="28"/>
      <c r="AS803" s="27"/>
      <c r="AT803" s="27"/>
      <c r="AU803" s="27"/>
      <c r="AV803" s="27"/>
      <c r="AW803" s="27"/>
      <c r="AX803" s="27"/>
      <c r="AY803" s="28"/>
    </row>
    <row r="804" ht="15.75" customHeight="1"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8"/>
      <c r="AO804" s="27"/>
      <c r="AP804" s="28"/>
      <c r="AQ804" s="29"/>
      <c r="AR804" s="28"/>
      <c r="AS804" s="27"/>
      <c r="AT804" s="27"/>
      <c r="AU804" s="27"/>
      <c r="AV804" s="27"/>
      <c r="AW804" s="27"/>
      <c r="AX804" s="27"/>
      <c r="AY804" s="28"/>
    </row>
    <row r="805" ht="15.75" customHeight="1"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8"/>
      <c r="AO805" s="27"/>
      <c r="AP805" s="28"/>
      <c r="AQ805" s="29"/>
      <c r="AR805" s="28"/>
      <c r="AS805" s="27"/>
      <c r="AT805" s="27"/>
      <c r="AU805" s="27"/>
      <c r="AV805" s="27"/>
      <c r="AW805" s="27"/>
      <c r="AX805" s="27"/>
      <c r="AY805" s="28"/>
    </row>
    <row r="806" ht="15.75" customHeight="1"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8"/>
      <c r="AO806" s="27"/>
      <c r="AP806" s="28"/>
      <c r="AQ806" s="29"/>
      <c r="AR806" s="28"/>
      <c r="AS806" s="27"/>
      <c r="AT806" s="27"/>
      <c r="AU806" s="27"/>
      <c r="AV806" s="27"/>
      <c r="AW806" s="27"/>
      <c r="AX806" s="27"/>
      <c r="AY806" s="28"/>
    </row>
    <row r="807" ht="15.75" customHeight="1"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8"/>
      <c r="AO807" s="27"/>
      <c r="AP807" s="28"/>
      <c r="AQ807" s="29"/>
      <c r="AR807" s="28"/>
      <c r="AS807" s="27"/>
      <c r="AT807" s="27"/>
      <c r="AU807" s="27"/>
      <c r="AV807" s="27"/>
      <c r="AW807" s="27"/>
      <c r="AX807" s="27"/>
      <c r="AY807" s="28"/>
    </row>
    <row r="808" ht="15.75" customHeight="1"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8"/>
      <c r="AO808" s="27"/>
      <c r="AP808" s="28"/>
      <c r="AQ808" s="29"/>
      <c r="AR808" s="28"/>
      <c r="AS808" s="27"/>
      <c r="AT808" s="27"/>
      <c r="AU808" s="27"/>
      <c r="AV808" s="27"/>
      <c r="AW808" s="27"/>
      <c r="AX808" s="27"/>
      <c r="AY808" s="28"/>
    </row>
    <row r="809" ht="15.75" customHeight="1"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8"/>
      <c r="AO809" s="27"/>
      <c r="AP809" s="28"/>
      <c r="AQ809" s="29"/>
      <c r="AR809" s="28"/>
      <c r="AS809" s="27"/>
      <c r="AT809" s="27"/>
      <c r="AU809" s="27"/>
      <c r="AV809" s="27"/>
      <c r="AW809" s="27"/>
      <c r="AX809" s="27"/>
      <c r="AY809" s="28"/>
    </row>
    <row r="810" ht="15.75" customHeight="1"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8"/>
      <c r="AO810" s="27"/>
      <c r="AP810" s="28"/>
      <c r="AQ810" s="29"/>
      <c r="AR810" s="28"/>
      <c r="AS810" s="27"/>
      <c r="AT810" s="27"/>
      <c r="AU810" s="27"/>
      <c r="AV810" s="27"/>
      <c r="AW810" s="27"/>
      <c r="AX810" s="27"/>
      <c r="AY810" s="28"/>
    </row>
    <row r="811" ht="15.75" customHeight="1"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8"/>
      <c r="AO811" s="27"/>
      <c r="AP811" s="28"/>
      <c r="AQ811" s="29"/>
      <c r="AR811" s="28"/>
      <c r="AS811" s="27"/>
      <c r="AT811" s="27"/>
      <c r="AU811" s="27"/>
      <c r="AV811" s="27"/>
      <c r="AW811" s="27"/>
      <c r="AX811" s="27"/>
      <c r="AY811" s="28"/>
    </row>
    <row r="812" ht="15.75" customHeight="1"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8"/>
      <c r="AO812" s="27"/>
      <c r="AP812" s="28"/>
      <c r="AQ812" s="29"/>
      <c r="AR812" s="28"/>
      <c r="AS812" s="27"/>
      <c r="AT812" s="27"/>
      <c r="AU812" s="27"/>
      <c r="AV812" s="27"/>
      <c r="AW812" s="27"/>
      <c r="AX812" s="27"/>
      <c r="AY812" s="28"/>
    </row>
    <row r="813" ht="15.75" customHeight="1"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8"/>
      <c r="AO813" s="27"/>
      <c r="AP813" s="28"/>
      <c r="AQ813" s="29"/>
      <c r="AR813" s="28"/>
      <c r="AS813" s="27"/>
      <c r="AT813" s="27"/>
      <c r="AU813" s="27"/>
      <c r="AV813" s="27"/>
      <c r="AW813" s="27"/>
      <c r="AX813" s="27"/>
      <c r="AY813" s="28"/>
    </row>
    <row r="814" ht="15.75" customHeight="1"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8"/>
      <c r="AO814" s="27"/>
      <c r="AP814" s="28"/>
      <c r="AQ814" s="29"/>
      <c r="AR814" s="28"/>
      <c r="AS814" s="27"/>
      <c r="AT814" s="27"/>
      <c r="AU814" s="27"/>
      <c r="AV814" s="27"/>
      <c r="AW814" s="27"/>
      <c r="AX814" s="27"/>
      <c r="AY814" s="28"/>
    </row>
    <row r="815" ht="15.75" customHeight="1"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8"/>
      <c r="AO815" s="27"/>
      <c r="AP815" s="28"/>
      <c r="AQ815" s="29"/>
      <c r="AR815" s="28"/>
      <c r="AS815" s="27"/>
      <c r="AT815" s="27"/>
      <c r="AU815" s="27"/>
      <c r="AV815" s="27"/>
      <c r="AW815" s="27"/>
      <c r="AX815" s="27"/>
      <c r="AY815" s="28"/>
    </row>
    <row r="816" ht="15.75" customHeight="1"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8"/>
      <c r="AO816" s="27"/>
      <c r="AP816" s="28"/>
      <c r="AQ816" s="29"/>
      <c r="AR816" s="28"/>
      <c r="AS816" s="27"/>
      <c r="AT816" s="27"/>
      <c r="AU816" s="27"/>
      <c r="AV816" s="27"/>
      <c r="AW816" s="27"/>
      <c r="AX816" s="27"/>
      <c r="AY816" s="28"/>
    </row>
    <row r="817" ht="15.75" customHeight="1"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8"/>
      <c r="AO817" s="27"/>
      <c r="AP817" s="28"/>
      <c r="AQ817" s="29"/>
      <c r="AR817" s="28"/>
      <c r="AS817" s="27"/>
      <c r="AT817" s="27"/>
      <c r="AU817" s="27"/>
      <c r="AV817" s="27"/>
      <c r="AW817" s="27"/>
      <c r="AX817" s="27"/>
      <c r="AY817" s="28"/>
    </row>
    <row r="818" ht="15.75" customHeight="1"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8"/>
      <c r="AO818" s="27"/>
      <c r="AP818" s="28"/>
      <c r="AQ818" s="29"/>
      <c r="AR818" s="28"/>
      <c r="AS818" s="27"/>
      <c r="AT818" s="27"/>
      <c r="AU818" s="27"/>
      <c r="AV818" s="27"/>
      <c r="AW818" s="27"/>
      <c r="AX818" s="27"/>
      <c r="AY818" s="28"/>
    </row>
    <row r="819" ht="15.75" customHeight="1"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8"/>
      <c r="AO819" s="27"/>
      <c r="AP819" s="28"/>
      <c r="AQ819" s="29"/>
      <c r="AR819" s="28"/>
      <c r="AS819" s="27"/>
      <c r="AT819" s="27"/>
      <c r="AU819" s="27"/>
      <c r="AV819" s="27"/>
      <c r="AW819" s="27"/>
      <c r="AX819" s="27"/>
      <c r="AY819" s="28"/>
    </row>
    <row r="820" ht="15.75" customHeight="1"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8"/>
      <c r="AO820" s="27"/>
      <c r="AP820" s="28"/>
      <c r="AQ820" s="29"/>
      <c r="AR820" s="28"/>
      <c r="AS820" s="27"/>
      <c r="AT820" s="27"/>
      <c r="AU820" s="27"/>
      <c r="AV820" s="27"/>
      <c r="AW820" s="27"/>
      <c r="AX820" s="27"/>
      <c r="AY820" s="28"/>
    </row>
    <row r="821" ht="15.75" customHeight="1"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8"/>
      <c r="AO821" s="27"/>
      <c r="AP821" s="28"/>
      <c r="AQ821" s="29"/>
      <c r="AR821" s="28"/>
      <c r="AS821" s="27"/>
      <c r="AT821" s="27"/>
      <c r="AU821" s="27"/>
      <c r="AV821" s="27"/>
      <c r="AW821" s="27"/>
      <c r="AX821" s="27"/>
      <c r="AY821" s="28"/>
    </row>
    <row r="822" ht="15.75" customHeight="1"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8"/>
      <c r="AO822" s="27"/>
      <c r="AP822" s="28"/>
      <c r="AQ822" s="29"/>
      <c r="AR822" s="28"/>
      <c r="AS822" s="27"/>
      <c r="AT822" s="27"/>
      <c r="AU822" s="27"/>
      <c r="AV822" s="27"/>
      <c r="AW822" s="27"/>
      <c r="AX822" s="27"/>
      <c r="AY822" s="28"/>
    </row>
    <row r="823" ht="15.75" customHeight="1"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8"/>
      <c r="AO823" s="27"/>
      <c r="AP823" s="28"/>
      <c r="AQ823" s="29"/>
      <c r="AR823" s="28"/>
      <c r="AS823" s="27"/>
      <c r="AT823" s="27"/>
      <c r="AU823" s="27"/>
      <c r="AV823" s="27"/>
      <c r="AW823" s="27"/>
      <c r="AX823" s="27"/>
      <c r="AY823" s="28"/>
    </row>
    <row r="824" ht="15.75" customHeight="1"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8"/>
      <c r="AO824" s="27"/>
      <c r="AP824" s="28"/>
      <c r="AQ824" s="29"/>
      <c r="AR824" s="28"/>
      <c r="AS824" s="27"/>
      <c r="AT824" s="27"/>
      <c r="AU824" s="27"/>
      <c r="AV824" s="27"/>
      <c r="AW824" s="27"/>
      <c r="AX824" s="27"/>
      <c r="AY824" s="28"/>
    </row>
    <row r="825" ht="15.75" customHeight="1"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8"/>
      <c r="AO825" s="27"/>
      <c r="AP825" s="28"/>
      <c r="AQ825" s="29"/>
      <c r="AR825" s="28"/>
      <c r="AS825" s="27"/>
      <c r="AT825" s="27"/>
      <c r="AU825" s="27"/>
      <c r="AV825" s="27"/>
      <c r="AW825" s="27"/>
      <c r="AX825" s="27"/>
      <c r="AY825" s="28"/>
    </row>
    <row r="826" ht="15.75" customHeight="1"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8"/>
      <c r="AO826" s="27"/>
      <c r="AP826" s="28"/>
      <c r="AQ826" s="29"/>
      <c r="AR826" s="28"/>
      <c r="AS826" s="27"/>
      <c r="AT826" s="27"/>
      <c r="AU826" s="27"/>
      <c r="AV826" s="27"/>
      <c r="AW826" s="27"/>
      <c r="AX826" s="27"/>
      <c r="AY826" s="28"/>
    </row>
    <row r="827" ht="15.75" customHeight="1"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8"/>
      <c r="AO827" s="27"/>
      <c r="AP827" s="28"/>
      <c r="AQ827" s="29"/>
      <c r="AR827" s="28"/>
      <c r="AS827" s="27"/>
      <c r="AT827" s="27"/>
      <c r="AU827" s="27"/>
      <c r="AV827" s="27"/>
      <c r="AW827" s="27"/>
      <c r="AX827" s="27"/>
      <c r="AY827" s="28"/>
    </row>
    <row r="828" ht="15.75" customHeight="1"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8"/>
      <c r="AO828" s="27"/>
      <c r="AP828" s="28"/>
      <c r="AQ828" s="29"/>
      <c r="AR828" s="28"/>
      <c r="AS828" s="27"/>
      <c r="AT828" s="27"/>
      <c r="AU828" s="27"/>
      <c r="AV828" s="27"/>
      <c r="AW828" s="27"/>
      <c r="AX828" s="27"/>
      <c r="AY828" s="28"/>
    </row>
    <row r="829" ht="15.75" customHeight="1"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8"/>
      <c r="AO829" s="27"/>
      <c r="AP829" s="28"/>
      <c r="AQ829" s="29"/>
      <c r="AR829" s="28"/>
      <c r="AS829" s="27"/>
      <c r="AT829" s="27"/>
      <c r="AU829" s="27"/>
      <c r="AV829" s="27"/>
      <c r="AW829" s="27"/>
      <c r="AX829" s="27"/>
      <c r="AY829" s="28"/>
    </row>
    <row r="830" ht="15.75" customHeight="1"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8"/>
      <c r="AO830" s="27"/>
      <c r="AP830" s="28"/>
      <c r="AQ830" s="29"/>
      <c r="AR830" s="28"/>
      <c r="AS830" s="27"/>
      <c r="AT830" s="27"/>
      <c r="AU830" s="27"/>
      <c r="AV830" s="27"/>
      <c r="AW830" s="27"/>
      <c r="AX830" s="27"/>
      <c r="AY830" s="28"/>
    </row>
    <row r="831" ht="15.75" customHeight="1"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8"/>
      <c r="AO831" s="27"/>
      <c r="AP831" s="28"/>
      <c r="AQ831" s="29"/>
      <c r="AR831" s="28"/>
      <c r="AS831" s="27"/>
      <c r="AT831" s="27"/>
      <c r="AU831" s="27"/>
      <c r="AV831" s="27"/>
      <c r="AW831" s="27"/>
      <c r="AX831" s="27"/>
      <c r="AY831" s="28"/>
    </row>
    <row r="832" ht="15.75" customHeight="1"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8"/>
      <c r="AO832" s="27"/>
      <c r="AP832" s="28"/>
      <c r="AQ832" s="29"/>
      <c r="AR832" s="28"/>
      <c r="AS832" s="27"/>
      <c r="AT832" s="27"/>
      <c r="AU832" s="27"/>
      <c r="AV832" s="27"/>
      <c r="AW832" s="27"/>
      <c r="AX832" s="27"/>
      <c r="AY832" s="28"/>
    </row>
    <row r="833" ht="15.75" customHeight="1"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8"/>
      <c r="AO833" s="27"/>
      <c r="AP833" s="28"/>
      <c r="AQ833" s="29"/>
      <c r="AR833" s="28"/>
      <c r="AS833" s="27"/>
      <c r="AT833" s="27"/>
      <c r="AU833" s="27"/>
      <c r="AV833" s="27"/>
      <c r="AW833" s="27"/>
      <c r="AX833" s="27"/>
      <c r="AY833" s="28"/>
    </row>
    <row r="834" ht="15.75" customHeight="1"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8"/>
      <c r="AO834" s="27"/>
      <c r="AP834" s="28"/>
      <c r="AQ834" s="29"/>
      <c r="AR834" s="28"/>
      <c r="AS834" s="27"/>
      <c r="AT834" s="27"/>
      <c r="AU834" s="27"/>
      <c r="AV834" s="27"/>
      <c r="AW834" s="27"/>
      <c r="AX834" s="27"/>
      <c r="AY834" s="28"/>
    </row>
    <row r="835" ht="15.75" customHeight="1"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8"/>
      <c r="AO835" s="27"/>
      <c r="AP835" s="28"/>
      <c r="AQ835" s="29"/>
      <c r="AR835" s="28"/>
      <c r="AS835" s="27"/>
      <c r="AT835" s="27"/>
      <c r="AU835" s="27"/>
      <c r="AV835" s="27"/>
      <c r="AW835" s="27"/>
      <c r="AX835" s="27"/>
      <c r="AY835" s="28"/>
    </row>
    <row r="836" ht="15.75" customHeight="1"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8"/>
      <c r="AO836" s="27"/>
      <c r="AP836" s="28"/>
      <c r="AQ836" s="29"/>
      <c r="AR836" s="28"/>
      <c r="AS836" s="27"/>
      <c r="AT836" s="27"/>
      <c r="AU836" s="27"/>
      <c r="AV836" s="27"/>
      <c r="AW836" s="27"/>
      <c r="AX836" s="27"/>
      <c r="AY836" s="28"/>
    </row>
    <row r="837" ht="15.75" customHeight="1"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8"/>
      <c r="AO837" s="27"/>
      <c r="AP837" s="28"/>
      <c r="AQ837" s="29"/>
      <c r="AR837" s="28"/>
      <c r="AS837" s="27"/>
      <c r="AT837" s="27"/>
      <c r="AU837" s="27"/>
      <c r="AV837" s="27"/>
      <c r="AW837" s="27"/>
      <c r="AX837" s="27"/>
      <c r="AY837" s="28"/>
    </row>
    <row r="838" ht="15.75" customHeight="1"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8"/>
      <c r="AO838" s="27"/>
      <c r="AP838" s="28"/>
      <c r="AQ838" s="29"/>
      <c r="AR838" s="28"/>
      <c r="AS838" s="27"/>
      <c r="AT838" s="27"/>
      <c r="AU838" s="27"/>
      <c r="AV838" s="27"/>
      <c r="AW838" s="27"/>
      <c r="AX838" s="27"/>
      <c r="AY838" s="28"/>
    </row>
    <row r="839" ht="15.75" customHeight="1"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8"/>
      <c r="AO839" s="27"/>
      <c r="AP839" s="28"/>
      <c r="AQ839" s="29"/>
      <c r="AR839" s="28"/>
      <c r="AS839" s="27"/>
      <c r="AT839" s="27"/>
      <c r="AU839" s="27"/>
      <c r="AV839" s="27"/>
      <c r="AW839" s="27"/>
      <c r="AX839" s="27"/>
      <c r="AY839" s="28"/>
    </row>
    <row r="840" ht="15.75" customHeight="1"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8"/>
      <c r="AO840" s="27"/>
      <c r="AP840" s="28"/>
      <c r="AQ840" s="29"/>
      <c r="AR840" s="28"/>
      <c r="AS840" s="27"/>
      <c r="AT840" s="27"/>
      <c r="AU840" s="27"/>
      <c r="AV840" s="27"/>
      <c r="AW840" s="27"/>
      <c r="AX840" s="27"/>
      <c r="AY840" s="28"/>
    </row>
    <row r="841" ht="15.75" customHeight="1"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8"/>
      <c r="AO841" s="27"/>
      <c r="AP841" s="28"/>
      <c r="AQ841" s="29"/>
      <c r="AR841" s="28"/>
      <c r="AS841" s="27"/>
      <c r="AT841" s="27"/>
      <c r="AU841" s="27"/>
      <c r="AV841" s="27"/>
      <c r="AW841" s="27"/>
      <c r="AX841" s="27"/>
      <c r="AY841" s="28"/>
    </row>
    <row r="842" ht="15.75" customHeight="1"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8"/>
      <c r="AO842" s="27"/>
      <c r="AP842" s="28"/>
      <c r="AQ842" s="29"/>
      <c r="AR842" s="28"/>
      <c r="AS842" s="27"/>
      <c r="AT842" s="27"/>
      <c r="AU842" s="27"/>
      <c r="AV842" s="27"/>
      <c r="AW842" s="27"/>
      <c r="AX842" s="27"/>
      <c r="AY842" s="28"/>
    </row>
    <row r="843" ht="15.75" customHeight="1"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8"/>
      <c r="AO843" s="27"/>
      <c r="AP843" s="28"/>
      <c r="AQ843" s="29"/>
      <c r="AR843" s="28"/>
      <c r="AS843" s="27"/>
      <c r="AT843" s="27"/>
      <c r="AU843" s="27"/>
      <c r="AV843" s="27"/>
      <c r="AW843" s="27"/>
      <c r="AX843" s="27"/>
      <c r="AY843" s="28"/>
    </row>
    <row r="844" ht="15.75" customHeight="1"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8"/>
      <c r="AO844" s="27"/>
      <c r="AP844" s="28"/>
      <c r="AQ844" s="29"/>
      <c r="AR844" s="28"/>
      <c r="AS844" s="27"/>
      <c r="AT844" s="27"/>
      <c r="AU844" s="27"/>
      <c r="AV844" s="27"/>
      <c r="AW844" s="27"/>
      <c r="AX844" s="27"/>
      <c r="AY844" s="28"/>
    </row>
    <row r="845" ht="15.75" customHeight="1"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8"/>
      <c r="AO845" s="27"/>
      <c r="AP845" s="28"/>
      <c r="AQ845" s="29"/>
      <c r="AR845" s="28"/>
      <c r="AS845" s="27"/>
      <c r="AT845" s="27"/>
      <c r="AU845" s="27"/>
      <c r="AV845" s="27"/>
      <c r="AW845" s="27"/>
      <c r="AX845" s="27"/>
      <c r="AY845" s="28"/>
    </row>
    <row r="846" ht="15.75" customHeight="1"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8"/>
      <c r="AO846" s="27"/>
      <c r="AP846" s="28"/>
      <c r="AQ846" s="29"/>
      <c r="AR846" s="28"/>
      <c r="AS846" s="27"/>
      <c r="AT846" s="27"/>
      <c r="AU846" s="27"/>
      <c r="AV846" s="27"/>
      <c r="AW846" s="27"/>
      <c r="AX846" s="27"/>
      <c r="AY846" s="28"/>
    </row>
    <row r="847" ht="15.75" customHeight="1"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8"/>
      <c r="AO847" s="27"/>
      <c r="AP847" s="28"/>
      <c r="AQ847" s="29"/>
      <c r="AR847" s="28"/>
      <c r="AS847" s="27"/>
      <c r="AT847" s="27"/>
      <c r="AU847" s="27"/>
      <c r="AV847" s="27"/>
      <c r="AW847" s="27"/>
      <c r="AX847" s="27"/>
      <c r="AY847" s="28"/>
    </row>
    <row r="848" ht="15.75" customHeight="1"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8"/>
      <c r="AO848" s="27"/>
      <c r="AP848" s="28"/>
      <c r="AQ848" s="29"/>
      <c r="AR848" s="28"/>
      <c r="AS848" s="27"/>
      <c r="AT848" s="27"/>
      <c r="AU848" s="27"/>
      <c r="AV848" s="27"/>
      <c r="AW848" s="27"/>
      <c r="AX848" s="27"/>
      <c r="AY848" s="28"/>
    </row>
    <row r="849" ht="15.75" customHeight="1"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8"/>
      <c r="AO849" s="27"/>
      <c r="AP849" s="28"/>
      <c r="AQ849" s="29"/>
      <c r="AR849" s="28"/>
      <c r="AS849" s="27"/>
      <c r="AT849" s="27"/>
      <c r="AU849" s="27"/>
      <c r="AV849" s="27"/>
      <c r="AW849" s="27"/>
      <c r="AX849" s="27"/>
      <c r="AY849" s="28"/>
    </row>
    <row r="850" ht="15.75" customHeight="1"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8"/>
      <c r="AO850" s="27"/>
      <c r="AP850" s="28"/>
      <c r="AQ850" s="29"/>
      <c r="AR850" s="28"/>
      <c r="AS850" s="27"/>
      <c r="AT850" s="27"/>
      <c r="AU850" s="27"/>
      <c r="AV850" s="27"/>
      <c r="AW850" s="27"/>
      <c r="AX850" s="27"/>
      <c r="AY850" s="28"/>
    </row>
    <row r="851" ht="15.75" customHeight="1"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8"/>
      <c r="AO851" s="27"/>
      <c r="AP851" s="28"/>
      <c r="AQ851" s="29"/>
      <c r="AR851" s="28"/>
      <c r="AS851" s="27"/>
      <c r="AT851" s="27"/>
      <c r="AU851" s="27"/>
      <c r="AV851" s="27"/>
      <c r="AW851" s="27"/>
      <c r="AX851" s="27"/>
      <c r="AY851" s="28"/>
    </row>
    <row r="852" ht="15.75" customHeight="1"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8"/>
      <c r="AO852" s="27"/>
      <c r="AP852" s="28"/>
      <c r="AQ852" s="29"/>
      <c r="AR852" s="28"/>
      <c r="AS852" s="27"/>
      <c r="AT852" s="27"/>
      <c r="AU852" s="27"/>
      <c r="AV852" s="27"/>
      <c r="AW852" s="27"/>
      <c r="AX852" s="27"/>
      <c r="AY852" s="28"/>
    </row>
    <row r="853" ht="15.75" customHeight="1"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8"/>
      <c r="AO853" s="27"/>
      <c r="AP853" s="28"/>
      <c r="AQ853" s="29"/>
      <c r="AR853" s="28"/>
      <c r="AS853" s="27"/>
      <c r="AT853" s="27"/>
      <c r="AU853" s="27"/>
      <c r="AV853" s="27"/>
      <c r="AW853" s="27"/>
      <c r="AX853" s="27"/>
      <c r="AY853" s="28"/>
    </row>
    <row r="854" ht="15.75" customHeight="1"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8"/>
      <c r="AO854" s="27"/>
      <c r="AP854" s="28"/>
      <c r="AQ854" s="29"/>
      <c r="AR854" s="28"/>
      <c r="AS854" s="27"/>
      <c r="AT854" s="27"/>
      <c r="AU854" s="27"/>
      <c r="AV854" s="27"/>
      <c r="AW854" s="27"/>
      <c r="AX854" s="27"/>
      <c r="AY854" s="28"/>
    </row>
    <row r="855" ht="15.75" customHeight="1"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8"/>
      <c r="AO855" s="27"/>
      <c r="AP855" s="28"/>
      <c r="AQ855" s="29"/>
      <c r="AR855" s="28"/>
      <c r="AS855" s="27"/>
      <c r="AT855" s="27"/>
      <c r="AU855" s="27"/>
      <c r="AV855" s="27"/>
      <c r="AW855" s="27"/>
      <c r="AX855" s="27"/>
      <c r="AY855" s="28"/>
    </row>
    <row r="856" ht="15.75" customHeight="1"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8"/>
      <c r="AO856" s="27"/>
      <c r="AP856" s="28"/>
      <c r="AQ856" s="29"/>
      <c r="AR856" s="28"/>
      <c r="AS856" s="27"/>
      <c r="AT856" s="27"/>
      <c r="AU856" s="27"/>
      <c r="AV856" s="27"/>
      <c r="AW856" s="27"/>
      <c r="AX856" s="27"/>
      <c r="AY856" s="28"/>
    </row>
    <row r="857" ht="15.75" customHeight="1"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8"/>
      <c r="AO857" s="27"/>
      <c r="AP857" s="28"/>
      <c r="AQ857" s="29"/>
      <c r="AR857" s="28"/>
      <c r="AS857" s="27"/>
      <c r="AT857" s="27"/>
      <c r="AU857" s="27"/>
      <c r="AV857" s="27"/>
      <c r="AW857" s="27"/>
      <c r="AX857" s="27"/>
      <c r="AY857" s="28"/>
    </row>
    <row r="858" ht="15.75" customHeight="1"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8"/>
      <c r="AO858" s="27"/>
      <c r="AP858" s="28"/>
      <c r="AQ858" s="29"/>
      <c r="AR858" s="28"/>
      <c r="AS858" s="27"/>
      <c r="AT858" s="27"/>
      <c r="AU858" s="27"/>
      <c r="AV858" s="27"/>
      <c r="AW858" s="27"/>
      <c r="AX858" s="27"/>
      <c r="AY858" s="28"/>
    </row>
    <row r="859" ht="15.75" customHeight="1"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8"/>
      <c r="AO859" s="27"/>
      <c r="AP859" s="28"/>
      <c r="AQ859" s="29"/>
      <c r="AR859" s="28"/>
      <c r="AS859" s="27"/>
      <c r="AT859" s="27"/>
      <c r="AU859" s="27"/>
      <c r="AV859" s="27"/>
      <c r="AW859" s="27"/>
      <c r="AX859" s="27"/>
      <c r="AY859" s="28"/>
    </row>
    <row r="860" ht="15.75" customHeight="1"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8"/>
      <c r="AO860" s="27"/>
      <c r="AP860" s="28"/>
      <c r="AQ860" s="29"/>
      <c r="AR860" s="28"/>
      <c r="AS860" s="27"/>
      <c r="AT860" s="27"/>
      <c r="AU860" s="27"/>
      <c r="AV860" s="27"/>
      <c r="AW860" s="27"/>
      <c r="AX860" s="27"/>
      <c r="AY860" s="28"/>
    </row>
    <row r="861" ht="15.75" customHeight="1"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8"/>
      <c r="AO861" s="27"/>
      <c r="AP861" s="28"/>
      <c r="AQ861" s="29"/>
      <c r="AR861" s="28"/>
      <c r="AS861" s="27"/>
      <c r="AT861" s="27"/>
      <c r="AU861" s="27"/>
      <c r="AV861" s="27"/>
      <c r="AW861" s="27"/>
      <c r="AX861" s="27"/>
      <c r="AY861" s="28"/>
    </row>
    <row r="862" ht="15.75" customHeight="1"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8"/>
      <c r="AO862" s="27"/>
      <c r="AP862" s="28"/>
      <c r="AQ862" s="29"/>
      <c r="AR862" s="28"/>
      <c r="AS862" s="27"/>
      <c r="AT862" s="27"/>
      <c r="AU862" s="27"/>
      <c r="AV862" s="27"/>
      <c r="AW862" s="27"/>
      <c r="AX862" s="27"/>
      <c r="AY862" s="28"/>
    </row>
    <row r="863" ht="15.75" customHeight="1"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8"/>
      <c r="AO863" s="27"/>
      <c r="AP863" s="28"/>
      <c r="AQ863" s="29"/>
      <c r="AR863" s="28"/>
      <c r="AS863" s="27"/>
      <c r="AT863" s="27"/>
      <c r="AU863" s="27"/>
      <c r="AV863" s="27"/>
      <c r="AW863" s="27"/>
      <c r="AX863" s="27"/>
      <c r="AY863" s="28"/>
    </row>
    <row r="864" ht="15.75" customHeight="1"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8"/>
      <c r="AO864" s="27"/>
      <c r="AP864" s="28"/>
      <c r="AQ864" s="29"/>
      <c r="AR864" s="28"/>
      <c r="AS864" s="27"/>
      <c r="AT864" s="27"/>
      <c r="AU864" s="27"/>
      <c r="AV864" s="27"/>
      <c r="AW864" s="27"/>
      <c r="AX864" s="27"/>
      <c r="AY864" s="28"/>
    </row>
    <row r="865" ht="15.75" customHeight="1"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8"/>
      <c r="AO865" s="27"/>
      <c r="AP865" s="28"/>
      <c r="AQ865" s="29"/>
      <c r="AR865" s="28"/>
      <c r="AS865" s="27"/>
      <c r="AT865" s="27"/>
      <c r="AU865" s="27"/>
      <c r="AV865" s="27"/>
      <c r="AW865" s="27"/>
      <c r="AX865" s="27"/>
      <c r="AY865" s="28"/>
    </row>
    <row r="866" ht="15.75" customHeight="1"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8"/>
      <c r="AO866" s="27"/>
      <c r="AP866" s="28"/>
      <c r="AQ866" s="29"/>
      <c r="AR866" s="28"/>
      <c r="AS866" s="27"/>
      <c r="AT866" s="27"/>
      <c r="AU866" s="27"/>
      <c r="AV866" s="27"/>
      <c r="AW866" s="27"/>
      <c r="AX866" s="27"/>
      <c r="AY866" s="28"/>
    </row>
    <row r="867" ht="15.75" customHeight="1"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8"/>
      <c r="AO867" s="27"/>
      <c r="AP867" s="28"/>
      <c r="AQ867" s="29"/>
      <c r="AR867" s="28"/>
      <c r="AS867" s="27"/>
      <c r="AT867" s="27"/>
      <c r="AU867" s="27"/>
      <c r="AV867" s="27"/>
      <c r="AW867" s="27"/>
      <c r="AX867" s="27"/>
      <c r="AY867" s="28"/>
    </row>
    <row r="868" ht="15.75" customHeight="1"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8"/>
      <c r="AO868" s="27"/>
      <c r="AP868" s="28"/>
      <c r="AQ868" s="29"/>
      <c r="AR868" s="28"/>
      <c r="AS868" s="27"/>
      <c r="AT868" s="27"/>
      <c r="AU868" s="27"/>
      <c r="AV868" s="27"/>
      <c r="AW868" s="27"/>
      <c r="AX868" s="27"/>
      <c r="AY868" s="28"/>
    </row>
    <row r="869" ht="15.75" customHeight="1"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8"/>
      <c r="AO869" s="27"/>
      <c r="AP869" s="28"/>
      <c r="AQ869" s="29"/>
      <c r="AR869" s="28"/>
      <c r="AS869" s="27"/>
      <c r="AT869" s="27"/>
      <c r="AU869" s="27"/>
      <c r="AV869" s="27"/>
      <c r="AW869" s="27"/>
      <c r="AX869" s="27"/>
      <c r="AY869" s="28"/>
    </row>
    <row r="870" ht="15.75" customHeight="1"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8"/>
      <c r="AO870" s="27"/>
      <c r="AP870" s="28"/>
      <c r="AQ870" s="29"/>
      <c r="AR870" s="28"/>
      <c r="AS870" s="27"/>
      <c r="AT870" s="27"/>
      <c r="AU870" s="27"/>
      <c r="AV870" s="27"/>
      <c r="AW870" s="27"/>
      <c r="AX870" s="27"/>
      <c r="AY870" s="28"/>
    </row>
    <row r="871" ht="15.75" customHeight="1"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8"/>
      <c r="AO871" s="27"/>
      <c r="AP871" s="28"/>
      <c r="AQ871" s="29"/>
      <c r="AR871" s="28"/>
      <c r="AS871" s="27"/>
      <c r="AT871" s="27"/>
      <c r="AU871" s="27"/>
      <c r="AV871" s="27"/>
      <c r="AW871" s="27"/>
      <c r="AX871" s="27"/>
      <c r="AY871" s="28"/>
    </row>
    <row r="872" ht="15.75" customHeight="1"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8"/>
      <c r="AO872" s="27"/>
      <c r="AP872" s="28"/>
      <c r="AQ872" s="29"/>
      <c r="AR872" s="28"/>
      <c r="AS872" s="27"/>
      <c r="AT872" s="27"/>
      <c r="AU872" s="27"/>
      <c r="AV872" s="27"/>
      <c r="AW872" s="27"/>
      <c r="AX872" s="27"/>
      <c r="AY872" s="28"/>
    </row>
    <row r="873" ht="15.75" customHeight="1"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8"/>
      <c r="AO873" s="27"/>
      <c r="AP873" s="28"/>
      <c r="AQ873" s="29"/>
      <c r="AR873" s="28"/>
      <c r="AS873" s="27"/>
      <c r="AT873" s="27"/>
      <c r="AU873" s="27"/>
      <c r="AV873" s="27"/>
      <c r="AW873" s="27"/>
      <c r="AX873" s="27"/>
      <c r="AY873" s="28"/>
    </row>
    <row r="874" ht="15.75" customHeight="1"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8"/>
      <c r="AO874" s="27"/>
      <c r="AP874" s="28"/>
      <c r="AQ874" s="29"/>
      <c r="AR874" s="28"/>
      <c r="AS874" s="27"/>
      <c r="AT874" s="27"/>
      <c r="AU874" s="27"/>
      <c r="AV874" s="27"/>
      <c r="AW874" s="27"/>
      <c r="AX874" s="27"/>
      <c r="AY874" s="28"/>
    </row>
    <row r="875" ht="15.75" customHeight="1"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8"/>
      <c r="AO875" s="27"/>
      <c r="AP875" s="28"/>
      <c r="AQ875" s="29"/>
      <c r="AR875" s="28"/>
      <c r="AS875" s="27"/>
      <c r="AT875" s="27"/>
      <c r="AU875" s="27"/>
      <c r="AV875" s="27"/>
      <c r="AW875" s="27"/>
      <c r="AX875" s="27"/>
      <c r="AY875" s="28"/>
    </row>
    <row r="876" ht="15.75" customHeight="1"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8"/>
      <c r="AO876" s="27"/>
      <c r="AP876" s="28"/>
      <c r="AQ876" s="29"/>
      <c r="AR876" s="28"/>
      <c r="AS876" s="27"/>
      <c r="AT876" s="27"/>
      <c r="AU876" s="27"/>
      <c r="AV876" s="27"/>
      <c r="AW876" s="27"/>
      <c r="AX876" s="27"/>
      <c r="AY876" s="28"/>
    </row>
    <row r="877" ht="15.75" customHeight="1"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8"/>
      <c r="AO877" s="27"/>
      <c r="AP877" s="28"/>
      <c r="AQ877" s="29"/>
      <c r="AR877" s="28"/>
      <c r="AS877" s="27"/>
      <c r="AT877" s="27"/>
      <c r="AU877" s="27"/>
      <c r="AV877" s="27"/>
      <c r="AW877" s="27"/>
      <c r="AX877" s="27"/>
      <c r="AY877" s="28"/>
    </row>
    <row r="878" ht="15.75" customHeight="1"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8"/>
      <c r="AO878" s="27"/>
      <c r="AP878" s="28"/>
      <c r="AQ878" s="29"/>
      <c r="AR878" s="28"/>
      <c r="AS878" s="27"/>
      <c r="AT878" s="27"/>
      <c r="AU878" s="27"/>
      <c r="AV878" s="27"/>
      <c r="AW878" s="27"/>
      <c r="AX878" s="27"/>
      <c r="AY878" s="28"/>
    </row>
    <row r="879" ht="15.75" customHeight="1"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8"/>
      <c r="AO879" s="27"/>
      <c r="AP879" s="28"/>
      <c r="AQ879" s="29"/>
      <c r="AR879" s="28"/>
      <c r="AS879" s="27"/>
      <c r="AT879" s="27"/>
      <c r="AU879" s="27"/>
      <c r="AV879" s="27"/>
      <c r="AW879" s="27"/>
      <c r="AX879" s="27"/>
      <c r="AY879" s="28"/>
    </row>
    <row r="880" ht="15.75" customHeight="1"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8"/>
      <c r="AO880" s="27"/>
      <c r="AP880" s="28"/>
      <c r="AQ880" s="29"/>
      <c r="AR880" s="28"/>
      <c r="AS880" s="27"/>
      <c r="AT880" s="27"/>
      <c r="AU880" s="27"/>
      <c r="AV880" s="27"/>
      <c r="AW880" s="27"/>
      <c r="AX880" s="27"/>
      <c r="AY880" s="28"/>
    </row>
    <row r="881" ht="15.75" customHeight="1"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8"/>
      <c r="AO881" s="27"/>
      <c r="AP881" s="28"/>
      <c r="AQ881" s="29"/>
      <c r="AR881" s="28"/>
      <c r="AS881" s="27"/>
      <c r="AT881" s="27"/>
      <c r="AU881" s="27"/>
      <c r="AV881" s="27"/>
      <c r="AW881" s="27"/>
      <c r="AX881" s="27"/>
      <c r="AY881" s="28"/>
    </row>
    <row r="882" ht="15.75" customHeight="1"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8"/>
      <c r="AO882" s="27"/>
      <c r="AP882" s="28"/>
      <c r="AQ882" s="29"/>
      <c r="AR882" s="28"/>
      <c r="AS882" s="27"/>
      <c r="AT882" s="27"/>
      <c r="AU882" s="27"/>
      <c r="AV882" s="27"/>
      <c r="AW882" s="27"/>
      <c r="AX882" s="27"/>
      <c r="AY882" s="28"/>
    </row>
    <row r="883" ht="15.75" customHeight="1"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8"/>
      <c r="AO883" s="27"/>
      <c r="AP883" s="28"/>
      <c r="AQ883" s="29"/>
      <c r="AR883" s="28"/>
      <c r="AS883" s="27"/>
      <c r="AT883" s="27"/>
      <c r="AU883" s="27"/>
      <c r="AV883" s="27"/>
      <c r="AW883" s="27"/>
      <c r="AX883" s="27"/>
      <c r="AY883" s="28"/>
    </row>
    <row r="884" ht="15.75" customHeight="1"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8"/>
      <c r="AO884" s="27"/>
      <c r="AP884" s="28"/>
      <c r="AQ884" s="29"/>
      <c r="AR884" s="28"/>
      <c r="AS884" s="27"/>
      <c r="AT884" s="27"/>
      <c r="AU884" s="27"/>
      <c r="AV884" s="27"/>
      <c r="AW884" s="27"/>
      <c r="AX884" s="27"/>
      <c r="AY884" s="28"/>
    </row>
    <row r="885" ht="15.75" customHeight="1"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8"/>
      <c r="AO885" s="27"/>
      <c r="AP885" s="28"/>
      <c r="AQ885" s="29"/>
      <c r="AR885" s="28"/>
      <c r="AS885" s="27"/>
      <c r="AT885" s="27"/>
      <c r="AU885" s="27"/>
      <c r="AV885" s="27"/>
      <c r="AW885" s="27"/>
      <c r="AX885" s="27"/>
      <c r="AY885" s="28"/>
    </row>
    <row r="886" ht="15.75" customHeight="1"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8"/>
      <c r="AO886" s="27"/>
      <c r="AP886" s="28"/>
      <c r="AQ886" s="29"/>
      <c r="AR886" s="28"/>
      <c r="AS886" s="27"/>
      <c r="AT886" s="27"/>
      <c r="AU886" s="27"/>
      <c r="AV886" s="27"/>
      <c r="AW886" s="27"/>
      <c r="AX886" s="27"/>
      <c r="AY886" s="28"/>
    </row>
    <row r="887" ht="15.75" customHeight="1"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8"/>
      <c r="AO887" s="27"/>
      <c r="AP887" s="28"/>
      <c r="AQ887" s="29"/>
      <c r="AR887" s="28"/>
      <c r="AS887" s="27"/>
      <c r="AT887" s="27"/>
      <c r="AU887" s="27"/>
      <c r="AV887" s="27"/>
      <c r="AW887" s="27"/>
      <c r="AX887" s="27"/>
      <c r="AY887" s="28"/>
    </row>
    <row r="888" ht="15.75" customHeight="1"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8"/>
      <c r="AO888" s="27"/>
      <c r="AP888" s="28"/>
      <c r="AQ888" s="29"/>
      <c r="AR888" s="28"/>
      <c r="AS888" s="27"/>
      <c r="AT888" s="27"/>
      <c r="AU888" s="27"/>
      <c r="AV888" s="27"/>
      <c r="AW888" s="27"/>
      <c r="AX888" s="27"/>
      <c r="AY888" s="28"/>
    </row>
    <row r="889" ht="15.75" customHeight="1"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8"/>
      <c r="AO889" s="27"/>
      <c r="AP889" s="28"/>
      <c r="AQ889" s="29"/>
      <c r="AR889" s="28"/>
      <c r="AS889" s="27"/>
      <c r="AT889" s="27"/>
      <c r="AU889" s="27"/>
      <c r="AV889" s="27"/>
      <c r="AW889" s="27"/>
      <c r="AX889" s="27"/>
      <c r="AY889" s="28"/>
    </row>
    <row r="890" ht="15.75" customHeight="1"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8"/>
      <c r="AO890" s="27"/>
      <c r="AP890" s="28"/>
      <c r="AQ890" s="29"/>
      <c r="AR890" s="28"/>
      <c r="AS890" s="27"/>
      <c r="AT890" s="27"/>
      <c r="AU890" s="27"/>
      <c r="AV890" s="27"/>
      <c r="AW890" s="27"/>
      <c r="AX890" s="27"/>
      <c r="AY890" s="28"/>
    </row>
    <row r="891" ht="15.75" customHeight="1"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8"/>
      <c r="AO891" s="27"/>
      <c r="AP891" s="28"/>
      <c r="AQ891" s="29"/>
      <c r="AR891" s="28"/>
      <c r="AS891" s="27"/>
      <c r="AT891" s="27"/>
      <c r="AU891" s="27"/>
      <c r="AV891" s="27"/>
      <c r="AW891" s="27"/>
      <c r="AX891" s="27"/>
      <c r="AY891" s="28"/>
    </row>
    <row r="892" ht="15.75" customHeight="1"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8"/>
      <c r="AO892" s="27"/>
      <c r="AP892" s="28"/>
      <c r="AQ892" s="29"/>
      <c r="AR892" s="28"/>
      <c r="AS892" s="27"/>
      <c r="AT892" s="27"/>
      <c r="AU892" s="27"/>
      <c r="AV892" s="27"/>
      <c r="AW892" s="27"/>
      <c r="AX892" s="27"/>
      <c r="AY892" s="28"/>
    </row>
    <row r="893" ht="15.75" customHeight="1"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8"/>
      <c r="AO893" s="27"/>
      <c r="AP893" s="28"/>
      <c r="AQ893" s="29"/>
      <c r="AR893" s="28"/>
      <c r="AS893" s="27"/>
      <c r="AT893" s="27"/>
      <c r="AU893" s="27"/>
      <c r="AV893" s="27"/>
      <c r="AW893" s="27"/>
      <c r="AX893" s="27"/>
      <c r="AY893" s="28"/>
    </row>
    <row r="894" ht="15.75" customHeight="1"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8"/>
      <c r="AO894" s="27"/>
      <c r="AP894" s="28"/>
      <c r="AQ894" s="29"/>
      <c r="AR894" s="28"/>
      <c r="AS894" s="27"/>
      <c r="AT894" s="27"/>
      <c r="AU894" s="27"/>
      <c r="AV894" s="27"/>
      <c r="AW894" s="27"/>
      <c r="AX894" s="27"/>
      <c r="AY894" s="28"/>
    </row>
    <row r="895" ht="15.75" customHeight="1"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8"/>
      <c r="AO895" s="27"/>
      <c r="AP895" s="28"/>
      <c r="AQ895" s="29"/>
      <c r="AR895" s="28"/>
      <c r="AS895" s="27"/>
      <c r="AT895" s="27"/>
      <c r="AU895" s="27"/>
      <c r="AV895" s="27"/>
      <c r="AW895" s="27"/>
      <c r="AX895" s="27"/>
      <c r="AY895" s="28"/>
    </row>
    <row r="896" ht="15.75" customHeight="1"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8"/>
      <c r="AO896" s="27"/>
      <c r="AP896" s="28"/>
      <c r="AQ896" s="29"/>
      <c r="AR896" s="28"/>
      <c r="AS896" s="27"/>
      <c r="AT896" s="27"/>
      <c r="AU896" s="27"/>
      <c r="AV896" s="27"/>
      <c r="AW896" s="27"/>
      <c r="AX896" s="27"/>
      <c r="AY896" s="28"/>
    </row>
    <row r="897" ht="15.75" customHeight="1"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8"/>
      <c r="AO897" s="27"/>
      <c r="AP897" s="28"/>
      <c r="AQ897" s="29"/>
      <c r="AR897" s="28"/>
      <c r="AS897" s="27"/>
      <c r="AT897" s="27"/>
      <c r="AU897" s="27"/>
      <c r="AV897" s="27"/>
      <c r="AW897" s="27"/>
      <c r="AX897" s="27"/>
      <c r="AY897" s="28"/>
    </row>
    <row r="898" ht="15.75" customHeight="1"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8"/>
      <c r="AO898" s="27"/>
      <c r="AP898" s="28"/>
      <c r="AQ898" s="29"/>
      <c r="AR898" s="28"/>
      <c r="AS898" s="27"/>
      <c r="AT898" s="27"/>
      <c r="AU898" s="27"/>
      <c r="AV898" s="27"/>
      <c r="AW898" s="27"/>
      <c r="AX898" s="27"/>
      <c r="AY898" s="28"/>
    </row>
    <row r="899" ht="15.75" customHeight="1"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8"/>
      <c r="AO899" s="27"/>
      <c r="AP899" s="28"/>
      <c r="AQ899" s="29"/>
      <c r="AR899" s="28"/>
      <c r="AS899" s="27"/>
      <c r="AT899" s="27"/>
      <c r="AU899" s="27"/>
      <c r="AV899" s="27"/>
      <c r="AW899" s="27"/>
      <c r="AX899" s="27"/>
      <c r="AY899" s="28"/>
    </row>
    <row r="900" ht="15.75" customHeight="1"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8"/>
      <c r="AO900" s="27"/>
      <c r="AP900" s="28"/>
      <c r="AQ900" s="29"/>
      <c r="AR900" s="28"/>
      <c r="AS900" s="27"/>
      <c r="AT900" s="27"/>
      <c r="AU900" s="27"/>
      <c r="AV900" s="27"/>
      <c r="AW900" s="27"/>
      <c r="AX900" s="27"/>
      <c r="AY900" s="28"/>
    </row>
    <row r="901" ht="15.75" customHeight="1"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8"/>
      <c r="AO901" s="27"/>
      <c r="AP901" s="28"/>
      <c r="AQ901" s="29"/>
      <c r="AR901" s="28"/>
      <c r="AS901" s="27"/>
      <c r="AT901" s="27"/>
      <c r="AU901" s="27"/>
      <c r="AV901" s="27"/>
      <c r="AW901" s="27"/>
      <c r="AX901" s="27"/>
      <c r="AY901" s="28"/>
    </row>
    <row r="902" ht="15.75" customHeight="1"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8"/>
      <c r="AO902" s="27"/>
      <c r="AP902" s="28"/>
      <c r="AQ902" s="29"/>
      <c r="AR902" s="28"/>
      <c r="AS902" s="27"/>
      <c r="AT902" s="27"/>
      <c r="AU902" s="27"/>
      <c r="AV902" s="27"/>
      <c r="AW902" s="27"/>
      <c r="AX902" s="27"/>
      <c r="AY902" s="28"/>
    </row>
    <row r="903" ht="15.75" customHeight="1"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8"/>
      <c r="AO903" s="27"/>
      <c r="AP903" s="28"/>
      <c r="AQ903" s="29"/>
      <c r="AR903" s="28"/>
      <c r="AS903" s="27"/>
      <c r="AT903" s="27"/>
      <c r="AU903" s="27"/>
      <c r="AV903" s="27"/>
      <c r="AW903" s="27"/>
      <c r="AX903" s="27"/>
      <c r="AY903" s="28"/>
    </row>
    <row r="904" ht="15.75" customHeight="1"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8"/>
      <c r="AO904" s="27"/>
      <c r="AP904" s="28"/>
      <c r="AQ904" s="29"/>
      <c r="AR904" s="28"/>
      <c r="AS904" s="27"/>
      <c r="AT904" s="27"/>
      <c r="AU904" s="27"/>
      <c r="AV904" s="27"/>
      <c r="AW904" s="27"/>
      <c r="AX904" s="27"/>
      <c r="AY904" s="28"/>
    </row>
    <row r="905" ht="15.75" customHeight="1"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8"/>
      <c r="AO905" s="27"/>
      <c r="AP905" s="28"/>
      <c r="AQ905" s="29"/>
      <c r="AR905" s="28"/>
      <c r="AS905" s="27"/>
      <c r="AT905" s="27"/>
      <c r="AU905" s="27"/>
      <c r="AV905" s="27"/>
      <c r="AW905" s="27"/>
      <c r="AX905" s="27"/>
      <c r="AY905" s="28"/>
    </row>
    <row r="906" ht="15.75" customHeight="1"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8"/>
      <c r="AO906" s="27"/>
      <c r="AP906" s="28"/>
      <c r="AQ906" s="29"/>
      <c r="AR906" s="28"/>
      <c r="AS906" s="27"/>
      <c r="AT906" s="27"/>
      <c r="AU906" s="27"/>
      <c r="AV906" s="27"/>
      <c r="AW906" s="27"/>
      <c r="AX906" s="27"/>
      <c r="AY906" s="28"/>
    </row>
    <row r="907" ht="15.75" customHeight="1"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8"/>
      <c r="AO907" s="27"/>
      <c r="AP907" s="28"/>
      <c r="AQ907" s="29"/>
      <c r="AR907" s="28"/>
      <c r="AS907" s="27"/>
      <c r="AT907" s="27"/>
      <c r="AU907" s="27"/>
      <c r="AV907" s="27"/>
      <c r="AW907" s="27"/>
      <c r="AX907" s="27"/>
      <c r="AY907" s="28"/>
    </row>
    <row r="908" ht="15.75" customHeight="1"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8"/>
      <c r="AO908" s="27"/>
      <c r="AP908" s="28"/>
      <c r="AQ908" s="29"/>
      <c r="AR908" s="28"/>
      <c r="AS908" s="27"/>
      <c r="AT908" s="27"/>
      <c r="AU908" s="27"/>
      <c r="AV908" s="27"/>
      <c r="AW908" s="27"/>
      <c r="AX908" s="27"/>
      <c r="AY908" s="28"/>
    </row>
    <row r="909" ht="15.75" customHeight="1"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8"/>
      <c r="AO909" s="27"/>
      <c r="AP909" s="28"/>
      <c r="AQ909" s="29"/>
      <c r="AR909" s="28"/>
      <c r="AS909" s="27"/>
      <c r="AT909" s="27"/>
      <c r="AU909" s="27"/>
      <c r="AV909" s="27"/>
      <c r="AW909" s="27"/>
      <c r="AX909" s="27"/>
      <c r="AY909" s="28"/>
    </row>
    <row r="910" ht="15.75" customHeight="1"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8"/>
      <c r="AO910" s="27"/>
      <c r="AP910" s="28"/>
      <c r="AQ910" s="29"/>
      <c r="AR910" s="28"/>
      <c r="AS910" s="27"/>
      <c r="AT910" s="27"/>
      <c r="AU910" s="27"/>
      <c r="AV910" s="27"/>
      <c r="AW910" s="27"/>
      <c r="AX910" s="27"/>
      <c r="AY910" s="28"/>
    </row>
    <row r="911" ht="15.75" customHeight="1"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8"/>
      <c r="AO911" s="27"/>
      <c r="AP911" s="28"/>
      <c r="AQ911" s="29"/>
      <c r="AR911" s="28"/>
      <c r="AS911" s="27"/>
      <c r="AT911" s="27"/>
      <c r="AU911" s="27"/>
      <c r="AV911" s="27"/>
      <c r="AW911" s="27"/>
      <c r="AX911" s="27"/>
      <c r="AY911" s="28"/>
    </row>
    <row r="912" ht="15.75" customHeight="1"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8"/>
      <c r="AO912" s="27"/>
      <c r="AP912" s="28"/>
      <c r="AQ912" s="29"/>
      <c r="AR912" s="28"/>
      <c r="AS912" s="27"/>
      <c r="AT912" s="27"/>
      <c r="AU912" s="27"/>
      <c r="AV912" s="27"/>
      <c r="AW912" s="27"/>
      <c r="AX912" s="27"/>
      <c r="AY912" s="28"/>
    </row>
    <row r="913" ht="15.75" customHeight="1"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8"/>
      <c r="AO913" s="27"/>
      <c r="AP913" s="28"/>
      <c r="AQ913" s="29"/>
      <c r="AR913" s="28"/>
      <c r="AS913" s="27"/>
      <c r="AT913" s="27"/>
      <c r="AU913" s="27"/>
      <c r="AV913" s="27"/>
      <c r="AW913" s="27"/>
      <c r="AX913" s="27"/>
      <c r="AY913" s="28"/>
    </row>
    <row r="914" ht="15.75" customHeight="1"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8"/>
      <c r="AO914" s="27"/>
      <c r="AP914" s="28"/>
      <c r="AQ914" s="29"/>
      <c r="AR914" s="28"/>
      <c r="AS914" s="27"/>
      <c r="AT914" s="27"/>
      <c r="AU914" s="27"/>
      <c r="AV914" s="27"/>
      <c r="AW914" s="27"/>
      <c r="AX914" s="27"/>
      <c r="AY914" s="28"/>
    </row>
    <row r="915" ht="15.75" customHeight="1"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8"/>
      <c r="AO915" s="27"/>
      <c r="AP915" s="28"/>
      <c r="AQ915" s="29"/>
      <c r="AR915" s="28"/>
      <c r="AS915" s="27"/>
      <c r="AT915" s="27"/>
      <c r="AU915" s="27"/>
      <c r="AV915" s="27"/>
      <c r="AW915" s="27"/>
      <c r="AX915" s="27"/>
      <c r="AY915" s="28"/>
    </row>
    <row r="916" ht="15.75" customHeight="1"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8"/>
      <c r="AO916" s="27"/>
      <c r="AP916" s="28"/>
      <c r="AQ916" s="29"/>
      <c r="AR916" s="28"/>
      <c r="AS916" s="27"/>
      <c r="AT916" s="27"/>
      <c r="AU916" s="27"/>
      <c r="AV916" s="27"/>
      <c r="AW916" s="27"/>
      <c r="AX916" s="27"/>
      <c r="AY916" s="28"/>
    </row>
    <row r="917" ht="15.75" customHeight="1"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8"/>
      <c r="AO917" s="27"/>
      <c r="AP917" s="28"/>
      <c r="AQ917" s="29"/>
      <c r="AR917" s="28"/>
      <c r="AS917" s="27"/>
      <c r="AT917" s="27"/>
      <c r="AU917" s="27"/>
      <c r="AV917" s="27"/>
      <c r="AW917" s="27"/>
      <c r="AX917" s="27"/>
      <c r="AY917" s="28"/>
    </row>
    <row r="918" ht="15.75" customHeight="1"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8"/>
      <c r="AO918" s="27"/>
      <c r="AP918" s="28"/>
      <c r="AQ918" s="29"/>
      <c r="AR918" s="28"/>
      <c r="AS918" s="27"/>
      <c r="AT918" s="27"/>
      <c r="AU918" s="27"/>
      <c r="AV918" s="27"/>
      <c r="AW918" s="27"/>
      <c r="AX918" s="27"/>
      <c r="AY918" s="28"/>
    </row>
    <row r="919" ht="15.75" customHeight="1"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8"/>
      <c r="AO919" s="27"/>
      <c r="AP919" s="28"/>
      <c r="AQ919" s="29"/>
      <c r="AR919" s="28"/>
      <c r="AS919" s="27"/>
      <c r="AT919" s="27"/>
      <c r="AU919" s="27"/>
      <c r="AV919" s="27"/>
      <c r="AW919" s="27"/>
      <c r="AX919" s="27"/>
      <c r="AY919" s="28"/>
    </row>
    <row r="920" ht="15.75" customHeight="1"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8"/>
      <c r="AO920" s="27"/>
      <c r="AP920" s="28"/>
      <c r="AQ920" s="29"/>
      <c r="AR920" s="28"/>
      <c r="AS920" s="27"/>
      <c r="AT920" s="27"/>
      <c r="AU920" s="27"/>
      <c r="AV920" s="27"/>
      <c r="AW920" s="27"/>
      <c r="AX920" s="27"/>
      <c r="AY920" s="28"/>
    </row>
    <row r="921" ht="15.75" customHeight="1"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8"/>
      <c r="AO921" s="27"/>
      <c r="AP921" s="28"/>
      <c r="AQ921" s="29"/>
      <c r="AR921" s="28"/>
      <c r="AS921" s="27"/>
      <c r="AT921" s="27"/>
      <c r="AU921" s="27"/>
      <c r="AV921" s="27"/>
      <c r="AW921" s="27"/>
      <c r="AX921" s="27"/>
      <c r="AY921" s="28"/>
    </row>
    <row r="922" ht="15.75" customHeight="1"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8"/>
      <c r="AO922" s="27"/>
      <c r="AP922" s="28"/>
      <c r="AQ922" s="29"/>
      <c r="AR922" s="28"/>
      <c r="AS922" s="27"/>
      <c r="AT922" s="27"/>
      <c r="AU922" s="27"/>
      <c r="AV922" s="27"/>
      <c r="AW922" s="27"/>
      <c r="AX922" s="27"/>
      <c r="AY922" s="28"/>
    </row>
    <row r="923" ht="15.75" customHeight="1"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8"/>
      <c r="AO923" s="27"/>
      <c r="AP923" s="28"/>
      <c r="AQ923" s="29"/>
      <c r="AR923" s="28"/>
      <c r="AS923" s="27"/>
      <c r="AT923" s="27"/>
      <c r="AU923" s="27"/>
      <c r="AV923" s="27"/>
      <c r="AW923" s="27"/>
      <c r="AX923" s="27"/>
      <c r="AY923" s="28"/>
    </row>
    <row r="924" ht="15.75" customHeight="1"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8"/>
      <c r="AO924" s="27"/>
      <c r="AP924" s="28"/>
      <c r="AQ924" s="29"/>
      <c r="AR924" s="28"/>
      <c r="AS924" s="27"/>
      <c r="AT924" s="27"/>
      <c r="AU924" s="27"/>
      <c r="AV924" s="27"/>
      <c r="AW924" s="27"/>
      <c r="AX924" s="27"/>
      <c r="AY924" s="28"/>
    </row>
    <row r="925" ht="15.75" customHeight="1"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8"/>
      <c r="AO925" s="27"/>
      <c r="AP925" s="28"/>
      <c r="AQ925" s="29"/>
      <c r="AR925" s="28"/>
      <c r="AS925" s="27"/>
      <c r="AT925" s="27"/>
      <c r="AU925" s="27"/>
      <c r="AV925" s="27"/>
      <c r="AW925" s="27"/>
      <c r="AX925" s="27"/>
      <c r="AY925" s="28"/>
    </row>
    <row r="926" ht="15.75" customHeight="1"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8"/>
      <c r="AO926" s="27"/>
      <c r="AP926" s="28"/>
      <c r="AQ926" s="29"/>
      <c r="AR926" s="28"/>
      <c r="AS926" s="27"/>
      <c r="AT926" s="27"/>
      <c r="AU926" s="27"/>
      <c r="AV926" s="27"/>
      <c r="AW926" s="27"/>
      <c r="AX926" s="27"/>
      <c r="AY926" s="28"/>
    </row>
    <row r="927" ht="15.75" customHeight="1"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8"/>
      <c r="AO927" s="27"/>
      <c r="AP927" s="28"/>
      <c r="AQ927" s="29"/>
      <c r="AR927" s="28"/>
      <c r="AS927" s="27"/>
      <c r="AT927" s="27"/>
      <c r="AU927" s="27"/>
      <c r="AV927" s="27"/>
      <c r="AW927" s="27"/>
      <c r="AX927" s="27"/>
      <c r="AY927" s="28"/>
    </row>
    <row r="928" ht="15.75" customHeight="1"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8"/>
      <c r="AO928" s="27"/>
      <c r="AP928" s="28"/>
      <c r="AQ928" s="29"/>
      <c r="AR928" s="28"/>
      <c r="AS928" s="27"/>
      <c r="AT928" s="27"/>
      <c r="AU928" s="27"/>
      <c r="AV928" s="27"/>
      <c r="AW928" s="27"/>
      <c r="AX928" s="27"/>
      <c r="AY928" s="28"/>
    </row>
    <row r="929" ht="15.75" customHeight="1"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8"/>
      <c r="AO929" s="27"/>
      <c r="AP929" s="28"/>
      <c r="AQ929" s="29"/>
      <c r="AR929" s="28"/>
      <c r="AS929" s="27"/>
      <c r="AT929" s="27"/>
      <c r="AU929" s="27"/>
      <c r="AV929" s="27"/>
      <c r="AW929" s="27"/>
      <c r="AX929" s="27"/>
      <c r="AY929" s="28"/>
    </row>
    <row r="930" ht="15.75" customHeight="1"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8"/>
      <c r="AO930" s="27"/>
      <c r="AP930" s="28"/>
      <c r="AQ930" s="29"/>
      <c r="AR930" s="28"/>
      <c r="AS930" s="27"/>
      <c r="AT930" s="27"/>
      <c r="AU930" s="27"/>
      <c r="AV930" s="27"/>
      <c r="AW930" s="27"/>
      <c r="AX930" s="27"/>
      <c r="AY930" s="28"/>
    </row>
    <row r="931" ht="15.75" customHeight="1"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8"/>
      <c r="AO931" s="27"/>
      <c r="AP931" s="28"/>
      <c r="AQ931" s="29"/>
      <c r="AR931" s="28"/>
      <c r="AS931" s="27"/>
      <c r="AT931" s="27"/>
      <c r="AU931" s="27"/>
      <c r="AV931" s="27"/>
      <c r="AW931" s="27"/>
      <c r="AX931" s="27"/>
      <c r="AY931" s="28"/>
    </row>
    <row r="932" ht="15.75" customHeight="1"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8"/>
      <c r="AO932" s="27"/>
      <c r="AP932" s="28"/>
      <c r="AQ932" s="29"/>
      <c r="AR932" s="28"/>
      <c r="AS932" s="27"/>
      <c r="AT932" s="27"/>
      <c r="AU932" s="27"/>
      <c r="AV932" s="27"/>
      <c r="AW932" s="27"/>
      <c r="AX932" s="27"/>
      <c r="AY932" s="28"/>
    </row>
    <row r="933" ht="15.75" customHeight="1"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8"/>
      <c r="AO933" s="27"/>
      <c r="AP933" s="28"/>
      <c r="AQ933" s="29"/>
      <c r="AR933" s="28"/>
      <c r="AS933" s="27"/>
      <c r="AT933" s="27"/>
      <c r="AU933" s="27"/>
      <c r="AV933" s="27"/>
      <c r="AW933" s="27"/>
      <c r="AX933" s="27"/>
      <c r="AY933" s="28"/>
    </row>
    <row r="934" ht="15.75" customHeight="1"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8"/>
      <c r="AO934" s="27"/>
      <c r="AP934" s="28"/>
      <c r="AQ934" s="29"/>
      <c r="AR934" s="28"/>
      <c r="AS934" s="27"/>
      <c r="AT934" s="27"/>
      <c r="AU934" s="27"/>
      <c r="AV934" s="27"/>
      <c r="AW934" s="27"/>
      <c r="AX934" s="27"/>
      <c r="AY934" s="28"/>
    </row>
    <row r="935" ht="15.75" customHeight="1"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8"/>
      <c r="AO935" s="27"/>
      <c r="AP935" s="28"/>
      <c r="AQ935" s="29"/>
      <c r="AR935" s="28"/>
      <c r="AS935" s="27"/>
      <c r="AT935" s="27"/>
      <c r="AU935" s="27"/>
      <c r="AV935" s="27"/>
      <c r="AW935" s="27"/>
      <c r="AX935" s="27"/>
      <c r="AY935" s="28"/>
    </row>
    <row r="936" ht="15.75" customHeight="1"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8"/>
      <c r="AO936" s="27"/>
      <c r="AP936" s="28"/>
      <c r="AQ936" s="29"/>
      <c r="AR936" s="28"/>
      <c r="AS936" s="27"/>
      <c r="AT936" s="27"/>
      <c r="AU936" s="27"/>
      <c r="AV936" s="27"/>
      <c r="AW936" s="27"/>
      <c r="AX936" s="27"/>
      <c r="AY936" s="28"/>
    </row>
    <row r="937" ht="15.75" customHeight="1"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8"/>
      <c r="AO937" s="27"/>
      <c r="AP937" s="28"/>
      <c r="AQ937" s="29"/>
      <c r="AR937" s="28"/>
      <c r="AS937" s="27"/>
      <c r="AT937" s="27"/>
      <c r="AU937" s="27"/>
      <c r="AV937" s="27"/>
      <c r="AW937" s="27"/>
      <c r="AX937" s="27"/>
      <c r="AY937" s="28"/>
    </row>
    <row r="938" ht="15.75" customHeight="1"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8"/>
      <c r="AO938" s="27"/>
      <c r="AP938" s="28"/>
      <c r="AQ938" s="29"/>
      <c r="AR938" s="28"/>
      <c r="AS938" s="27"/>
      <c r="AT938" s="27"/>
      <c r="AU938" s="27"/>
      <c r="AV938" s="27"/>
      <c r="AW938" s="27"/>
      <c r="AX938" s="27"/>
      <c r="AY938" s="28"/>
    </row>
    <row r="939" ht="15.75" customHeight="1"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8"/>
      <c r="AO939" s="27"/>
      <c r="AP939" s="28"/>
      <c r="AQ939" s="29"/>
      <c r="AR939" s="28"/>
      <c r="AS939" s="27"/>
      <c r="AT939" s="27"/>
      <c r="AU939" s="27"/>
      <c r="AV939" s="27"/>
      <c r="AW939" s="27"/>
      <c r="AX939" s="27"/>
      <c r="AY939" s="28"/>
    </row>
    <row r="940" ht="15.75" customHeight="1"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8"/>
      <c r="AO940" s="27"/>
      <c r="AP940" s="28"/>
      <c r="AQ940" s="29"/>
      <c r="AR940" s="28"/>
      <c r="AS940" s="27"/>
      <c r="AT940" s="27"/>
      <c r="AU940" s="27"/>
      <c r="AV940" s="27"/>
      <c r="AW940" s="27"/>
      <c r="AX940" s="27"/>
      <c r="AY940" s="28"/>
    </row>
    <row r="941" ht="15.75" customHeight="1"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8"/>
      <c r="AO941" s="27"/>
      <c r="AP941" s="28"/>
      <c r="AQ941" s="29"/>
      <c r="AR941" s="28"/>
      <c r="AS941" s="27"/>
      <c r="AT941" s="27"/>
      <c r="AU941" s="27"/>
      <c r="AV941" s="27"/>
      <c r="AW941" s="27"/>
      <c r="AX941" s="27"/>
      <c r="AY941" s="28"/>
    </row>
    <row r="942" ht="15.75" customHeight="1"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8"/>
      <c r="AO942" s="27"/>
      <c r="AP942" s="28"/>
      <c r="AQ942" s="29"/>
      <c r="AR942" s="28"/>
      <c r="AS942" s="27"/>
      <c r="AT942" s="27"/>
      <c r="AU942" s="27"/>
      <c r="AV942" s="27"/>
      <c r="AW942" s="27"/>
      <c r="AX942" s="27"/>
      <c r="AY942" s="28"/>
    </row>
    <row r="943" ht="15.75" customHeight="1"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8"/>
      <c r="AO943" s="27"/>
      <c r="AP943" s="28"/>
      <c r="AQ943" s="29"/>
      <c r="AR943" s="28"/>
      <c r="AS943" s="27"/>
      <c r="AT943" s="27"/>
      <c r="AU943" s="27"/>
      <c r="AV943" s="27"/>
      <c r="AW943" s="27"/>
      <c r="AX943" s="27"/>
      <c r="AY943" s="28"/>
    </row>
    <row r="944" ht="15.75" customHeight="1"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8"/>
      <c r="AO944" s="27"/>
      <c r="AP944" s="28"/>
      <c r="AQ944" s="29"/>
      <c r="AR944" s="28"/>
      <c r="AS944" s="27"/>
      <c r="AT944" s="27"/>
      <c r="AU944" s="27"/>
      <c r="AV944" s="27"/>
      <c r="AW944" s="27"/>
      <c r="AX944" s="27"/>
      <c r="AY944" s="28"/>
    </row>
    <row r="945" ht="15.75" customHeight="1"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8"/>
      <c r="AO945" s="27"/>
      <c r="AP945" s="28"/>
      <c r="AQ945" s="29"/>
      <c r="AR945" s="28"/>
      <c r="AS945" s="27"/>
      <c r="AT945" s="27"/>
      <c r="AU945" s="27"/>
      <c r="AV945" s="27"/>
      <c r="AW945" s="27"/>
      <c r="AX945" s="27"/>
      <c r="AY945" s="28"/>
    </row>
    <row r="946" ht="15.75" customHeight="1"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8"/>
      <c r="AO946" s="27"/>
      <c r="AP946" s="28"/>
      <c r="AQ946" s="29"/>
      <c r="AR946" s="28"/>
      <c r="AS946" s="27"/>
      <c r="AT946" s="27"/>
      <c r="AU946" s="27"/>
      <c r="AV946" s="27"/>
      <c r="AW946" s="27"/>
      <c r="AX946" s="27"/>
      <c r="AY946" s="28"/>
    </row>
    <row r="947" ht="15.75" customHeight="1"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8"/>
      <c r="AO947" s="27"/>
      <c r="AP947" s="28"/>
      <c r="AQ947" s="29"/>
      <c r="AR947" s="28"/>
      <c r="AS947" s="27"/>
      <c r="AT947" s="27"/>
      <c r="AU947" s="27"/>
      <c r="AV947" s="27"/>
      <c r="AW947" s="27"/>
      <c r="AX947" s="27"/>
      <c r="AY947" s="28"/>
    </row>
    <row r="948" ht="15.75" customHeight="1"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8"/>
      <c r="AO948" s="27"/>
      <c r="AP948" s="28"/>
      <c r="AQ948" s="29"/>
      <c r="AR948" s="28"/>
      <c r="AS948" s="27"/>
      <c r="AT948" s="27"/>
      <c r="AU948" s="27"/>
      <c r="AV948" s="27"/>
      <c r="AW948" s="27"/>
      <c r="AX948" s="27"/>
      <c r="AY948" s="28"/>
    </row>
    <row r="949" ht="15.75" customHeight="1"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8"/>
      <c r="AO949" s="27"/>
      <c r="AP949" s="28"/>
      <c r="AQ949" s="29"/>
      <c r="AR949" s="28"/>
      <c r="AS949" s="27"/>
      <c r="AT949" s="27"/>
      <c r="AU949" s="27"/>
      <c r="AV949" s="27"/>
      <c r="AW949" s="27"/>
      <c r="AX949" s="27"/>
      <c r="AY949" s="28"/>
    </row>
    <row r="950" ht="15.75" customHeight="1"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8"/>
      <c r="AO950" s="27"/>
      <c r="AP950" s="28"/>
      <c r="AQ950" s="29"/>
      <c r="AR950" s="28"/>
      <c r="AS950" s="27"/>
      <c r="AT950" s="27"/>
      <c r="AU950" s="27"/>
      <c r="AV950" s="27"/>
      <c r="AW950" s="27"/>
      <c r="AX950" s="27"/>
      <c r="AY950" s="28"/>
    </row>
    <row r="951" ht="15.75" customHeight="1"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8"/>
      <c r="AO951" s="27"/>
      <c r="AP951" s="28"/>
      <c r="AQ951" s="29"/>
      <c r="AR951" s="28"/>
      <c r="AS951" s="27"/>
      <c r="AT951" s="27"/>
      <c r="AU951" s="27"/>
      <c r="AV951" s="27"/>
      <c r="AW951" s="27"/>
      <c r="AX951" s="27"/>
      <c r="AY951" s="28"/>
    </row>
    <row r="952" ht="15.75" customHeight="1"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8"/>
      <c r="AO952" s="27"/>
      <c r="AP952" s="28"/>
      <c r="AQ952" s="29"/>
      <c r="AR952" s="28"/>
      <c r="AS952" s="27"/>
      <c r="AT952" s="27"/>
      <c r="AU952" s="27"/>
      <c r="AV952" s="27"/>
      <c r="AW952" s="27"/>
      <c r="AX952" s="27"/>
      <c r="AY952" s="28"/>
    </row>
    <row r="953" ht="15.75" customHeight="1"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8"/>
      <c r="AO953" s="27"/>
      <c r="AP953" s="28"/>
      <c r="AQ953" s="29"/>
      <c r="AR953" s="28"/>
      <c r="AS953" s="27"/>
      <c r="AT953" s="27"/>
      <c r="AU953" s="27"/>
      <c r="AV953" s="27"/>
      <c r="AW953" s="27"/>
      <c r="AX953" s="27"/>
      <c r="AY953" s="28"/>
    </row>
    <row r="954" ht="15.75" customHeight="1"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8"/>
      <c r="AO954" s="27"/>
      <c r="AP954" s="28"/>
      <c r="AQ954" s="29"/>
      <c r="AR954" s="28"/>
      <c r="AS954" s="27"/>
      <c r="AT954" s="27"/>
      <c r="AU954" s="27"/>
      <c r="AV954" s="27"/>
      <c r="AW954" s="27"/>
      <c r="AX954" s="27"/>
      <c r="AY954" s="28"/>
    </row>
    <row r="955" ht="15.75" customHeight="1"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8"/>
      <c r="AO955" s="27"/>
      <c r="AP955" s="28"/>
      <c r="AQ955" s="29"/>
      <c r="AR955" s="28"/>
      <c r="AS955" s="27"/>
      <c r="AT955" s="27"/>
      <c r="AU955" s="27"/>
      <c r="AV955" s="27"/>
      <c r="AW955" s="27"/>
      <c r="AX955" s="27"/>
      <c r="AY955" s="28"/>
    </row>
    <row r="956" ht="15.75" customHeight="1"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8"/>
      <c r="AO956" s="27"/>
      <c r="AP956" s="28"/>
      <c r="AQ956" s="29"/>
      <c r="AR956" s="28"/>
      <c r="AS956" s="27"/>
      <c r="AT956" s="27"/>
      <c r="AU956" s="27"/>
      <c r="AV956" s="27"/>
      <c r="AW956" s="27"/>
      <c r="AX956" s="27"/>
      <c r="AY956" s="28"/>
    </row>
    <row r="957" ht="15.75" customHeight="1"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8"/>
      <c r="AO957" s="27"/>
      <c r="AP957" s="28"/>
      <c r="AQ957" s="29"/>
      <c r="AR957" s="28"/>
      <c r="AS957" s="27"/>
      <c r="AT957" s="27"/>
      <c r="AU957" s="27"/>
      <c r="AV957" s="27"/>
      <c r="AW957" s="27"/>
      <c r="AX957" s="27"/>
      <c r="AY957" s="28"/>
    </row>
    <row r="958" ht="15.75" customHeight="1"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8"/>
      <c r="AO958" s="27"/>
      <c r="AP958" s="28"/>
      <c r="AQ958" s="29"/>
      <c r="AR958" s="28"/>
      <c r="AS958" s="27"/>
      <c r="AT958" s="27"/>
      <c r="AU958" s="27"/>
      <c r="AV958" s="27"/>
      <c r="AW958" s="27"/>
      <c r="AX958" s="27"/>
      <c r="AY958" s="28"/>
    </row>
    <row r="959" ht="15.75" customHeight="1"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8"/>
      <c r="AO959" s="27"/>
      <c r="AP959" s="28"/>
      <c r="AQ959" s="29"/>
      <c r="AR959" s="28"/>
      <c r="AS959" s="27"/>
      <c r="AT959" s="27"/>
      <c r="AU959" s="27"/>
      <c r="AV959" s="27"/>
      <c r="AW959" s="27"/>
      <c r="AX959" s="27"/>
      <c r="AY959" s="28"/>
    </row>
    <row r="960" ht="15.75" customHeight="1"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8"/>
      <c r="AO960" s="27"/>
      <c r="AP960" s="28"/>
      <c r="AQ960" s="29"/>
      <c r="AR960" s="28"/>
      <c r="AS960" s="27"/>
      <c r="AT960" s="27"/>
      <c r="AU960" s="27"/>
      <c r="AV960" s="27"/>
      <c r="AW960" s="27"/>
      <c r="AX960" s="27"/>
      <c r="AY960" s="28"/>
    </row>
    <row r="961" ht="15.75" customHeight="1"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8"/>
      <c r="AO961" s="27"/>
      <c r="AP961" s="28"/>
      <c r="AQ961" s="29"/>
      <c r="AR961" s="28"/>
      <c r="AS961" s="27"/>
      <c r="AT961" s="27"/>
      <c r="AU961" s="27"/>
      <c r="AV961" s="27"/>
      <c r="AW961" s="27"/>
      <c r="AX961" s="27"/>
      <c r="AY961" s="28"/>
    </row>
    <row r="962" ht="15.75" customHeight="1"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8"/>
      <c r="AO962" s="27"/>
      <c r="AP962" s="28"/>
      <c r="AQ962" s="29"/>
      <c r="AR962" s="28"/>
      <c r="AS962" s="27"/>
      <c r="AT962" s="27"/>
      <c r="AU962" s="27"/>
      <c r="AV962" s="27"/>
      <c r="AW962" s="27"/>
      <c r="AX962" s="27"/>
      <c r="AY962" s="28"/>
    </row>
    <row r="963" ht="15.75" customHeight="1"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8"/>
      <c r="AO963" s="27"/>
      <c r="AP963" s="28"/>
      <c r="AQ963" s="29"/>
      <c r="AR963" s="28"/>
      <c r="AS963" s="27"/>
      <c r="AT963" s="27"/>
      <c r="AU963" s="27"/>
      <c r="AV963" s="27"/>
      <c r="AW963" s="27"/>
      <c r="AX963" s="27"/>
      <c r="AY963" s="28"/>
    </row>
    <row r="964" ht="15.75" customHeight="1"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8"/>
      <c r="AO964" s="27"/>
      <c r="AP964" s="28"/>
      <c r="AQ964" s="29"/>
      <c r="AR964" s="28"/>
      <c r="AS964" s="27"/>
      <c r="AT964" s="27"/>
      <c r="AU964" s="27"/>
      <c r="AV964" s="27"/>
      <c r="AW964" s="27"/>
      <c r="AX964" s="27"/>
      <c r="AY964" s="28"/>
    </row>
    <row r="965" ht="15.75" customHeight="1"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8"/>
      <c r="AO965" s="27"/>
      <c r="AP965" s="28"/>
      <c r="AQ965" s="29"/>
      <c r="AR965" s="28"/>
      <c r="AS965" s="27"/>
      <c r="AT965" s="27"/>
      <c r="AU965" s="27"/>
      <c r="AV965" s="27"/>
      <c r="AW965" s="27"/>
      <c r="AX965" s="27"/>
      <c r="AY965" s="28"/>
    </row>
    <row r="966" ht="15.75" customHeight="1"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8"/>
      <c r="AO966" s="27"/>
      <c r="AP966" s="28"/>
      <c r="AQ966" s="29"/>
      <c r="AR966" s="28"/>
      <c r="AS966" s="27"/>
      <c r="AT966" s="27"/>
      <c r="AU966" s="27"/>
      <c r="AV966" s="27"/>
      <c r="AW966" s="27"/>
      <c r="AX966" s="27"/>
      <c r="AY966" s="28"/>
    </row>
    <row r="967" ht="15.75" customHeight="1"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8"/>
      <c r="AO967" s="27"/>
      <c r="AP967" s="28"/>
      <c r="AQ967" s="29"/>
      <c r="AR967" s="28"/>
      <c r="AS967" s="27"/>
      <c r="AT967" s="27"/>
      <c r="AU967" s="27"/>
      <c r="AV967" s="27"/>
      <c r="AW967" s="27"/>
      <c r="AX967" s="27"/>
      <c r="AY967" s="28"/>
    </row>
    <row r="968" ht="15.75" customHeight="1"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8"/>
      <c r="AO968" s="27"/>
      <c r="AP968" s="28"/>
      <c r="AQ968" s="29"/>
      <c r="AR968" s="28"/>
      <c r="AS968" s="27"/>
      <c r="AT968" s="27"/>
      <c r="AU968" s="27"/>
      <c r="AV968" s="27"/>
      <c r="AW968" s="27"/>
      <c r="AX968" s="27"/>
      <c r="AY968" s="28"/>
    </row>
  </sheetData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</hyperlinks>
  <printOptions/>
  <pageMargins bottom="1.0" footer="0.0" header="0.0" left="0.75" right="0.75" top="1.0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43"/>
    <col customWidth="1" min="3" max="3" width="30.71"/>
    <col customWidth="1" min="4" max="4" width="23.14"/>
    <col customWidth="1" min="5" max="5" width="16.43"/>
    <col customWidth="1" min="7" max="7" width="14.43"/>
    <col customWidth="1" min="8" max="8" width="23.71"/>
    <col customWidth="1" min="9" max="9" width="16.43"/>
    <col customWidth="1" min="10" max="10" width="20.0"/>
    <col customWidth="1" min="12" max="12" width="23.86"/>
    <col customWidth="1" min="13" max="13" width="24.14"/>
    <col customWidth="1" min="14" max="14" width="33.14"/>
    <col customWidth="1" min="15" max="15" width="20.14"/>
    <col customWidth="1" min="16" max="16" width="16.57"/>
    <col customWidth="1" min="17" max="17" width="26.14"/>
    <col customWidth="1" min="18" max="18" width="37.57"/>
    <col customWidth="1" min="20" max="20" width="22.0"/>
    <col customWidth="1" min="21" max="21" width="19.71"/>
  </cols>
  <sheetData>
    <row r="1">
      <c r="A1" s="1" t="s">
        <v>0</v>
      </c>
      <c r="B1" s="1" t="s">
        <v>1</v>
      </c>
      <c r="C1" s="3" t="s">
        <v>10</v>
      </c>
      <c r="D1" s="39" t="s">
        <v>11</v>
      </c>
      <c r="E1" s="4" t="s">
        <v>12</v>
      </c>
      <c r="F1" s="4" t="s">
        <v>13</v>
      </c>
      <c r="G1" s="4" t="s">
        <v>14</v>
      </c>
      <c r="H1" s="4" t="s">
        <v>17</v>
      </c>
      <c r="I1" s="4" t="s">
        <v>20</v>
      </c>
      <c r="J1" s="8" t="s">
        <v>23</v>
      </c>
      <c r="K1" s="1" t="s">
        <v>25</v>
      </c>
      <c r="L1" s="1" t="s">
        <v>27</v>
      </c>
      <c r="M1" s="1" t="s">
        <v>28</v>
      </c>
      <c r="N1" s="1" t="s">
        <v>29</v>
      </c>
      <c r="O1" s="9" t="s">
        <v>30</v>
      </c>
      <c r="P1" s="4" t="s">
        <v>32</v>
      </c>
      <c r="Q1" s="1" t="s">
        <v>34</v>
      </c>
      <c r="R1" s="12" t="s">
        <v>36</v>
      </c>
      <c r="S1" s="1" t="s">
        <v>41</v>
      </c>
      <c r="T1" s="1" t="s">
        <v>42</v>
      </c>
      <c r="U1" s="10" t="s">
        <v>43</v>
      </c>
    </row>
    <row r="2">
      <c r="A2" s="13" t="s">
        <v>44</v>
      </c>
      <c r="B2" s="14">
        <v>23.0</v>
      </c>
      <c r="C2" s="17">
        <f>Main!K2/$C$12</f>
        <v>48.14814815</v>
      </c>
      <c r="D2" s="17">
        <f>Main!L2/$D$12</f>
        <v>40.37267081</v>
      </c>
      <c r="E2" s="40">
        <f>Main!M2/$E$12</f>
        <v>22.27272727</v>
      </c>
      <c r="F2" s="19">
        <f>Main!N2/$F$12</f>
        <v>53.76344086</v>
      </c>
      <c r="G2" s="19">
        <f>Main!O2/Percentile!$G$12</f>
        <v>69.84126984</v>
      </c>
      <c r="H2" s="19">
        <f>Main!R2/Percentile!$H$12</f>
        <v>85.71428571</v>
      </c>
      <c r="I2" s="41">
        <f>Main!U2/Percentile!$I$12</f>
        <v>54.35356201</v>
      </c>
      <c r="J2" s="41">
        <f>Main!X2/Percentile!$J$12</f>
        <v>51.72413793</v>
      </c>
      <c r="K2" s="41">
        <f>Main!AA2/Percentile!$K$12</f>
        <v>20</v>
      </c>
      <c r="L2" s="41">
        <f>Main!AD2/Percentile!$L$12</f>
        <v>61.57941437</v>
      </c>
      <c r="M2" s="41">
        <f>Main!AE2/Percentile!$M$12</f>
        <v>48.48901099</v>
      </c>
      <c r="N2" s="41">
        <f>Main!AG2/Percentile!$N$12</f>
        <v>41.23222749</v>
      </c>
      <c r="O2" s="41">
        <f>Main!AI2/Percentile!$O$12</f>
        <v>28.30188679</v>
      </c>
      <c r="P2" s="41">
        <f>Main!AK2/Percentile!$P$12</f>
        <v>100</v>
      </c>
      <c r="Q2" s="41">
        <f>Main!AM2/Percentile!$Q$12</f>
        <v>39.38706016</v>
      </c>
      <c r="R2" s="41">
        <f>Main!AQ2/Percentile!$R$12</f>
        <v>58.69311552</v>
      </c>
      <c r="S2" s="41">
        <f>Main!AW2/Percentile!$S$12</f>
        <v>100</v>
      </c>
      <c r="T2" s="41">
        <f>Main!AX2/Percentile!$T$12</f>
        <v>57.14285714</v>
      </c>
      <c r="U2" s="41">
        <f>Main!AY2/Percentile!$U$12</f>
        <v>100</v>
      </c>
    </row>
    <row r="3">
      <c r="A3" s="13" t="s">
        <v>49</v>
      </c>
      <c r="B3" s="14">
        <v>21.0</v>
      </c>
      <c r="C3" s="17">
        <f>Main!K3/$C$12</f>
        <v>65.2173913</v>
      </c>
      <c r="D3" s="17">
        <f>Main!L3/$D$12</f>
        <v>59.42028986</v>
      </c>
      <c r="E3" s="40">
        <f>Main!M3/$E$12</f>
        <v>52.27272727</v>
      </c>
      <c r="F3" s="19">
        <f>Main!N3/$F$12</f>
        <v>86.02150538</v>
      </c>
      <c r="G3" s="19">
        <f>Main!O3/Percentile!$G$12</f>
        <v>87.3015873</v>
      </c>
      <c r="H3" s="19">
        <f>Main!R3/Percentile!$H$12</f>
        <v>0</v>
      </c>
      <c r="I3" s="41">
        <f>Main!U3/Percentile!$I$12</f>
        <v>65.96306069</v>
      </c>
      <c r="J3" s="41">
        <f>Main!X3/Percentile!$J$12</f>
        <v>55.17241379</v>
      </c>
      <c r="K3" s="41">
        <f>Main!AA3/Percentile!$K$12</f>
        <v>53.33333333</v>
      </c>
      <c r="L3" s="41">
        <f>Main!AD3/Percentile!$L$12</f>
        <v>43.03460515</v>
      </c>
      <c r="M3" s="41">
        <f>Main!AE3/Percentile!$M$12</f>
        <v>42.71978022</v>
      </c>
      <c r="N3" s="41">
        <f>Main!AG3/Percentile!$N$12</f>
        <v>51.18483412</v>
      </c>
      <c r="O3" s="41">
        <f>Main!AI3/Percentile!$O$12</f>
        <v>47.16981132</v>
      </c>
      <c r="P3" s="41">
        <f>Main!AK3/Percentile!$P$12</f>
        <v>82.14849921</v>
      </c>
      <c r="Q3" s="41">
        <f>Main!AM3/Percentile!$Q$12</f>
        <v>68.44494892</v>
      </c>
      <c r="R3" s="41">
        <f>Main!AQ3/Percentile!$R$12</f>
        <v>40.95682614</v>
      </c>
      <c r="S3" s="41">
        <f>Main!AW3/Percentile!$S$12</f>
        <v>30.76923077</v>
      </c>
      <c r="T3" s="41">
        <f>Main!AX3/Percentile!$T$12</f>
        <v>30.47619048</v>
      </c>
      <c r="U3" s="41">
        <f>Main!AY3/Percentile!$U$12</f>
        <v>37.54863813</v>
      </c>
    </row>
    <row r="4">
      <c r="A4" s="13" t="s">
        <v>54</v>
      </c>
      <c r="B4" s="14">
        <v>18.0</v>
      </c>
      <c r="C4" s="17">
        <f>Main!K4/$C$12</f>
        <v>82.35294118</v>
      </c>
      <c r="D4" s="17">
        <f>Main!L4/$D$12</f>
        <v>60.66252588</v>
      </c>
      <c r="E4" s="40">
        <f>Main!M4/$E$12</f>
        <v>55.90909091</v>
      </c>
      <c r="F4" s="19">
        <f>Main!N4/$F$12</f>
        <v>90.32258065</v>
      </c>
      <c r="G4" s="19">
        <f>Main!O4/Percentile!$G$12</f>
        <v>76.19047619</v>
      </c>
      <c r="H4" s="19">
        <f>Main!R4/Percentile!$H$12</f>
        <v>42.85714286</v>
      </c>
      <c r="I4" s="41">
        <f>Main!U4/Percentile!$I$12</f>
        <v>92.6121372</v>
      </c>
      <c r="J4" s="41">
        <f>Main!X4/Percentile!$J$12</f>
        <v>65.51724138</v>
      </c>
      <c r="K4" s="41">
        <f>Main!AA4/Percentile!$K$12</f>
        <v>60</v>
      </c>
      <c r="L4" s="41">
        <f>Main!AD4/Percentile!$L$12</f>
        <v>61.13575865</v>
      </c>
      <c r="M4" s="41">
        <f>Main!AE4/Percentile!$M$12</f>
        <v>33.1043956</v>
      </c>
      <c r="N4" s="41">
        <f>Main!AG4/Percentile!$N$12</f>
        <v>25.59241706</v>
      </c>
      <c r="O4" s="41">
        <f>Main!AI4/Percentile!$O$12</f>
        <v>73.58490566</v>
      </c>
      <c r="P4" s="41">
        <f>Main!AK4/Percentile!$P$12</f>
        <v>52.60663507</v>
      </c>
      <c r="Q4" s="41">
        <f>Main!AM4/Percentile!$Q$12</f>
        <v>69.69353008</v>
      </c>
      <c r="R4" s="41">
        <f>Main!AQ4/Percentile!$R$12</f>
        <v>58.69311552</v>
      </c>
      <c r="S4" s="41">
        <f>Main!AW4/Percentile!$S$12</f>
        <v>23.07692308</v>
      </c>
      <c r="T4" s="41">
        <f>Main!AX4/Percentile!$T$12</f>
        <v>75.23809524</v>
      </c>
      <c r="U4" s="41">
        <f>Main!AY4/Percentile!$U$12</f>
        <v>68.09338521</v>
      </c>
    </row>
    <row r="5">
      <c r="A5" s="13" t="s">
        <v>59</v>
      </c>
      <c r="B5" s="14">
        <v>22.0</v>
      </c>
      <c r="C5" s="17">
        <f>Main!K5/$C$12</f>
        <v>76.36363636</v>
      </c>
      <c r="D5" s="17">
        <f>Main!L5/$D$12</f>
        <v>55.27950311</v>
      </c>
      <c r="E5" s="40">
        <f>Main!M5/$E$12</f>
        <v>44.09090909</v>
      </c>
      <c r="F5" s="19">
        <f>Main!N5/$F$12</f>
        <v>78.49462366</v>
      </c>
      <c r="G5" s="19">
        <f>Main!O5/Percentile!$G$12</f>
        <v>100</v>
      </c>
      <c r="H5" s="19">
        <f>Main!R5/Percentile!$H$12</f>
        <v>42.85714286</v>
      </c>
      <c r="I5" s="41">
        <f>Main!U5/Percentile!$I$12</f>
        <v>100</v>
      </c>
      <c r="J5" s="41">
        <f>Main!X5/Percentile!$J$12</f>
        <v>96.55172414</v>
      </c>
      <c r="K5" s="41">
        <f>Main!AA5/Percentile!$K$12</f>
        <v>26.66666667</v>
      </c>
      <c r="L5" s="41">
        <f>Main!AD5/Percentile!$L$12</f>
        <v>71.42857143</v>
      </c>
      <c r="M5" s="41">
        <f>Main!AE5/Percentile!$M$12</f>
        <v>56.73076923</v>
      </c>
      <c r="N5" s="41">
        <f>Main!AG5/Percentile!$N$12</f>
        <v>45.02369668</v>
      </c>
      <c r="O5" s="41">
        <f>Main!AI5/Percentile!$O$12</f>
        <v>33.96226415</v>
      </c>
      <c r="P5" s="41">
        <f>Main!AK5/Percentile!$P$12</f>
        <v>57.0300158</v>
      </c>
      <c r="Q5" s="41">
        <f>Main!AM5/Percentile!$Q$12</f>
        <v>95.80022701</v>
      </c>
      <c r="R5" s="41">
        <f>Main!AQ5/Percentile!$R$12</f>
        <v>67.4445741</v>
      </c>
      <c r="S5" s="41">
        <f>Main!AW5/Percentile!$S$12</f>
        <v>38.46153846</v>
      </c>
      <c r="T5" s="41">
        <f>Main!AX5/Percentile!$T$12</f>
        <v>83.80952381</v>
      </c>
      <c r="U5" s="41">
        <f>Main!AY5/Percentile!$U$12</f>
        <v>50.58365759</v>
      </c>
    </row>
    <row r="6">
      <c r="A6" s="13" t="s">
        <v>62</v>
      </c>
      <c r="B6" s="14">
        <v>20.0</v>
      </c>
      <c r="C6" s="17">
        <f>Main!K6/$C$12</f>
        <v>57.69230769</v>
      </c>
      <c r="D6" s="17">
        <f>Main!L6/$D$12</f>
        <v>65.2173913</v>
      </c>
      <c r="E6" s="40">
        <f>Main!M6/$E$12</f>
        <v>64.09090909</v>
      </c>
      <c r="F6" s="19">
        <f>Main!N6/$F$12</f>
        <v>96.34408602</v>
      </c>
      <c r="G6" s="19">
        <f>Main!O6/Percentile!$G$12</f>
        <v>66.66666667</v>
      </c>
      <c r="H6" s="19">
        <f>Main!R6/Percentile!$H$12</f>
        <v>0</v>
      </c>
      <c r="I6" s="41">
        <f>Main!U6/Percentile!$I$12</f>
        <v>73.08707124</v>
      </c>
      <c r="J6" s="41">
        <f>Main!X6/Percentile!$J$12</f>
        <v>56.89655172</v>
      </c>
      <c r="K6" s="41">
        <f>Main!AA6/Percentile!$K$12</f>
        <v>46.66666667</v>
      </c>
      <c r="L6" s="41">
        <f>Main!AD6/Percentile!$L$12</f>
        <v>56.96539485</v>
      </c>
      <c r="M6" s="41">
        <f>Main!AE6/Percentile!$M$12</f>
        <v>40.52197802</v>
      </c>
      <c r="N6" s="41">
        <f>Main!AG6/Percentile!$N$12</f>
        <v>52.60663507</v>
      </c>
      <c r="O6" s="41">
        <f>Main!AI6/Percentile!$O$12</f>
        <v>43.39622642</v>
      </c>
      <c r="P6" s="41">
        <f>Main!AK6/Percentile!$P$12</f>
        <v>61.76935229</v>
      </c>
      <c r="Q6" s="41">
        <f>Main!AM6/Percentile!$Q$12</f>
        <v>20.94211124</v>
      </c>
      <c r="R6" s="41">
        <f>Main!AQ6/Percentile!$R$12</f>
        <v>56.9428238</v>
      </c>
      <c r="S6" s="41">
        <f>Main!AW6/Percentile!$S$12</f>
        <v>30.76923077</v>
      </c>
      <c r="T6" s="41">
        <f>Main!AX6/Percentile!$T$12</f>
        <v>43.80952381</v>
      </c>
      <c r="U6" s="41">
        <f>Main!AY6/Percentile!$U$12</f>
        <v>93.19066148</v>
      </c>
    </row>
    <row r="7">
      <c r="A7" s="13" t="s">
        <v>65</v>
      </c>
      <c r="B7" s="14">
        <v>23.0</v>
      </c>
      <c r="C7" s="17">
        <f>Main!K7/$C$12</f>
        <v>100</v>
      </c>
      <c r="D7" s="17">
        <f>Main!L7/$D$12</f>
        <v>88.19875776</v>
      </c>
      <c r="E7" s="40">
        <f>Main!M7/$E$12</f>
        <v>69.09090909</v>
      </c>
      <c r="F7" s="19">
        <f>Main!N7/$F$12</f>
        <v>76.55913978</v>
      </c>
      <c r="G7" s="19">
        <f>Main!O7/Percentile!$G$12</f>
        <v>79.36507937</v>
      </c>
      <c r="H7" s="19">
        <f>Main!R7/Percentile!$H$12</f>
        <v>28.57142857</v>
      </c>
      <c r="I7" s="41">
        <f>Main!U7/Percentile!$I$12</f>
        <v>71.50395778</v>
      </c>
      <c r="J7" s="41">
        <f>Main!X7/Percentile!$J$12</f>
        <v>89.65517241</v>
      </c>
      <c r="K7" s="41">
        <f>Main!AA7/Percentile!$K$12</f>
        <v>66.66666667</v>
      </c>
      <c r="L7" s="41">
        <f>Main!AD7/Percentile!$L$12</f>
        <v>100</v>
      </c>
      <c r="M7" s="41">
        <f>Main!AE7/Percentile!$M$12</f>
        <v>100</v>
      </c>
      <c r="N7" s="41">
        <f>Main!AG7/Percentile!$N$12</f>
        <v>100</v>
      </c>
      <c r="O7" s="41">
        <f>Main!AI7/Percentile!$O$12</f>
        <v>66.98113208</v>
      </c>
      <c r="P7" s="41">
        <f>Main!AK7/Percentile!$P$12</f>
        <v>62.24328594</v>
      </c>
      <c r="Q7" s="41">
        <f>Main!AM7/Percentile!$Q$12</f>
        <v>65.49375709</v>
      </c>
      <c r="R7" s="41">
        <f>Main!AQ7/Percentile!$R$12</f>
        <v>100</v>
      </c>
      <c r="S7" s="41">
        <f>Main!AW7/Percentile!$S$12</f>
        <v>23.07692308</v>
      </c>
      <c r="T7" s="41">
        <f>Main!AX7/Percentile!$T$12</f>
        <v>75.23809524</v>
      </c>
      <c r="U7" s="41">
        <f>Main!AY7/Percentile!$U$12</f>
        <v>62.25680934</v>
      </c>
    </row>
    <row r="8">
      <c r="A8" s="13" t="s">
        <v>69</v>
      </c>
      <c r="B8" s="14">
        <v>23.0</v>
      </c>
      <c r="C8" s="17">
        <f>Main!K8/$C$12</f>
        <v>60.31746032</v>
      </c>
      <c r="D8" s="17">
        <f>Main!L8/$D$12</f>
        <v>100</v>
      </c>
      <c r="E8" s="40">
        <f>Main!M8/$E$12</f>
        <v>100</v>
      </c>
      <c r="F8" s="19">
        <f>Main!N8/$F$12</f>
        <v>97.84946237</v>
      </c>
      <c r="G8" s="19">
        <f>Main!O8/Percentile!$G$12</f>
        <v>73.01587302</v>
      </c>
      <c r="H8" s="19">
        <f>Main!R8/Percentile!$H$12</f>
        <v>14.28571429</v>
      </c>
      <c r="I8" s="41">
        <f>Main!U8/Percentile!$I$12</f>
        <v>94.4591029</v>
      </c>
      <c r="J8" s="41">
        <f>Main!X8/Percentile!$J$12</f>
        <v>51.72413793</v>
      </c>
      <c r="K8" s="41">
        <f>Main!AA8/Percentile!$K$12</f>
        <v>80</v>
      </c>
      <c r="L8" s="41">
        <f>Main!AD8/Percentile!$L$12</f>
        <v>54.56965395</v>
      </c>
      <c r="M8" s="41">
        <f>Main!AE8/Percentile!$M$12</f>
        <v>57.00549451</v>
      </c>
      <c r="N8" s="41">
        <f>Main!AG8/Percentile!$N$12</f>
        <v>59.24170616</v>
      </c>
      <c r="O8" s="41">
        <f>Main!AI8/Percentile!$O$12</f>
        <v>74.52830189</v>
      </c>
      <c r="P8" s="41">
        <f>Main!AK8/Percentile!$P$12</f>
        <v>96.05055292</v>
      </c>
      <c r="Q8" s="41">
        <f>Main!AM8/Percentile!$Q$12</f>
        <v>100</v>
      </c>
      <c r="R8" s="41">
        <f>Main!AQ8/Percentile!$R$12</f>
        <v>49.47491249</v>
      </c>
      <c r="S8" s="41">
        <f>Main!AW8/Percentile!$S$12</f>
        <v>30.76923077</v>
      </c>
      <c r="T8" s="41">
        <f>Main!AX8/Percentile!$T$12</f>
        <v>59.04761905</v>
      </c>
      <c r="U8" s="41">
        <f>Main!AY8/Percentile!$U$12</f>
        <v>38.13229572</v>
      </c>
    </row>
    <row r="9">
      <c r="A9" s="13" t="s">
        <v>72</v>
      </c>
      <c r="B9" s="14">
        <v>21.0</v>
      </c>
      <c r="C9" s="17">
        <f>Main!K9/$C$12</f>
        <v>70.58823529</v>
      </c>
      <c r="D9" s="17">
        <f>Main!L9/$D$12</f>
        <v>36.4389234</v>
      </c>
      <c r="E9" s="40">
        <f>Main!M9/$E$12</f>
        <v>37.27272727</v>
      </c>
      <c r="F9" s="19">
        <f>Main!N9/$F$12</f>
        <v>100</v>
      </c>
      <c r="G9" s="19">
        <f>Main!O9/Percentile!$G$12</f>
        <v>71.42857143</v>
      </c>
      <c r="H9" s="19">
        <f>Main!R9/Percentile!$H$12</f>
        <v>100</v>
      </c>
      <c r="I9" s="41">
        <f>Main!U9/Percentile!$I$12</f>
        <v>96.3060686</v>
      </c>
      <c r="J9" s="41">
        <f>Main!X9/Percentile!$J$12</f>
        <v>100</v>
      </c>
      <c r="K9" s="41">
        <f>Main!AA9/Percentile!$K$12</f>
        <v>100</v>
      </c>
      <c r="L9" s="41">
        <f>Main!AD9/Percentile!$L$12</f>
        <v>96.71694765</v>
      </c>
      <c r="M9" s="41">
        <f>Main!AE9/Percentile!$M$12</f>
        <v>60.71428571</v>
      </c>
      <c r="N9" s="41">
        <f>Main!AG9/Percentile!$N$12</f>
        <v>47.39336493</v>
      </c>
      <c r="O9" s="41">
        <f>Main!AI9/Percentile!$O$12</f>
        <v>100</v>
      </c>
      <c r="P9" s="41">
        <f>Main!AK9/Percentile!$P$12</f>
        <v>52.13270142</v>
      </c>
      <c r="Q9" s="41">
        <f>Main!AM9/Percentile!$Q$12</f>
        <v>77.92281498</v>
      </c>
      <c r="R9" s="41">
        <f>Main!AQ9/Percentile!$R$12</f>
        <v>91.59859977</v>
      </c>
      <c r="S9" s="41">
        <f>Main!AW9/Percentile!$S$12</f>
        <v>61.53846154</v>
      </c>
      <c r="T9" s="41">
        <f>Main!AX9/Percentile!$T$12</f>
        <v>100</v>
      </c>
      <c r="U9" s="41">
        <f>Main!AY9/Percentile!$U$12</f>
        <v>87.3540856</v>
      </c>
    </row>
    <row r="10">
      <c r="A10" s="13" t="s">
        <v>76</v>
      </c>
      <c r="B10" s="14">
        <v>22.0</v>
      </c>
      <c r="C10" s="17">
        <f>Main!K10/$C$12</f>
        <v>58.06451613</v>
      </c>
      <c r="D10" s="17">
        <f>Main!L10/$D$12</f>
        <v>51.55279503</v>
      </c>
      <c r="E10" s="40">
        <f>Main!M10/$E$12</f>
        <v>46.81818182</v>
      </c>
      <c r="F10" s="19">
        <f>Main!N10/$F$12</f>
        <v>88.60215054</v>
      </c>
      <c r="G10" s="19">
        <f>Main!O10/Percentile!$G$12</f>
        <v>76.19047619</v>
      </c>
      <c r="H10" s="19">
        <f>Main!R10/Percentile!$H$12</f>
        <v>85.71428571</v>
      </c>
      <c r="I10" s="41">
        <f>Main!U10/Percentile!$I$12</f>
        <v>64.37994723</v>
      </c>
      <c r="J10" s="41">
        <f>Main!X10/Percentile!$J$12</f>
        <v>58.62068966</v>
      </c>
      <c r="K10" s="41">
        <f>Main!AA10/Percentile!$K$12</f>
        <v>20</v>
      </c>
      <c r="L10" s="41">
        <f>Main!AD10/Percentile!$L$12</f>
        <v>61.75687666</v>
      </c>
      <c r="M10" s="41">
        <f>Main!AE10/Percentile!$M$12</f>
        <v>51.51098901</v>
      </c>
      <c r="N10" s="41">
        <f>Main!AG10/Percentile!$N$12</f>
        <v>63.507109</v>
      </c>
      <c r="O10" s="41">
        <f>Main!AI10/Percentile!$O$12</f>
        <v>39.62264151</v>
      </c>
      <c r="P10" s="41">
        <f>Main!AK10/Percentile!$P$12</f>
        <v>78.98894155</v>
      </c>
      <c r="Q10" s="41">
        <f>Main!AM10/Percentile!$Q$12</f>
        <v>50.39727582</v>
      </c>
      <c r="R10" s="41">
        <f>Main!AQ10/Percentile!$R$12</f>
        <v>57.64294049</v>
      </c>
      <c r="S10" s="41">
        <f>Main!AW10/Percentile!$S$12</f>
        <v>30.76923077</v>
      </c>
      <c r="T10" s="41">
        <f>Main!AX10/Percentile!$T$12</f>
        <v>53.33333333</v>
      </c>
      <c r="U10" s="41">
        <f>Main!AY10/Percentile!$U$12</f>
        <v>78.98832685</v>
      </c>
    </row>
    <row r="11">
      <c r="C11" s="24">
        <v>50.0</v>
      </c>
      <c r="D11" s="42">
        <v>4.83</v>
      </c>
      <c r="E11" s="24">
        <v>2.2</v>
      </c>
      <c r="F11" s="24">
        <v>46.5</v>
      </c>
      <c r="G11" s="24">
        <v>0.63</v>
      </c>
      <c r="H11" s="24">
        <v>7.0</v>
      </c>
      <c r="I11" s="24">
        <v>3.79</v>
      </c>
      <c r="J11" s="24">
        <v>58.0</v>
      </c>
      <c r="K11" s="24">
        <v>15.0</v>
      </c>
      <c r="L11" s="24">
        <v>1127.0</v>
      </c>
      <c r="M11" s="24">
        <v>728.0</v>
      </c>
      <c r="N11" s="24">
        <v>211.0</v>
      </c>
      <c r="O11" s="24">
        <v>106.0</v>
      </c>
      <c r="P11" s="24">
        <v>63.3</v>
      </c>
      <c r="Q11" s="24">
        <v>1762.0</v>
      </c>
      <c r="R11" s="24">
        <v>857.0</v>
      </c>
      <c r="S11" s="24">
        <v>13.0</v>
      </c>
      <c r="T11" s="24">
        <v>105.0</v>
      </c>
      <c r="U11" s="24">
        <v>51.4</v>
      </c>
    </row>
    <row r="12">
      <c r="C12" s="24">
        <v>0.5</v>
      </c>
      <c r="D12" s="43">
        <f t="shared" ref="D12:U12" si="1">D11/100</f>
        <v>0.0483</v>
      </c>
      <c r="E12" s="26">
        <f t="shared" si="1"/>
        <v>0.022</v>
      </c>
      <c r="F12" s="26">
        <f t="shared" si="1"/>
        <v>0.465</v>
      </c>
      <c r="G12" s="26">
        <f t="shared" si="1"/>
        <v>0.0063</v>
      </c>
      <c r="H12" s="26">
        <f t="shared" si="1"/>
        <v>0.07</v>
      </c>
      <c r="I12" s="26">
        <f t="shared" si="1"/>
        <v>0.0379</v>
      </c>
      <c r="J12" s="26">
        <f t="shared" si="1"/>
        <v>0.58</v>
      </c>
      <c r="K12" s="26">
        <f t="shared" si="1"/>
        <v>0.15</v>
      </c>
      <c r="L12" s="26">
        <f t="shared" si="1"/>
        <v>11.27</v>
      </c>
      <c r="M12" s="26">
        <f t="shared" si="1"/>
        <v>7.28</v>
      </c>
      <c r="N12" s="26">
        <f t="shared" si="1"/>
        <v>2.11</v>
      </c>
      <c r="O12" s="26">
        <f t="shared" si="1"/>
        <v>1.06</v>
      </c>
      <c r="P12" s="26">
        <f t="shared" si="1"/>
        <v>0.633</v>
      </c>
      <c r="Q12" s="26">
        <f t="shared" si="1"/>
        <v>17.62</v>
      </c>
      <c r="R12" s="26">
        <f t="shared" si="1"/>
        <v>8.57</v>
      </c>
      <c r="S12" s="26">
        <f t="shared" si="1"/>
        <v>0.13</v>
      </c>
      <c r="T12" s="26">
        <f t="shared" si="1"/>
        <v>1.05</v>
      </c>
      <c r="U12" s="26">
        <f t="shared" si="1"/>
        <v>0.514</v>
      </c>
    </row>
    <row r="13">
      <c r="D13" s="43"/>
    </row>
    <row r="14">
      <c r="D14" s="43"/>
    </row>
    <row r="15">
      <c r="D15" s="43"/>
    </row>
    <row r="16">
      <c r="D16" s="43"/>
    </row>
    <row r="17">
      <c r="D17" s="43"/>
    </row>
    <row r="18">
      <c r="D18" s="43"/>
    </row>
    <row r="19">
      <c r="D19" s="43"/>
    </row>
    <row r="20">
      <c r="D20" s="43"/>
    </row>
    <row r="21">
      <c r="D21" s="43"/>
    </row>
    <row r="22">
      <c r="D22" s="43"/>
    </row>
    <row r="23">
      <c r="D23" s="43"/>
    </row>
    <row r="24">
      <c r="D24" s="43"/>
    </row>
    <row r="25">
      <c r="D25" s="43"/>
    </row>
    <row r="26">
      <c r="D26" s="43"/>
    </row>
    <row r="27">
      <c r="D27" s="43"/>
    </row>
    <row r="28">
      <c r="D28" s="43"/>
    </row>
    <row r="29">
      <c r="D29" s="43"/>
    </row>
    <row r="30">
      <c r="D30" s="43"/>
    </row>
    <row r="31">
      <c r="D31" s="43"/>
    </row>
    <row r="32">
      <c r="D32" s="43"/>
    </row>
    <row r="33">
      <c r="D33" s="43"/>
    </row>
    <row r="34">
      <c r="D34" s="43"/>
    </row>
    <row r="35">
      <c r="D35" s="43"/>
    </row>
    <row r="36">
      <c r="D36" s="43"/>
    </row>
    <row r="37">
      <c r="D37" s="43"/>
    </row>
    <row r="38">
      <c r="D38" s="43"/>
    </row>
    <row r="39">
      <c r="D39" s="43"/>
    </row>
    <row r="40">
      <c r="D40" s="43"/>
    </row>
    <row r="41">
      <c r="D41" s="43"/>
    </row>
    <row r="42">
      <c r="D42" s="43"/>
    </row>
    <row r="43">
      <c r="D43" s="43"/>
    </row>
    <row r="44">
      <c r="D44" s="43"/>
    </row>
    <row r="45">
      <c r="D45" s="43"/>
    </row>
    <row r="46">
      <c r="D46" s="43"/>
    </row>
    <row r="47">
      <c r="D47" s="43"/>
    </row>
    <row r="48">
      <c r="D48" s="43"/>
    </row>
    <row r="49">
      <c r="D49" s="43"/>
    </row>
    <row r="50">
      <c r="D50" s="43"/>
    </row>
    <row r="51">
      <c r="D51" s="43"/>
    </row>
    <row r="52">
      <c r="D52" s="43"/>
    </row>
    <row r="53">
      <c r="D53" s="43"/>
    </row>
    <row r="54">
      <c r="D54" s="43"/>
    </row>
    <row r="55">
      <c r="D55" s="43"/>
    </row>
    <row r="56">
      <c r="D56" s="43"/>
    </row>
    <row r="57">
      <c r="D57" s="43"/>
    </row>
    <row r="58">
      <c r="D58" s="43"/>
    </row>
    <row r="59">
      <c r="D59" s="43"/>
    </row>
    <row r="60">
      <c r="D60" s="43"/>
    </row>
    <row r="61">
      <c r="D61" s="43"/>
    </row>
    <row r="62">
      <c r="D62" s="43"/>
    </row>
    <row r="63">
      <c r="D63" s="43"/>
    </row>
    <row r="64">
      <c r="D64" s="43"/>
    </row>
    <row r="65">
      <c r="D65" s="43"/>
    </row>
    <row r="66">
      <c r="D66" s="43"/>
    </row>
    <row r="67">
      <c r="D67" s="43"/>
    </row>
    <row r="68">
      <c r="D68" s="43"/>
    </row>
    <row r="69">
      <c r="D69" s="43"/>
    </row>
    <row r="70">
      <c r="D70" s="43"/>
    </row>
    <row r="71">
      <c r="D71" s="43"/>
    </row>
    <row r="72">
      <c r="D72" s="43"/>
    </row>
    <row r="73">
      <c r="D73" s="43"/>
    </row>
    <row r="74">
      <c r="D74" s="43"/>
    </row>
    <row r="75">
      <c r="D75" s="43"/>
    </row>
    <row r="76">
      <c r="D76" s="43"/>
    </row>
    <row r="77">
      <c r="D77" s="43"/>
    </row>
    <row r="78">
      <c r="D78" s="43"/>
    </row>
    <row r="79">
      <c r="D79" s="43"/>
    </row>
    <row r="80">
      <c r="D80" s="43"/>
    </row>
    <row r="81">
      <c r="D81" s="43"/>
    </row>
    <row r="82">
      <c r="D82" s="43"/>
    </row>
    <row r="83">
      <c r="D83" s="43"/>
    </row>
    <row r="84">
      <c r="D84" s="43"/>
    </row>
    <row r="85">
      <c r="D85" s="43"/>
    </row>
    <row r="86">
      <c r="D86" s="43"/>
    </row>
    <row r="87">
      <c r="D87" s="43"/>
    </row>
    <row r="88">
      <c r="D88" s="43"/>
    </row>
    <row r="89">
      <c r="D89" s="43"/>
    </row>
    <row r="90">
      <c r="D90" s="43"/>
    </row>
    <row r="91">
      <c r="D91" s="43"/>
    </row>
    <row r="92">
      <c r="D92" s="43"/>
    </row>
    <row r="93">
      <c r="D93" s="43"/>
    </row>
    <row r="94">
      <c r="D94" s="43"/>
    </row>
    <row r="95">
      <c r="D95" s="43"/>
    </row>
    <row r="96">
      <c r="D96" s="43"/>
    </row>
    <row r="97">
      <c r="D97" s="43"/>
    </row>
    <row r="98">
      <c r="D98" s="43"/>
    </row>
    <row r="99">
      <c r="D99" s="43"/>
    </row>
    <row r="100">
      <c r="D100" s="43"/>
    </row>
    <row r="101">
      <c r="D101" s="43"/>
    </row>
    <row r="102">
      <c r="D102" s="43"/>
    </row>
    <row r="103">
      <c r="D103" s="43"/>
    </row>
    <row r="104">
      <c r="D104" s="43"/>
    </row>
    <row r="105">
      <c r="D105" s="43"/>
    </row>
    <row r="106">
      <c r="D106" s="43"/>
    </row>
    <row r="107">
      <c r="D107" s="43"/>
    </row>
    <row r="108">
      <c r="D108" s="43"/>
    </row>
    <row r="109">
      <c r="D109" s="43"/>
    </row>
    <row r="110">
      <c r="D110" s="43"/>
    </row>
    <row r="111">
      <c r="D111" s="43"/>
    </row>
    <row r="112">
      <c r="D112" s="43"/>
    </row>
    <row r="113">
      <c r="D113" s="43"/>
    </row>
    <row r="114">
      <c r="D114" s="43"/>
    </row>
    <row r="115">
      <c r="D115" s="43"/>
    </row>
    <row r="116">
      <c r="D116" s="43"/>
    </row>
    <row r="117">
      <c r="D117" s="43"/>
    </row>
    <row r="118">
      <c r="D118" s="43"/>
    </row>
    <row r="119">
      <c r="D119" s="43"/>
    </row>
    <row r="120">
      <c r="D120" s="43"/>
    </row>
    <row r="121">
      <c r="D121" s="43"/>
    </row>
    <row r="122">
      <c r="D122" s="43"/>
    </row>
    <row r="123">
      <c r="D123" s="43"/>
    </row>
    <row r="124">
      <c r="D124" s="43"/>
    </row>
    <row r="125">
      <c r="D125" s="43"/>
    </row>
    <row r="126">
      <c r="D126" s="43"/>
    </row>
    <row r="127">
      <c r="D127" s="43"/>
    </row>
    <row r="128">
      <c r="D128" s="43"/>
    </row>
    <row r="129">
      <c r="D129" s="43"/>
    </row>
    <row r="130">
      <c r="D130" s="43"/>
    </row>
    <row r="131">
      <c r="D131" s="43"/>
    </row>
    <row r="132">
      <c r="D132" s="43"/>
    </row>
    <row r="133">
      <c r="D133" s="43"/>
    </row>
    <row r="134">
      <c r="D134" s="43"/>
    </row>
    <row r="135">
      <c r="D135" s="43"/>
    </row>
    <row r="136">
      <c r="D136" s="43"/>
    </row>
    <row r="137">
      <c r="D137" s="43"/>
    </row>
    <row r="138">
      <c r="D138" s="43"/>
    </row>
    <row r="139">
      <c r="D139" s="43"/>
    </row>
    <row r="140">
      <c r="D140" s="43"/>
    </row>
    <row r="141">
      <c r="D141" s="43"/>
    </row>
    <row r="142">
      <c r="D142" s="43"/>
    </row>
    <row r="143">
      <c r="D143" s="43"/>
    </row>
    <row r="144">
      <c r="D144" s="43"/>
    </row>
    <row r="145">
      <c r="D145" s="43"/>
    </row>
    <row r="146">
      <c r="D146" s="43"/>
    </row>
    <row r="147">
      <c r="D147" s="43"/>
    </row>
    <row r="148">
      <c r="D148" s="43"/>
    </row>
    <row r="149">
      <c r="D149" s="43"/>
    </row>
    <row r="150">
      <c r="D150" s="43"/>
    </row>
    <row r="151">
      <c r="D151" s="43"/>
    </row>
    <row r="152">
      <c r="D152" s="43"/>
    </row>
    <row r="153">
      <c r="D153" s="43"/>
    </row>
    <row r="154">
      <c r="D154" s="43"/>
    </row>
    <row r="155">
      <c r="D155" s="43"/>
    </row>
    <row r="156">
      <c r="D156" s="43"/>
    </row>
    <row r="157">
      <c r="D157" s="43"/>
    </row>
    <row r="158">
      <c r="D158" s="43"/>
    </row>
    <row r="159">
      <c r="D159" s="43"/>
    </row>
    <row r="160">
      <c r="D160" s="43"/>
    </row>
    <row r="161">
      <c r="D161" s="43"/>
    </row>
    <row r="162">
      <c r="D162" s="43"/>
    </row>
    <row r="163">
      <c r="D163" s="43"/>
    </row>
    <row r="164">
      <c r="D164" s="43"/>
    </row>
    <row r="165">
      <c r="D165" s="43"/>
    </row>
    <row r="166">
      <c r="D166" s="43"/>
    </row>
    <row r="167">
      <c r="D167" s="43"/>
    </row>
    <row r="168">
      <c r="D168" s="43"/>
    </row>
    <row r="169">
      <c r="D169" s="43"/>
    </row>
    <row r="170">
      <c r="D170" s="43"/>
    </row>
    <row r="171">
      <c r="D171" s="43"/>
    </row>
    <row r="172">
      <c r="D172" s="43"/>
    </row>
    <row r="173">
      <c r="D173" s="43"/>
    </row>
    <row r="174">
      <c r="D174" s="43"/>
    </row>
    <row r="175">
      <c r="D175" s="43"/>
    </row>
    <row r="176">
      <c r="D176" s="43"/>
    </row>
    <row r="177">
      <c r="D177" s="43"/>
    </row>
    <row r="178">
      <c r="D178" s="43"/>
    </row>
    <row r="179">
      <c r="D179" s="43"/>
    </row>
    <row r="180">
      <c r="D180" s="43"/>
    </row>
    <row r="181">
      <c r="D181" s="43"/>
    </row>
    <row r="182">
      <c r="D182" s="43"/>
    </row>
    <row r="183">
      <c r="D183" s="43"/>
    </row>
    <row r="184">
      <c r="D184" s="43"/>
    </row>
    <row r="185">
      <c r="D185" s="43"/>
    </row>
    <row r="186">
      <c r="D186" s="43"/>
    </row>
    <row r="187">
      <c r="D187" s="43"/>
    </row>
    <row r="188">
      <c r="D188" s="43"/>
    </row>
    <row r="189">
      <c r="D189" s="43"/>
    </row>
    <row r="190">
      <c r="D190" s="43"/>
    </row>
    <row r="191">
      <c r="D191" s="43"/>
    </row>
    <row r="192">
      <c r="D192" s="43"/>
    </row>
    <row r="193">
      <c r="D193" s="43"/>
    </row>
    <row r="194">
      <c r="D194" s="43"/>
    </row>
    <row r="195">
      <c r="D195" s="43"/>
    </row>
    <row r="196">
      <c r="D196" s="43"/>
    </row>
    <row r="197">
      <c r="D197" s="43"/>
    </row>
    <row r="198">
      <c r="D198" s="43"/>
    </row>
    <row r="199">
      <c r="D199" s="43"/>
    </row>
    <row r="200">
      <c r="D200" s="43"/>
    </row>
    <row r="201">
      <c r="D201" s="43"/>
    </row>
    <row r="202">
      <c r="D202" s="43"/>
    </row>
    <row r="203">
      <c r="D203" s="43"/>
    </row>
    <row r="204">
      <c r="D204" s="43"/>
    </row>
    <row r="205">
      <c r="D205" s="43"/>
    </row>
    <row r="206">
      <c r="D206" s="43"/>
    </row>
    <row r="207">
      <c r="D207" s="43"/>
    </row>
    <row r="208">
      <c r="D208" s="43"/>
    </row>
    <row r="209">
      <c r="D209" s="43"/>
    </row>
    <row r="210">
      <c r="D210" s="43"/>
    </row>
    <row r="211">
      <c r="D211" s="43"/>
    </row>
    <row r="212">
      <c r="D212" s="43"/>
    </row>
    <row r="213">
      <c r="D213" s="43"/>
    </row>
    <row r="214">
      <c r="D214" s="43"/>
    </row>
    <row r="215">
      <c r="D215" s="43"/>
    </row>
    <row r="216">
      <c r="D216" s="43"/>
    </row>
    <row r="217">
      <c r="D217" s="43"/>
    </row>
    <row r="218">
      <c r="D218" s="43"/>
    </row>
    <row r="219">
      <c r="D219" s="43"/>
    </row>
    <row r="220">
      <c r="D220" s="43"/>
    </row>
    <row r="221">
      <c r="D221" s="43"/>
    </row>
    <row r="222">
      <c r="D222" s="43"/>
    </row>
    <row r="223">
      <c r="D223" s="43"/>
    </row>
    <row r="224">
      <c r="D224" s="43"/>
    </row>
    <row r="225">
      <c r="D225" s="43"/>
    </row>
    <row r="226">
      <c r="D226" s="43"/>
    </row>
    <row r="227">
      <c r="D227" s="43"/>
    </row>
    <row r="228">
      <c r="D228" s="43"/>
    </row>
    <row r="229">
      <c r="D229" s="43"/>
    </row>
    <row r="230">
      <c r="D230" s="43"/>
    </row>
    <row r="231">
      <c r="D231" s="43"/>
    </row>
    <row r="232">
      <c r="D232" s="43"/>
    </row>
    <row r="233">
      <c r="D233" s="43"/>
    </row>
    <row r="234">
      <c r="D234" s="43"/>
    </row>
    <row r="235">
      <c r="D235" s="43"/>
    </row>
    <row r="236">
      <c r="D236" s="43"/>
    </row>
    <row r="237">
      <c r="D237" s="43"/>
    </row>
    <row r="238">
      <c r="D238" s="43"/>
    </row>
    <row r="239">
      <c r="D239" s="43"/>
    </row>
    <row r="240">
      <c r="D240" s="43"/>
    </row>
    <row r="241">
      <c r="D241" s="43"/>
    </row>
    <row r="242">
      <c r="D242" s="43"/>
    </row>
    <row r="243">
      <c r="D243" s="43"/>
    </row>
    <row r="244">
      <c r="D244" s="43"/>
    </row>
    <row r="245">
      <c r="D245" s="43"/>
    </row>
    <row r="246">
      <c r="D246" s="43"/>
    </row>
    <row r="247">
      <c r="D247" s="43"/>
    </row>
    <row r="248">
      <c r="D248" s="43"/>
    </row>
    <row r="249">
      <c r="D249" s="43"/>
    </row>
    <row r="250">
      <c r="D250" s="43"/>
    </row>
    <row r="251">
      <c r="D251" s="43"/>
    </row>
    <row r="252">
      <c r="D252" s="43"/>
    </row>
    <row r="253">
      <c r="D253" s="43"/>
    </row>
    <row r="254">
      <c r="D254" s="43"/>
    </row>
    <row r="255">
      <c r="D255" s="43"/>
    </row>
    <row r="256">
      <c r="D256" s="43"/>
    </row>
    <row r="257">
      <c r="D257" s="43"/>
    </row>
    <row r="258">
      <c r="D258" s="43"/>
    </row>
    <row r="259">
      <c r="D259" s="43"/>
    </row>
    <row r="260">
      <c r="D260" s="43"/>
    </row>
    <row r="261">
      <c r="D261" s="43"/>
    </row>
    <row r="262">
      <c r="D262" s="43"/>
    </row>
    <row r="263">
      <c r="D263" s="43"/>
    </row>
    <row r="264">
      <c r="D264" s="43"/>
    </row>
    <row r="265">
      <c r="D265" s="43"/>
    </row>
    <row r="266">
      <c r="D266" s="43"/>
    </row>
    <row r="267">
      <c r="D267" s="43"/>
    </row>
    <row r="268">
      <c r="D268" s="43"/>
    </row>
    <row r="269">
      <c r="D269" s="43"/>
    </row>
    <row r="270">
      <c r="D270" s="43"/>
    </row>
    <row r="271">
      <c r="D271" s="43"/>
    </row>
    <row r="272">
      <c r="D272" s="43"/>
    </row>
    <row r="273">
      <c r="D273" s="43"/>
    </row>
    <row r="274">
      <c r="D274" s="43"/>
    </row>
    <row r="275">
      <c r="D275" s="43"/>
    </row>
    <row r="276">
      <c r="D276" s="43"/>
    </row>
    <row r="277">
      <c r="D277" s="43"/>
    </row>
    <row r="278">
      <c r="D278" s="43"/>
    </row>
    <row r="279">
      <c r="D279" s="43"/>
    </row>
    <row r="280">
      <c r="D280" s="43"/>
    </row>
    <row r="281">
      <c r="D281" s="43"/>
    </row>
    <row r="282">
      <c r="D282" s="43"/>
    </row>
    <row r="283">
      <c r="D283" s="43"/>
    </row>
    <row r="284">
      <c r="D284" s="43"/>
    </row>
    <row r="285">
      <c r="D285" s="43"/>
    </row>
    <row r="286">
      <c r="D286" s="43"/>
    </row>
    <row r="287">
      <c r="D287" s="43"/>
    </row>
    <row r="288">
      <c r="D288" s="43"/>
    </row>
    <row r="289">
      <c r="D289" s="43"/>
    </row>
    <row r="290">
      <c r="D290" s="43"/>
    </row>
    <row r="291">
      <c r="D291" s="43"/>
    </row>
    <row r="292">
      <c r="D292" s="43"/>
    </row>
    <row r="293">
      <c r="D293" s="43"/>
    </row>
    <row r="294">
      <c r="D294" s="43"/>
    </row>
    <row r="295">
      <c r="D295" s="43"/>
    </row>
    <row r="296">
      <c r="D296" s="43"/>
    </row>
    <row r="297">
      <c r="D297" s="43"/>
    </row>
    <row r="298">
      <c r="D298" s="43"/>
    </row>
    <row r="299">
      <c r="D299" s="43"/>
    </row>
    <row r="300">
      <c r="D300" s="43"/>
    </row>
    <row r="301">
      <c r="D301" s="43"/>
    </row>
    <row r="302">
      <c r="D302" s="43"/>
    </row>
    <row r="303">
      <c r="D303" s="43"/>
    </row>
    <row r="304">
      <c r="D304" s="43"/>
    </row>
    <row r="305">
      <c r="D305" s="43"/>
    </row>
    <row r="306">
      <c r="D306" s="43"/>
    </row>
    <row r="307">
      <c r="D307" s="43"/>
    </row>
    <row r="308">
      <c r="D308" s="43"/>
    </row>
    <row r="309">
      <c r="D309" s="43"/>
    </row>
    <row r="310">
      <c r="D310" s="43"/>
    </row>
    <row r="311">
      <c r="D311" s="43"/>
    </row>
    <row r="312">
      <c r="D312" s="43"/>
    </row>
    <row r="313">
      <c r="D313" s="43"/>
    </row>
    <row r="314">
      <c r="D314" s="43"/>
    </row>
    <row r="315">
      <c r="D315" s="43"/>
    </row>
    <row r="316">
      <c r="D316" s="43"/>
    </row>
    <row r="317">
      <c r="D317" s="43"/>
    </row>
    <row r="318">
      <c r="D318" s="43"/>
    </row>
    <row r="319">
      <c r="D319" s="43"/>
    </row>
    <row r="320">
      <c r="D320" s="43"/>
    </row>
    <row r="321">
      <c r="D321" s="43"/>
    </row>
    <row r="322">
      <c r="D322" s="43"/>
    </row>
    <row r="323">
      <c r="D323" s="43"/>
    </row>
    <row r="324">
      <c r="D324" s="43"/>
    </row>
    <row r="325">
      <c r="D325" s="43"/>
    </row>
    <row r="326">
      <c r="D326" s="43"/>
    </row>
    <row r="327">
      <c r="D327" s="43"/>
    </row>
    <row r="328">
      <c r="D328" s="43"/>
    </row>
    <row r="329">
      <c r="D329" s="43"/>
    </row>
    <row r="330">
      <c r="D330" s="43"/>
    </row>
    <row r="331">
      <c r="D331" s="43"/>
    </row>
    <row r="332">
      <c r="D332" s="43"/>
    </row>
    <row r="333">
      <c r="D333" s="43"/>
    </row>
    <row r="334">
      <c r="D334" s="43"/>
    </row>
    <row r="335">
      <c r="D335" s="43"/>
    </row>
    <row r="336">
      <c r="D336" s="43"/>
    </row>
    <row r="337">
      <c r="D337" s="43"/>
    </row>
    <row r="338">
      <c r="D338" s="43"/>
    </row>
    <row r="339">
      <c r="D339" s="43"/>
    </row>
    <row r="340">
      <c r="D340" s="43"/>
    </row>
    <row r="341">
      <c r="D341" s="43"/>
    </row>
    <row r="342">
      <c r="D342" s="43"/>
    </row>
    <row r="343">
      <c r="D343" s="43"/>
    </row>
    <row r="344">
      <c r="D344" s="43"/>
    </row>
    <row r="345">
      <c r="D345" s="43"/>
    </row>
    <row r="346">
      <c r="D346" s="43"/>
    </row>
    <row r="347">
      <c r="D347" s="43"/>
    </row>
    <row r="348">
      <c r="D348" s="43"/>
    </row>
    <row r="349">
      <c r="D349" s="43"/>
    </row>
    <row r="350">
      <c r="D350" s="43"/>
    </row>
    <row r="351">
      <c r="D351" s="43"/>
    </row>
    <row r="352">
      <c r="D352" s="43"/>
    </row>
    <row r="353">
      <c r="D353" s="43"/>
    </row>
    <row r="354">
      <c r="D354" s="43"/>
    </row>
    <row r="355">
      <c r="D355" s="43"/>
    </row>
    <row r="356">
      <c r="D356" s="43"/>
    </row>
    <row r="357">
      <c r="D357" s="43"/>
    </row>
    <row r="358">
      <c r="D358" s="43"/>
    </row>
    <row r="359">
      <c r="D359" s="43"/>
    </row>
    <row r="360">
      <c r="D360" s="43"/>
    </row>
    <row r="361">
      <c r="D361" s="43"/>
    </row>
    <row r="362">
      <c r="D362" s="43"/>
    </row>
    <row r="363">
      <c r="D363" s="43"/>
    </row>
    <row r="364">
      <c r="D364" s="43"/>
    </row>
    <row r="365">
      <c r="D365" s="43"/>
    </row>
    <row r="366">
      <c r="D366" s="43"/>
    </row>
    <row r="367">
      <c r="D367" s="43"/>
    </row>
    <row r="368">
      <c r="D368" s="43"/>
    </row>
    <row r="369">
      <c r="D369" s="43"/>
    </row>
    <row r="370">
      <c r="D370" s="43"/>
    </row>
    <row r="371">
      <c r="D371" s="43"/>
    </row>
    <row r="372">
      <c r="D372" s="43"/>
    </row>
    <row r="373">
      <c r="D373" s="43"/>
    </row>
    <row r="374">
      <c r="D374" s="43"/>
    </row>
    <row r="375">
      <c r="D375" s="43"/>
    </row>
    <row r="376">
      <c r="D376" s="43"/>
    </row>
    <row r="377">
      <c r="D377" s="43"/>
    </row>
    <row r="378">
      <c r="D378" s="43"/>
    </row>
    <row r="379">
      <c r="D379" s="43"/>
    </row>
    <row r="380">
      <c r="D380" s="43"/>
    </row>
    <row r="381">
      <c r="D381" s="43"/>
    </row>
    <row r="382">
      <c r="D382" s="43"/>
    </row>
    <row r="383">
      <c r="D383" s="43"/>
    </row>
    <row r="384">
      <c r="D384" s="43"/>
    </row>
    <row r="385">
      <c r="D385" s="43"/>
    </row>
    <row r="386">
      <c r="D386" s="43"/>
    </row>
    <row r="387">
      <c r="D387" s="43"/>
    </row>
    <row r="388">
      <c r="D388" s="43"/>
    </row>
    <row r="389">
      <c r="D389" s="43"/>
    </row>
    <row r="390">
      <c r="D390" s="43"/>
    </row>
    <row r="391">
      <c r="D391" s="43"/>
    </row>
    <row r="392">
      <c r="D392" s="43"/>
    </row>
    <row r="393">
      <c r="D393" s="43"/>
    </row>
    <row r="394">
      <c r="D394" s="43"/>
    </row>
    <row r="395">
      <c r="D395" s="43"/>
    </row>
    <row r="396">
      <c r="D396" s="43"/>
    </row>
    <row r="397">
      <c r="D397" s="43"/>
    </row>
    <row r="398">
      <c r="D398" s="43"/>
    </row>
    <row r="399">
      <c r="D399" s="43"/>
    </row>
    <row r="400">
      <c r="D400" s="43"/>
    </row>
    <row r="401">
      <c r="D401" s="43"/>
    </row>
    <row r="402">
      <c r="D402" s="43"/>
    </row>
    <row r="403">
      <c r="D403" s="43"/>
    </row>
    <row r="404">
      <c r="D404" s="43"/>
    </row>
    <row r="405">
      <c r="D405" s="43"/>
    </row>
    <row r="406">
      <c r="D406" s="43"/>
    </row>
    <row r="407">
      <c r="D407" s="43"/>
    </row>
    <row r="408">
      <c r="D408" s="43"/>
    </row>
    <row r="409">
      <c r="D409" s="43"/>
    </row>
    <row r="410">
      <c r="D410" s="43"/>
    </row>
    <row r="411">
      <c r="D411" s="43"/>
    </row>
    <row r="412">
      <c r="D412" s="43"/>
    </row>
    <row r="413">
      <c r="D413" s="43"/>
    </row>
    <row r="414">
      <c r="D414" s="43"/>
    </row>
    <row r="415">
      <c r="D415" s="43"/>
    </row>
    <row r="416">
      <c r="D416" s="43"/>
    </row>
    <row r="417">
      <c r="D417" s="43"/>
    </row>
    <row r="418">
      <c r="D418" s="43"/>
    </row>
    <row r="419">
      <c r="D419" s="43"/>
    </row>
    <row r="420">
      <c r="D420" s="43"/>
    </row>
    <row r="421">
      <c r="D421" s="43"/>
    </row>
    <row r="422">
      <c r="D422" s="43"/>
    </row>
    <row r="423">
      <c r="D423" s="43"/>
    </row>
    <row r="424">
      <c r="D424" s="43"/>
    </row>
    <row r="425">
      <c r="D425" s="43"/>
    </row>
    <row r="426">
      <c r="D426" s="43"/>
    </row>
    <row r="427">
      <c r="D427" s="43"/>
    </row>
    <row r="428">
      <c r="D428" s="43"/>
    </row>
    <row r="429">
      <c r="D429" s="43"/>
    </row>
    <row r="430">
      <c r="D430" s="43"/>
    </row>
    <row r="431">
      <c r="D431" s="43"/>
    </row>
    <row r="432">
      <c r="D432" s="43"/>
    </row>
    <row r="433">
      <c r="D433" s="43"/>
    </row>
    <row r="434">
      <c r="D434" s="43"/>
    </row>
    <row r="435">
      <c r="D435" s="43"/>
    </row>
    <row r="436">
      <c r="D436" s="43"/>
    </row>
    <row r="437">
      <c r="D437" s="43"/>
    </row>
    <row r="438">
      <c r="D438" s="43"/>
    </row>
    <row r="439">
      <c r="D439" s="43"/>
    </row>
    <row r="440">
      <c r="D440" s="43"/>
    </row>
    <row r="441">
      <c r="D441" s="43"/>
    </row>
    <row r="442">
      <c r="D442" s="43"/>
    </row>
    <row r="443">
      <c r="D443" s="43"/>
    </row>
    <row r="444">
      <c r="D444" s="43"/>
    </row>
    <row r="445">
      <c r="D445" s="43"/>
    </row>
    <row r="446">
      <c r="D446" s="43"/>
    </row>
    <row r="447">
      <c r="D447" s="43"/>
    </row>
    <row r="448">
      <c r="D448" s="43"/>
    </row>
    <row r="449">
      <c r="D449" s="43"/>
    </row>
    <row r="450">
      <c r="D450" s="43"/>
    </row>
    <row r="451">
      <c r="D451" s="43"/>
    </row>
    <row r="452">
      <c r="D452" s="43"/>
    </row>
    <row r="453">
      <c r="D453" s="43"/>
    </row>
    <row r="454">
      <c r="D454" s="43"/>
    </row>
    <row r="455">
      <c r="D455" s="43"/>
    </row>
    <row r="456">
      <c r="D456" s="43"/>
    </row>
    <row r="457">
      <c r="D457" s="43"/>
    </row>
    <row r="458">
      <c r="D458" s="43"/>
    </row>
    <row r="459">
      <c r="D459" s="43"/>
    </row>
    <row r="460">
      <c r="D460" s="43"/>
    </row>
    <row r="461">
      <c r="D461" s="43"/>
    </row>
    <row r="462">
      <c r="D462" s="43"/>
    </row>
    <row r="463">
      <c r="D463" s="43"/>
    </row>
    <row r="464">
      <c r="D464" s="43"/>
    </row>
    <row r="465">
      <c r="D465" s="43"/>
    </row>
    <row r="466">
      <c r="D466" s="43"/>
    </row>
    <row r="467">
      <c r="D467" s="43"/>
    </row>
    <row r="468">
      <c r="D468" s="43"/>
    </row>
    <row r="469">
      <c r="D469" s="43"/>
    </row>
    <row r="470">
      <c r="D470" s="43"/>
    </row>
    <row r="471">
      <c r="D471" s="43"/>
    </row>
    <row r="472">
      <c r="D472" s="43"/>
    </row>
    <row r="473">
      <c r="D473" s="43"/>
    </row>
    <row r="474">
      <c r="D474" s="43"/>
    </row>
    <row r="475">
      <c r="D475" s="43"/>
    </row>
    <row r="476">
      <c r="D476" s="43"/>
    </row>
    <row r="477">
      <c r="D477" s="43"/>
    </row>
    <row r="478">
      <c r="D478" s="43"/>
    </row>
    <row r="479">
      <c r="D479" s="43"/>
    </row>
    <row r="480">
      <c r="D480" s="43"/>
    </row>
    <row r="481">
      <c r="D481" s="43"/>
    </row>
    <row r="482">
      <c r="D482" s="43"/>
    </row>
    <row r="483">
      <c r="D483" s="43"/>
    </row>
    <row r="484">
      <c r="D484" s="43"/>
    </row>
    <row r="485">
      <c r="D485" s="43"/>
    </row>
    <row r="486">
      <c r="D486" s="43"/>
    </row>
    <row r="487">
      <c r="D487" s="43"/>
    </row>
    <row r="488">
      <c r="D488" s="43"/>
    </row>
    <row r="489">
      <c r="D489" s="43"/>
    </row>
    <row r="490">
      <c r="D490" s="43"/>
    </row>
    <row r="491">
      <c r="D491" s="43"/>
    </row>
    <row r="492">
      <c r="D492" s="43"/>
    </row>
    <row r="493">
      <c r="D493" s="43"/>
    </row>
    <row r="494">
      <c r="D494" s="43"/>
    </row>
    <row r="495">
      <c r="D495" s="43"/>
    </row>
    <row r="496">
      <c r="D496" s="43"/>
    </row>
    <row r="497">
      <c r="D497" s="43"/>
    </row>
    <row r="498">
      <c r="D498" s="43"/>
    </row>
    <row r="499">
      <c r="D499" s="43"/>
    </row>
    <row r="500">
      <c r="D500" s="43"/>
    </row>
    <row r="501">
      <c r="D501" s="43"/>
    </row>
    <row r="502">
      <c r="D502" s="43"/>
    </row>
    <row r="503">
      <c r="D503" s="43"/>
    </row>
    <row r="504">
      <c r="D504" s="43"/>
    </row>
    <row r="505">
      <c r="D505" s="43"/>
    </row>
    <row r="506">
      <c r="D506" s="43"/>
    </row>
    <row r="507">
      <c r="D507" s="43"/>
    </row>
    <row r="508">
      <c r="D508" s="43"/>
    </row>
    <row r="509">
      <c r="D509" s="43"/>
    </row>
    <row r="510">
      <c r="D510" s="43"/>
    </row>
    <row r="511">
      <c r="D511" s="43"/>
    </row>
    <row r="512">
      <c r="D512" s="43"/>
    </row>
    <row r="513">
      <c r="D513" s="43"/>
    </row>
    <row r="514">
      <c r="D514" s="43"/>
    </row>
    <row r="515">
      <c r="D515" s="43"/>
    </row>
    <row r="516">
      <c r="D516" s="43"/>
    </row>
    <row r="517">
      <c r="D517" s="43"/>
    </row>
    <row r="518">
      <c r="D518" s="43"/>
    </row>
    <row r="519">
      <c r="D519" s="43"/>
    </row>
    <row r="520">
      <c r="D520" s="43"/>
    </row>
    <row r="521">
      <c r="D521" s="43"/>
    </row>
    <row r="522">
      <c r="D522" s="43"/>
    </row>
    <row r="523">
      <c r="D523" s="43"/>
    </row>
    <row r="524">
      <c r="D524" s="43"/>
    </row>
    <row r="525">
      <c r="D525" s="43"/>
    </row>
    <row r="526">
      <c r="D526" s="43"/>
    </row>
    <row r="527">
      <c r="D527" s="43"/>
    </row>
    <row r="528">
      <c r="D528" s="43"/>
    </row>
    <row r="529">
      <c r="D529" s="43"/>
    </row>
    <row r="530">
      <c r="D530" s="43"/>
    </row>
    <row r="531">
      <c r="D531" s="43"/>
    </row>
    <row r="532">
      <c r="D532" s="43"/>
    </row>
    <row r="533">
      <c r="D533" s="43"/>
    </row>
    <row r="534">
      <c r="D534" s="43"/>
    </row>
    <row r="535">
      <c r="D535" s="43"/>
    </row>
    <row r="536">
      <c r="D536" s="43"/>
    </row>
    <row r="537">
      <c r="D537" s="43"/>
    </row>
    <row r="538">
      <c r="D538" s="43"/>
    </row>
    <row r="539">
      <c r="D539" s="43"/>
    </row>
    <row r="540">
      <c r="D540" s="43"/>
    </row>
    <row r="541">
      <c r="D541" s="43"/>
    </row>
    <row r="542">
      <c r="D542" s="43"/>
    </row>
    <row r="543">
      <c r="D543" s="43"/>
    </row>
    <row r="544">
      <c r="D544" s="43"/>
    </row>
    <row r="545">
      <c r="D545" s="43"/>
    </row>
    <row r="546">
      <c r="D546" s="43"/>
    </row>
    <row r="547">
      <c r="D547" s="43"/>
    </row>
    <row r="548">
      <c r="D548" s="43"/>
    </row>
    <row r="549">
      <c r="D549" s="43"/>
    </row>
    <row r="550">
      <c r="D550" s="43"/>
    </row>
    <row r="551">
      <c r="D551" s="43"/>
    </row>
    <row r="552">
      <c r="D552" s="43"/>
    </row>
    <row r="553">
      <c r="D553" s="43"/>
    </row>
    <row r="554">
      <c r="D554" s="43"/>
    </row>
    <row r="555">
      <c r="D555" s="43"/>
    </row>
    <row r="556">
      <c r="D556" s="43"/>
    </row>
    <row r="557">
      <c r="D557" s="43"/>
    </row>
    <row r="558">
      <c r="D558" s="43"/>
    </row>
    <row r="559">
      <c r="D559" s="43"/>
    </row>
    <row r="560">
      <c r="D560" s="43"/>
    </row>
    <row r="561">
      <c r="D561" s="43"/>
    </row>
    <row r="562">
      <c r="D562" s="43"/>
    </row>
    <row r="563">
      <c r="D563" s="43"/>
    </row>
    <row r="564">
      <c r="D564" s="43"/>
    </row>
    <row r="565">
      <c r="D565" s="43"/>
    </row>
    <row r="566">
      <c r="D566" s="43"/>
    </row>
    <row r="567">
      <c r="D567" s="43"/>
    </row>
    <row r="568">
      <c r="D568" s="43"/>
    </row>
    <row r="569">
      <c r="D569" s="43"/>
    </row>
    <row r="570">
      <c r="D570" s="43"/>
    </row>
    <row r="571">
      <c r="D571" s="43"/>
    </row>
    <row r="572">
      <c r="D572" s="43"/>
    </row>
    <row r="573">
      <c r="D573" s="43"/>
    </row>
    <row r="574">
      <c r="D574" s="43"/>
    </row>
    <row r="575">
      <c r="D575" s="43"/>
    </row>
    <row r="576">
      <c r="D576" s="43"/>
    </row>
    <row r="577">
      <c r="D577" s="43"/>
    </row>
    <row r="578">
      <c r="D578" s="43"/>
    </row>
    <row r="579">
      <c r="D579" s="43"/>
    </row>
    <row r="580">
      <c r="D580" s="43"/>
    </row>
    <row r="581">
      <c r="D581" s="43"/>
    </row>
    <row r="582">
      <c r="D582" s="43"/>
    </row>
    <row r="583">
      <c r="D583" s="43"/>
    </row>
    <row r="584">
      <c r="D584" s="43"/>
    </row>
    <row r="585">
      <c r="D585" s="43"/>
    </row>
    <row r="586">
      <c r="D586" s="43"/>
    </row>
    <row r="587">
      <c r="D587" s="43"/>
    </row>
    <row r="588">
      <c r="D588" s="43"/>
    </row>
    <row r="589">
      <c r="D589" s="43"/>
    </row>
    <row r="590">
      <c r="D590" s="43"/>
    </row>
    <row r="591">
      <c r="D591" s="43"/>
    </row>
    <row r="592">
      <c r="D592" s="43"/>
    </row>
    <row r="593">
      <c r="D593" s="43"/>
    </row>
    <row r="594">
      <c r="D594" s="43"/>
    </row>
    <row r="595">
      <c r="D595" s="43"/>
    </row>
    <row r="596">
      <c r="D596" s="43"/>
    </row>
    <row r="597">
      <c r="D597" s="43"/>
    </row>
    <row r="598">
      <c r="D598" s="43"/>
    </row>
    <row r="599">
      <c r="D599" s="43"/>
    </row>
    <row r="600">
      <c r="D600" s="43"/>
    </row>
    <row r="601">
      <c r="D601" s="43"/>
    </row>
    <row r="602">
      <c r="D602" s="43"/>
    </row>
    <row r="603">
      <c r="D603" s="43"/>
    </row>
    <row r="604">
      <c r="D604" s="43"/>
    </row>
    <row r="605">
      <c r="D605" s="43"/>
    </row>
    <row r="606">
      <c r="D606" s="43"/>
    </row>
    <row r="607">
      <c r="D607" s="43"/>
    </row>
    <row r="608">
      <c r="D608" s="43"/>
    </row>
    <row r="609">
      <c r="D609" s="43"/>
    </row>
    <row r="610">
      <c r="D610" s="43"/>
    </row>
    <row r="611">
      <c r="D611" s="43"/>
    </row>
    <row r="612">
      <c r="D612" s="43"/>
    </row>
    <row r="613">
      <c r="D613" s="43"/>
    </row>
    <row r="614">
      <c r="D614" s="43"/>
    </row>
    <row r="615">
      <c r="D615" s="43"/>
    </row>
    <row r="616">
      <c r="D616" s="43"/>
    </row>
    <row r="617">
      <c r="D617" s="43"/>
    </row>
    <row r="618">
      <c r="D618" s="43"/>
    </row>
    <row r="619">
      <c r="D619" s="43"/>
    </row>
    <row r="620">
      <c r="D620" s="43"/>
    </row>
    <row r="621">
      <c r="D621" s="43"/>
    </row>
    <row r="622">
      <c r="D622" s="43"/>
    </row>
    <row r="623">
      <c r="D623" s="43"/>
    </row>
    <row r="624">
      <c r="D624" s="43"/>
    </row>
    <row r="625">
      <c r="D625" s="43"/>
    </row>
    <row r="626">
      <c r="D626" s="43"/>
    </row>
    <row r="627">
      <c r="D627" s="43"/>
    </row>
    <row r="628">
      <c r="D628" s="43"/>
    </row>
    <row r="629">
      <c r="D629" s="43"/>
    </row>
    <row r="630">
      <c r="D630" s="43"/>
    </row>
    <row r="631">
      <c r="D631" s="43"/>
    </row>
    <row r="632">
      <c r="D632" s="43"/>
    </row>
    <row r="633">
      <c r="D633" s="43"/>
    </row>
    <row r="634">
      <c r="D634" s="43"/>
    </row>
    <row r="635">
      <c r="D635" s="43"/>
    </row>
    <row r="636">
      <c r="D636" s="43"/>
    </row>
    <row r="637">
      <c r="D637" s="43"/>
    </row>
    <row r="638">
      <c r="D638" s="43"/>
    </row>
    <row r="639">
      <c r="D639" s="43"/>
    </row>
    <row r="640">
      <c r="D640" s="43"/>
    </row>
    <row r="641">
      <c r="D641" s="43"/>
    </row>
    <row r="642">
      <c r="D642" s="43"/>
    </row>
    <row r="643">
      <c r="D643" s="43"/>
    </row>
    <row r="644">
      <c r="D644" s="43"/>
    </row>
    <row r="645">
      <c r="D645" s="43"/>
    </row>
    <row r="646">
      <c r="D646" s="43"/>
    </row>
    <row r="647">
      <c r="D647" s="43"/>
    </row>
    <row r="648">
      <c r="D648" s="43"/>
    </row>
    <row r="649">
      <c r="D649" s="43"/>
    </row>
    <row r="650">
      <c r="D650" s="43"/>
    </row>
    <row r="651">
      <c r="D651" s="43"/>
    </row>
    <row r="652">
      <c r="D652" s="43"/>
    </row>
    <row r="653">
      <c r="D653" s="43"/>
    </row>
    <row r="654">
      <c r="D654" s="43"/>
    </row>
    <row r="655">
      <c r="D655" s="43"/>
    </row>
    <row r="656">
      <c r="D656" s="43"/>
    </row>
    <row r="657">
      <c r="D657" s="43"/>
    </row>
    <row r="658">
      <c r="D658" s="43"/>
    </row>
    <row r="659">
      <c r="D659" s="43"/>
    </row>
    <row r="660">
      <c r="D660" s="43"/>
    </row>
    <row r="661">
      <c r="D661" s="43"/>
    </row>
    <row r="662">
      <c r="D662" s="43"/>
    </row>
    <row r="663">
      <c r="D663" s="43"/>
    </row>
    <row r="664">
      <c r="D664" s="43"/>
    </row>
    <row r="665">
      <c r="D665" s="43"/>
    </row>
    <row r="666">
      <c r="D666" s="43"/>
    </row>
    <row r="667">
      <c r="D667" s="43"/>
    </row>
    <row r="668">
      <c r="D668" s="43"/>
    </row>
    <row r="669">
      <c r="D669" s="43"/>
    </row>
    <row r="670">
      <c r="D670" s="43"/>
    </row>
    <row r="671">
      <c r="D671" s="43"/>
    </row>
    <row r="672">
      <c r="D672" s="43"/>
    </row>
    <row r="673">
      <c r="D673" s="43"/>
    </row>
    <row r="674">
      <c r="D674" s="43"/>
    </row>
    <row r="675">
      <c r="D675" s="43"/>
    </row>
    <row r="676">
      <c r="D676" s="43"/>
    </row>
    <row r="677">
      <c r="D677" s="43"/>
    </row>
    <row r="678">
      <c r="D678" s="43"/>
    </row>
    <row r="679">
      <c r="D679" s="43"/>
    </row>
    <row r="680">
      <c r="D680" s="43"/>
    </row>
    <row r="681">
      <c r="D681" s="43"/>
    </row>
    <row r="682">
      <c r="D682" s="43"/>
    </row>
    <row r="683">
      <c r="D683" s="43"/>
    </row>
    <row r="684">
      <c r="D684" s="43"/>
    </row>
    <row r="685">
      <c r="D685" s="43"/>
    </row>
    <row r="686">
      <c r="D686" s="43"/>
    </row>
    <row r="687">
      <c r="D687" s="43"/>
    </row>
    <row r="688">
      <c r="D688" s="43"/>
    </row>
    <row r="689">
      <c r="D689" s="43"/>
    </row>
    <row r="690">
      <c r="D690" s="43"/>
    </row>
    <row r="691">
      <c r="D691" s="43"/>
    </row>
    <row r="692">
      <c r="D692" s="43"/>
    </row>
    <row r="693">
      <c r="D693" s="43"/>
    </row>
    <row r="694">
      <c r="D694" s="43"/>
    </row>
    <row r="695">
      <c r="D695" s="43"/>
    </row>
    <row r="696">
      <c r="D696" s="43"/>
    </row>
    <row r="697">
      <c r="D697" s="43"/>
    </row>
    <row r="698">
      <c r="D698" s="43"/>
    </row>
    <row r="699">
      <c r="D699" s="43"/>
    </row>
    <row r="700">
      <c r="D700" s="43"/>
    </row>
    <row r="701">
      <c r="D701" s="43"/>
    </row>
    <row r="702">
      <c r="D702" s="43"/>
    </row>
    <row r="703">
      <c r="D703" s="43"/>
    </row>
    <row r="704">
      <c r="D704" s="43"/>
    </row>
    <row r="705">
      <c r="D705" s="43"/>
    </row>
    <row r="706">
      <c r="D706" s="43"/>
    </row>
    <row r="707">
      <c r="D707" s="43"/>
    </row>
    <row r="708">
      <c r="D708" s="43"/>
    </row>
    <row r="709">
      <c r="D709" s="43"/>
    </row>
    <row r="710">
      <c r="D710" s="43"/>
    </row>
    <row r="711">
      <c r="D711" s="43"/>
    </row>
    <row r="712">
      <c r="D712" s="43"/>
    </row>
    <row r="713">
      <c r="D713" s="43"/>
    </row>
    <row r="714">
      <c r="D714" s="43"/>
    </row>
    <row r="715">
      <c r="D715" s="43"/>
    </row>
    <row r="716">
      <c r="D716" s="43"/>
    </row>
    <row r="717">
      <c r="D717" s="43"/>
    </row>
    <row r="718">
      <c r="D718" s="43"/>
    </row>
    <row r="719">
      <c r="D719" s="43"/>
    </row>
    <row r="720">
      <c r="D720" s="43"/>
    </row>
    <row r="721">
      <c r="D721" s="43"/>
    </row>
    <row r="722">
      <c r="D722" s="43"/>
    </row>
    <row r="723">
      <c r="D723" s="43"/>
    </row>
    <row r="724">
      <c r="D724" s="43"/>
    </row>
    <row r="725">
      <c r="D725" s="43"/>
    </row>
    <row r="726">
      <c r="D726" s="43"/>
    </row>
    <row r="727">
      <c r="D727" s="43"/>
    </row>
    <row r="728">
      <c r="D728" s="43"/>
    </row>
    <row r="729">
      <c r="D729" s="43"/>
    </row>
    <row r="730">
      <c r="D730" s="43"/>
    </row>
    <row r="731">
      <c r="D731" s="43"/>
    </row>
    <row r="732">
      <c r="D732" s="43"/>
    </row>
    <row r="733">
      <c r="D733" s="43"/>
    </row>
    <row r="734">
      <c r="D734" s="43"/>
    </row>
    <row r="735">
      <c r="D735" s="43"/>
    </row>
    <row r="736">
      <c r="D736" s="43"/>
    </row>
    <row r="737">
      <c r="D737" s="43"/>
    </row>
    <row r="738">
      <c r="D738" s="43"/>
    </row>
    <row r="739">
      <c r="D739" s="43"/>
    </row>
    <row r="740">
      <c r="D740" s="43"/>
    </row>
    <row r="741">
      <c r="D741" s="43"/>
    </row>
    <row r="742">
      <c r="D742" s="43"/>
    </row>
    <row r="743">
      <c r="D743" s="43"/>
    </row>
    <row r="744">
      <c r="D744" s="43"/>
    </row>
    <row r="745">
      <c r="D745" s="43"/>
    </row>
    <row r="746">
      <c r="D746" s="43"/>
    </row>
    <row r="747">
      <c r="D747" s="43"/>
    </row>
    <row r="748">
      <c r="D748" s="43"/>
    </row>
    <row r="749">
      <c r="D749" s="43"/>
    </row>
    <row r="750">
      <c r="D750" s="43"/>
    </row>
    <row r="751">
      <c r="D751" s="43"/>
    </row>
    <row r="752">
      <c r="D752" s="43"/>
    </row>
    <row r="753">
      <c r="D753" s="43"/>
    </row>
    <row r="754">
      <c r="D754" s="43"/>
    </row>
    <row r="755">
      <c r="D755" s="43"/>
    </row>
    <row r="756">
      <c r="D756" s="43"/>
    </row>
    <row r="757">
      <c r="D757" s="43"/>
    </row>
    <row r="758">
      <c r="D758" s="43"/>
    </row>
    <row r="759">
      <c r="D759" s="43"/>
    </row>
    <row r="760">
      <c r="D760" s="43"/>
    </row>
    <row r="761">
      <c r="D761" s="43"/>
    </row>
    <row r="762">
      <c r="D762" s="43"/>
    </row>
    <row r="763">
      <c r="D763" s="43"/>
    </row>
    <row r="764">
      <c r="D764" s="43"/>
    </row>
    <row r="765">
      <c r="D765" s="43"/>
    </row>
    <row r="766">
      <c r="D766" s="43"/>
    </row>
    <row r="767">
      <c r="D767" s="43"/>
    </row>
    <row r="768">
      <c r="D768" s="43"/>
    </row>
    <row r="769">
      <c r="D769" s="43"/>
    </row>
    <row r="770">
      <c r="D770" s="43"/>
    </row>
    <row r="771">
      <c r="D771" s="43"/>
    </row>
    <row r="772">
      <c r="D772" s="43"/>
    </row>
    <row r="773">
      <c r="D773" s="43"/>
    </row>
    <row r="774">
      <c r="D774" s="43"/>
    </row>
    <row r="775">
      <c r="D775" s="43"/>
    </row>
    <row r="776">
      <c r="D776" s="43"/>
    </row>
    <row r="777">
      <c r="D777" s="43"/>
    </row>
    <row r="778">
      <c r="D778" s="43"/>
    </row>
    <row r="779">
      <c r="D779" s="43"/>
    </row>
    <row r="780">
      <c r="D780" s="43"/>
    </row>
    <row r="781">
      <c r="D781" s="43"/>
    </row>
    <row r="782">
      <c r="D782" s="43"/>
    </row>
    <row r="783">
      <c r="D783" s="43"/>
    </row>
    <row r="784">
      <c r="D784" s="43"/>
    </row>
    <row r="785">
      <c r="D785" s="43"/>
    </row>
    <row r="786">
      <c r="D786" s="43"/>
    </row>
    <row r="787">
      <c r="D787" s="43"/>
    </row>
    <row r="788">
      <c r="D788" s="43"/>
    </row>
    <row r="789">
      <c r="D789" s="43"/>
    </row>
    <row r="790">
      <c r="D790" s="43"/>
    </row>
    <row r="791">
      <c r="D791" s="43"/>
    </row>
    <row r="792">
      <c r="D792" s="43"/>
    </row>
    <row r="793">
      <c r="D793" s="43"/>
    </row>
    <row r="794">
      <c r="D794" s="43"/>
    </row>
    <row r="795">
      <c r="D795" s="43"/>
    </row>
    <row r="796">
      <c r="D796" s="43"/>
    </row>
    <row r="797">
      <c r="D797" s="43"/>
    </row>
    <row r="798">
      <c r="D798" s="43"/>
    </row>
    <row r="799">
      <c r="D799" s="43"/>
    </row>
    <row r="800">
      <c r="D800" s="43"/>
    </row>
    <row r="801">
      <c r="D801" s="43"/>
    </row>
    <row r="802">
      <c r="D802" s="43"/>
    </row>
    <row r="803">
      <c r="D803" s="43"/>
    </row>
    <row r="804">
      <c r="D804" s="43"/>
    </row>
    <row r="805">
      <c r="D805" s="43"/>
    </row>
    <row r="806">
      <c r="D806" s="43"/>
    </row>
    <row r="807">
      <c r="D807" s="43"/>
    </row>
    <row r="808">
      <c r="D808" s="43"/>
    </row>
    <row r="809">
      <c r="D809" s="43"/>
    </row>
    <row r="810">
      <c r="D810" s="43"/>
    </row>
    <row r="811">
      <c r="D811" s="43"/>
    </row>
    <row r="812">
      <c r="D812" s="43"/>
    </row>
    <row r="813">
      <c r="D813" s="43"/>
    </row>
    <row r="814">
      <c r="D814" s="43"/>
    </row>
    <row r="815">
      <c r="D815" s="43"/>
    </row>
    <row r="816">
      <c r="D816" s="43"/>
    </row>
    <row r="817">
      <c r="D817" s="43"/>
    </row>
    <row r="818">
      <c r="D818" s="43"/>
    </row>
    <row r="819">
      <c r="D819" s="43"/>
    </row>
    <row r="820">
      <c r="D820" s="43"/>
    </row>
    <row r="821">
      <c r="D821" s="43"/>
    </row>
    <row r="822">
      <c r="D822" s="43"/>
    </row>
    <row r="823">
      <c r="D823" s="43"/>
    </row>
    <row r="824">
      <c r="D824" s="43"/>
    </row>
    <row r="825">
      <c r="D825" s="43"/>
    </row>
    <row r="826">
      <c r="D826" s="43"/>
    </row>
    <row r="827">
      <c r="D827" s="43"/>
    </row>
    <row r="828">
      <c r="D828" s="43"/>
    </row>
    <row r="829">
      <c r="D829" s="43"/>
    </row>
    <row r="830">
      <c r="D830" s="43"/>
    </row>
    <row r="831">
      <c r="D831" s="43"/>
    </row>
    <row r="832">
      <c r="D832" s="43"/>
    </row>
    <row r="833">
      <c r="D833" s="43"/>
    </row>
    <row r="834">
      <c r="D834" s="43"/>
    </row>
    <row r="835">
      <c r="D835" s="43"/>
    </row>
    <row r="836">
      <c r="D836" s="43"/>
    </row>
    <row r="837">
      <c r="D837" s="43"/>
    </row>
    <row r="838">
      <c r="D838" s="43"/>
    </row>
    <row r="839">
      <c r="D839" s="43"/>
    </row>
    <row r="840">
      <c r="D840" s="43"/>
    </row>
    <row r="841">
      <c r="D841" s="43"/>
    </row>
    <row r="842">
      <c r="D842" s="43"/>
    </row>
    <row r="843">
      <c r="D843" s="43"/>
    </row>
    <row r="844">
      <c r="D844" s="43"/>
    </row>
    <row r="845">
      <c r="D845" s="43"/>
    </row>
    <row r="846">
      <c r="D846" s="43"/>
    </row>
    <row r="847">
      <c r="D847" s="43"/>
    </row>
    <row r="848">
      <c r="D848" s="43"/>
    </row>
    <row r="849">
      <c r="D849" s="43"/>
    </row>
    <row r="850">
      <c r="D850" s="43"/>
    </row>
    <row r="851">
      <c r="D851" s="43"/>
    </row>
    <row r="852">
      <c r="D852" s="43"/>
    </row>
    <row r="853">
      <c r="D853" s="43"/>
    </row>
    <row r="854">
      <c r="D854" s="43"/>
    </row>
    <row r="855">
      <c r="D855" s="43"/>
    </row>
    <row r="856">
      <c r="D856" s="43"/>
    </row>
    <row r="857">
      <c r="D857" s="43"/>
    </row>
    <row r="858">
      <c r="D858" s="43"/>
    </row>
    <row r="859">
      <c r="D859" s="43"/>
    </row>
    <row r="860">
      <c r="D860" s="43"/>
    </row>
    <row r="861">
      <c r="D861" s="43"/>
    </row>
    <row r="862">
      <c r="D862" s="43"/>
    </row>
    <row r="863">
      <c r="D863" s="43"/>
    </row>
    <row r="864">
      <c r="D864" s="43"/>
    </row>
    <row r="865">
      <c r="D865" s="43"/>
    </row>
    <row r="866">
      <c r="D866" s="43"/>
    </row>
    <row r="867">
      <c r="D867" s="43"/>
    </row>
    <row r="868">
      <c r="D868" s="43"/>
    </row>
    <row r="869">
      <c r="D869" s="43"/>
    </row>
    <row r="870">
      <c r="D870" s="43"/>
    </row>
    <row r="871">
      <c r="D871" s="43"/>
    </row>
    <row r="872">
      <c r="D872" s="43"/>
    </row>
    <row r="873">
      <c r="D873" s="43"/>
    </row>
    <row r="874">
      <c r="D874" s="43"/>
    </row>
    <row r="875">
      <c r="D875" s="43"/>
    </row>
    <row r="876">
      <c r="D876" s="43"/>
    </row>
    <row r="877">
      <c r="D877" s="43"/>
    </row>
    <row r="878">
      <c r="D878" s="43"/>
    </row>
    <row r="879">
      <c r="D879" s="43"/>
    </row>
    <row r="880">
      <c r="D880" s="43"/>
    </row>
    <row r="881">
      <c r="D881" s="43"/>
    </row>
    <row r="882">
      <c r="D882" s="43"/>
    </row>
    <row r="883">
      <c r="D883" s="43"/>
    </row>
    <row r="884">
      <c r="D884" s="43"/>
    </row>
    <row r="885">
      <c r="D885" s="43"/>
    </row>
    <row r="886">
      <c r="D886" s="43"/>
    </row>
    <row r="887">
      <c r="D887" s="43"/>
    </row>
    <row r="888">
      <c r="D888" s="43"/>
    </row>
    <row r="889">
      <c r="D889" s="43"/>
    </row>
    <row r="890">
      <c r="D890" s="43"/>
    </row>
    <row r="891">
      <c r="D891" s="43"/>
    </row>
    <row r="892">
      <c r="D892" s="43"/>
    </row>
    <row r="893">
      <c r="D893" s="43"/>
    </row>
    <row r="894">
      <c r="D894" s="43"/>
    </row>
    <row r="895">
      <c r="D895" s="43"/>
    </row>
    <row r="896">
      <c r="D896" s="43"/>
    </row>
    <row r="897">
      <c r="D897" s="43"/>
    </row>
    <row r="898">
      <c r="D898" s="43"/>
    </row>
    <row r="899">
      <c r="D899" s="43"/>
    </row>
    <row r="900">
      <c r="D900" s="43"/>
    </row>
    <row r="901">
      <c r="D901" s="43"/>
    </row>
    <row r="902">
      <c r="D902" s="43"/>
    </row>
    <row r="903">
      <c r="D903" s="43"/>
    </row>
    <row r="904">
      <c r="D904" s="43"/>
    </row>
    <row r="905">
      <c r="D905" s="43"/>
    </row>
    <row r="906">
      <c r="D906" s="43"/>
    </row>
    <row r="907">
      <c r="D907" s="43"/>
    </row>
    <row r="908">
      <c r="D908" s="43"/>
    </row>
    <row r="909">
      <c r="D909" s="43"/>
    </row>
    <row r="910">
      <c r="D910" s="43"/>
    </row>
    <row r="911">
      <c r="D911" s="43"/>
    </row>
    <row r="912">
      <c r="D912" s="43"/>
    </row>
    <row r="913">
      <c r="D913" s="43"/>
    </row>
    <row r="914">
      <c r="D914" s="43"/>
    </row>
    <row r="915">
      <c r="D915" s="43"/>
    </row>
    <row r="916">
      <c r="D916" s="43"/>
    </row>
    <row r="917">
      <c r="D917" s="43"/>
    </row>
    <row r="918">
      <c r="D918" s="43"/>
    </row>
    <row r="919">
      <c r="D919" s="43"/>
    </row>
    <row r="920">
      <c r="D920" s="43"/>
    </row>
    <row r="921">
      <c r="D921" s="43"/>
    </row>
    <row r="922">
      <c r="D922" s="43"/>
    </row>
    <row r="923">
      <c r="D923" s="43"/>
    </row>
    <row r="924">
      <c r="D924" s="43"/>
    </row>
    <row r="925">
      <c r="D925" s="43"/>
    </row>
    <row r="926">
      <c r="D926" s="43"/>
    </row>
    <row r="927">
      <c r="D927" s="43"/>
    </row>
    <row r="928">
      <c r="D928" s="43"/>
    </row>
    <row r="929">
      <c r="D929" s="43"/>
    </row>
    <row r="930">
      <c r="D930" s="43"/>
    </row>
    <row r="931">
      <c r="D931" s="43"/>
    </row>
    <row r="932">
      <c r="D932" s="43"/>
    </row>
    <row r="933">
      <c r="D933" s="43"/>
    </row>
    <row r="934">
      <c r="D934" s="43"/>
    </row>
    <row r="935">
      <c r="D935" s="43"/>
    </row>
    <row r="936">
      <c r="D936" s="43"/>
    </row>
    <row r="937">
      <c r="D937" s="43"/>
    </row>
    <row r="938">
      <c r="D938" s="43"/>
    </row>
    <row r="939">
      <c r="D939" s="43"/>
    </row>
    <row r="940">
      <c r="D940" s="43"/>
    </row>
    <row r="941">
      <c r="D941" s="43"/>
    </row>
    <row r="942">
      <c r="D942" s="43"/>
    </row>
    <row r="943">
      <c r="D943" s="43"/>
    </row>
    <row r="944">
      <c r="D944" s="43"/>
    </row>
    <row r="945">
      <c r="D945" s="43"/>
    </row>
    <row r="946">
      <c r="D946" s="43"/>
    </row>
    <row r="947">
      <c r="D947" s="43"/>
    </row>
    <row r="948">
      <c r="D948" s="43"/>
    </row>
    <row r="949">
      <c r="D949" s="43"/>
    </row>
    <row r="950">
      <c r="D950" s="43"/>
    </row>
    <row r="951">
      <c r="D951" s="43"/>
    </row>
    <row r="952">
      <c r="D952" s="43"/>
    </row>
    <row r="953">
      <c r="D953" s="43"/>
    </row>
    <row r="954">
      <c r="D954" s="43"/>
    </row>
    <row r="955">
      <c r="D955" s="43"/>
    </row>
    <row r="956">
      <c r="D956" s="43"/>
    </row>
    <row r="957">
      <c r="D957" s="43"/>
    </row>
    <row r="958">
      <c r="D958" s="43"/>
    </row>
    <row r="959">
      <c r="D959" s="43"/>
    </row>
    <row r="960">
      <c r="D960" s="43"/>
    </row>
    <row r="961">
      <c r="D961" s="43"/>
    </row>
    <row r="962">
      <c r="D962" s="43"/>
    </row>
    <row r="963">
      <c r="D963" s="43"/>
    </row>
    <row r="964">
      <c r="D964" s="43"/>
    </row>
    <row r="965">
      <c r="D965" s="43"/>
    </row>
    <row r="966">
      <c r="D966" s="43"/>
    </row>
    <row r="967">
      <c r="D967" s="43"/>
    </row>
    <row r="968">
      <c r="D968" s="43"/>
    </row>
    <row r="969">
      <c r="D969" s="43"/>
    </row>
    <row r="970">
      <c r="D970" s="43"/>
    </row>
    <row r="971">
      <c r="D971" s="43"/>
    </row>
    <row r="972">
      <c r="D972" s="43"/>
    </row>
    <row r="973">
      <c r="D973" s="43"/>
    </row>
    <row r="974">
      <c r="D974" s="43"/>
    </row>
    <row r="975">
      <c r="D975" s="43"/>
    </row>
    <row r="976">
      <c r="D976" s="43"/>
    </row>
    <row r="977">
      <c r="D977" s="43"/>
    </row>
    <row r="978">
      <c r="D978" s="43"/>
    </row>
    <row r="979">
      <c r="D979" s="43"/>
    </row>
    <row r="980">
      <c r="D980" s="43"/>
    </row>
    <row r="981">
      <c r="D981" s="43"/>
    </row>
    <row r="982">
      <c r="D982" s="43"/>
    </row>
    <row r="983">
      <c r="D983" s="43"/>
    </row>
    <row r="984">
      <c r="D984" s="43"/>
    </row>
    <row r="985">
      <c r="D985" s="43"/>
    </row>
    <row r="986">
      <c r="D986" s="43"/>
    </row>
    <row r="987">
      <c r="D987" s="43"/>
    </row>
    <row r="988">
      <c r="D988" s="43"/>
    </row>
    <row r="989">
      <c r="D989" s="43"/>
    </row>
    <row r="990">
      <c r="D990" s="43"/>
    </row>
    <row r="991">
      <c r="D991" s="43"/>
    </row>
    <row r="992">
      <c r="D992" s="43"/>
    </row>
    <row r="993">
      <c r="D993" s="43"/>
    </row>
    <row r="994">
      <c r="D994" s="4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8" t="s">
        <v>23</v>
      </c>
      <c r="Y1" s="8" t="s">
        <v>24</v>
      </c>
      <c r="Z1" s="7" t="s">
        <v>22</v>
      </c>
      <c r="AA1" s="1" t="s">
        <v>25</v>
      </c>
      <c r="AB1" s="1" t="s">
        <v>26</v>
      </c>
      <c r="AC1" s="1" t="s">
        <v>22</v>
      </c>
      <c r="AD1" s="1" t="s">
        <v>27</v>
      </c>
      <c r="AE1" s="1" t="s">
        <v>28</v>
      </c>
      <c r="AF1" s="1" t="s">
        <v>22</v>
      </c>
      <c r="AG1" s="1" t="s">
        <v>29</v>
      </c>
      <c r="AH1" s="7" t="s">
        <v>22</v>
      </c>
      <c r="AI1" s="9" t="s">
        <v>30</v>
      </c>
      <c r="AJ1" s="4" t="s">
        <v>31</v>
      </c>
      <c r="AK1" s="4" t="s">
        <v>32</v>
      </c>
      <c r="AL1" s="1" t="s">
        <v>33</v>
      </c>
      <c r="AM1" s="1" t="s">
        <v>34</v>
      </c>
      <c r="AN1" s="10" t="s">
        <v>22</v>
      </c>
      <c r="AO1" s="1" t="s">
        <v>35</v>
      </c>
      <c r="AP1" s="11" t="s">
        <v>22</v>
      </c>
      <c r="AQ1" s="12" t="s">
        <v>36</v>
      </c>
      <c r="AR1" s="11" t="s">
        <v>22</v>
      </c>
      <c r="AS1" s="1" t="s">
        <v>37</v>
      </c>
      <c r="AT1" s="1" t="s">
        <v>38</v>
      </c>
      <c r="AU1" s="1" t="s">
        <v>39</v>
      </c>
      <c r="AV1" s="8" t="s">
        <v>40</v>
      </c>
      <c r="AW1" s="1" t="s">
        <v>41</v>
      </c>
      <c r="AX1" s="1" t="s">
        <v>42</v>
      </c>
      <c r="AY1" s="10" t="s">
        <v>43</v>
      </c>
    </row>
    <row r="2">
      <c r="A2" s="13" t="s">
        <v>44</v>
      </c>
      <c r="B2" s="14">
        <v>23.0</v>
      </c>
      <c r="C2" s="14">
        <v>2000.0</v>
      </c>
      <c r="D2" s="14" t="s">
        <v>45</v>
      </c>
      <c r="E2" s="14">
        <v>18.5</v>
      </c>
      <c r="F2" s="14" t="s">
        <v>46</v>
      </c>
      <c r="G2" s="14" t="s">
        <v>47</v>
      </c>
      <c r="H2" s="15" t="s">
        <v>48</v>
      </c>
      <c r="I2" s="16">
        <v>13.0</v>
      </c>
      <c r="J2" s="16">
        <v>54.0</v>
      </c>
      <c r="K2" s="17">
        <f t="shared" ref="K2:K10" si="1">SUM(I2/J2)*100</f>
        <v>24.07407407</v>
      </c>
      <c r="L2" s="14">
        <v>1.95</v>
      </c>
      <c r="M2" s="14">
        <v>0.49</v>
      </c>
      <c r="N2" s="14">
        <v>25.0</v>
      </c>
      <c r="O2" s="14">
        <v>0.44</v>
      </c>
      <c r="P2" s="14">
        <v>16.1</v>
      </c>
      <c r="Q2" s="14">
        <v>0.0</v>
      </c>
      <c r="R2" s="14">
        <v>6.0</v>
      </c>
      <c r="S2" s="14">
        <v>7.0</v>
      </c>
      <c r="T2" s="17">
        <f>SUM(R2/S2)*100</f>
        <v>85.71428571</v>
      </c>
      <c r="U2" s="14">
        <v>2.06</v>
      </c>
      <c r="V2" s="14">
        <v>0.38</v>
      </c>
      <c r="W2" s="17">
        <f t="shared" ref="W2:W10" si="2">SUM(V2/U2)*100</f>
        <v>18.44660194</v>
      </c>
      <c r="X2" s="18">
        <v>30.0</v>
      </c>
      <c r="Y2" s="18">
        <v>5.0</v>
      </c>
      <c r="Z2" s="17">
        <f t="shared" ref="Z2:Z10" si="3">SUM(Y2/X2)*100</f>
        <v>16.66666667</v>
      </c>
      <c r="AA2" s="14">
        <v>3.0</v>
      </c>
      <c r="AB2" s="14">
        <v>1.0</v>
      </c>
      <c r="AC2" s="19">
        <f t="shared" ref="AC2:AC10" si="4">SUM(AB2/AA2)*100</f>
        <v>33.33333333</v>
      </c>
      <c r="AD2" s="14">
        <v>694.0</v>
      </c>
      <c r="AE2" s="14">
        <v>353.0</v>
      </c>
      <c r="AF2" s="19">
        <f t="shared" ref="AF2:AF10" si="5">SUM(AE2/AD2)*100</f>
        <v>50.86455331</v>
      </c>
      <c r="AG2" s="14">
        <v>87.0</v>
      </c>
      <c r="AH2" s="17">
        <f t="shared" ref="AH2:AH10" si="6">SUM(AG2/AD2)*100</f>
        <v>12.53602305</v>
      </c>
      <c r="AI2" s="18">
        <v>30.0</v>
      </c>
      <c r="AJ2" s="14">
        <v>33.3</v>
      </c>
      <c r="AK2" s="14">
        <v>63.3</v>
      </c>
      <c r="AL2" s="14">
        <v>1765.0</v>
      </c>
      <c r="AM2" s="14">
        <v>694.0</v>
      </c>
      <c r="AN2" s="19">
        <f t="shared" ref="AN2:AN10" si="7">SUM(AM2/AL2)*100</f>
        <v>39.32011331</v>
      </c>
      <c r="AO2" s="14">
        <v>31.0</v>
      </c>
      <c r="AP2" s="17">
        <f t="shared" ref="AP2:AP10" si="8">SUM(AO2/AD2)*100</f>
        <v>4.46685879</v>
      </c>
      <c r="AQ2" s="20">
        <v>503.0</v>
      </c>
      <c r="AR2" s="17">
        <f t="shared" ref="AR2:AR10" si="9">SUM(AQ2/AD2)*100</f>
        <v>72.47838617</v>
      </c>
      <c r="AS2" s="14">
        <v>27.0</v>
      </c>
      <c r="AT2" s="14">
        <v>21.0</v>
      </c>
      <c r="AU2" s="14">
        <v>5.0</v>
      </c>
      <c r="AV2" s="18">
        <v>4.0</v>
      </c>
      <c r="AW2" s="14">
        <v>13.0</v>
      </c>
      <c r="AX2" s="14">
        <v>60.0</v>
      </c>
      <c r="AY2" s="19">
        <v>51.4</v>
      </c>
    </row>
    <row r="3">
      <c r="A3" s="13" t="s">
        <v>49</v>
      </c>
      <c r="B3" s="14">
        <v>21.0</v>
      </c>
      <c r="C3" s="14">
        <v>2002.0</v>
      </c>
      <c r="D3" s="14" t="s">
        <v>45</v>
      </c>
      <c r="E3" s="14">
        <v>19.2</v>
      </c>
      <c r="F3" s="14" t="s">
        <v>50</v>
      </c>
      <c r="G3" s="14" t="s">
        <v>51</v>
      </c>
      <c r="H3" s="15" t="s">
        <v>52</v>
      </c>
      <c r="I3" s="16">
        <v>15.0</v>
      </c>
      <c r="J3" s="16">
        <v>46.0</v>
      </c>
      <c r="K3" s="17">
        <f t="shared" si="1"/>
        <v>32.60869565</v>
      </c>
      <c r="L3" s="14">
        <v>2.87</v>
      </c>
      <c r="M3" s="14">
        <v>1.15</v>
      </c>
      <c r="N3" s="14">
        <v>40.0</v>
      </c>
      <c r="O3" s="14">
        <v>0.55</v>
      </c>
      <c r="P3" s="14">
        <v>12.9</v>
      </c>
      <c r="Q3" s="14">
        <v>0.0</v>
      </c>
      <c r="R3" s="14">
        <v>0.0</v>
      </c>
      <c r="S3" s="14">
        <v>0.0</v>
      </c>
      <c r="T3" s="17" t="s">
        <v>53</v>
      </c>
      <c r="U3" s="14">
        <v>2.5</v>
      </c>
      <c r="V3" s="14">
        <v>0.31</v>
      </c>
      <c r="W3" s="17">
        <f t="shared" si="2"/>
        <v>12.4</v>
      </c>
      <c r="X3" s="18">
        <v>32.0</v>
      </c>
      <c r="Y3" s="18">
        <v>2.0</v>
      </c>
      <c r="Z3" s="17">
        <f t="shared" si="3"/>
        <v>6.25</v>
      </c>
      <c r="AA3" s="14">
        <v>8.0</v>
      </c>
      <c r="AB3" s="14">
        <v>2.0</v>
      </c>
      <c r="AC3" s="19">
        <f t="shared" si="4"/>
        <v>25</v>
      </c>
      <c r="AD3" s="14">
        <v>485.0</v>
      </c>
      <c r="AE3" s="14">
        <v>311.0</v>
      </c>
      <c r="AF3" s="19">
        <f t="shared" si="5"/>
        <v>64.12371134</v>
      </c>
      <c r="AG3" s="14">
        <v>108.0</v>
      </c>
      <c r="AH3" s="17">
        <f t="shared" si="6"/>
        <v>22.26804124</v>
      </c>
      <c r="AI3" s="18">
        <v>50.0</v>
      </c>
      <c r="AJ3" s="14">
        <v>44.0</v>
      </c>
      <c r="AK3" s="14">
        <v>52.0</v>
      </c>
      <c r="AL3" s="14">
        <v>2949.0</v>
      </c>
      <c r="AM3" s="14">
        <v>1206.0</v>
      </c>
      <c r="AN3" s="19">
        <f t="shared" si="7"/>
        <v>40.89521872</v>
      </c>
      <c r="AO3" s="14">
        <v>55.0</v>
      </c>
      <c r="AP3" s="17">
        <f t="shared" si="8"/>
        <v>11.34020619</v>
      </c>
      <c r="AQ3" s="20">
        <v>351.0</v>
      </c>
      <c r="AR3" s="17">
        <f t="shared" si="9"/>
        <v>72.37113402</v>
      </c>
      <c r="AS3" s="14">
        <v>6.0</v>
      </c>
      <c r="AT3" s="14">
        <v>11.0</v>
      </c>
      <c r="AU3" s="14">
        <v>4.0</v>
      </c>
      <c r="AV3" s="18">
        <v>0.0</v>
      </c>
      <c r="AW3" s="14">
        <v>4.0</v>
      </c>
      <c r="AX3" s="14">
        <v>32.0</v>
      </c>
      <c r="AY3" s="19">
        <v>19.3</v>
      </c>
    </row>
    <row r="4">
      <c r="A4" s="13" t="s">
        <v>54</v>
      </c>
      <c r="B4" s="14">
        <v>18.0</v>
      </c>
      <c r="C4" s="14">
        <v>2005.0</v>
      </c>
      <c r="D4" s="14" t="s">
        <v>55</v>
      </c>
      <c r="E4" s="14">
        <v>17.1</v>
      </c>
      <c r="F4" s="14" t="s">
        <v>56</v>
      </c>
      <c r="G4" s="14" t="s">
        <v>57</v>
      </c>
      <c r="H4" s="15" t="s">
        <v>58</v>
      </c>
      <c r="I4" s="21">
        <v>14.0</v>
      </c>
      <c r="J4" s="21">
        <v>34.0</v>
      </c>
      <c r="K4" s="17">
        <f t="shared" si="1"/>
        <v>41.17647059</v>
      </c>
      <c r="L4" s="14">
        <v>2.93</v>
      </c>
      <c r="M4" s="14">
        <v>1.23</v>
      </c>
      <c r="N4" s="14">
        <v>42.0</v>
      </c>
      <c r="O4" s="14">
        <v>0.48</v>
      </c>
      <c r="P4" s="14">
        <v>19.5</v>
      </c>
      <c r="Q4" s="14">
        <v>3.0</v>
      </c>
      <c r="R4" s="14">
        <v>3.0</v>
      </c>
      <c r="S4" s="14">
        <v>4.0</v>
      </c>
      <c r="T4" s="17">
        <f t="shared" ref="T4:T5" si="10">SUM(R4/S4)*100</f>
        <v>75</v>
      </c>
      <c r="U4" s="14">
        <v>3.51</v>
      </c>
      <c r="V4" s="14">
        <v>0.41</v>
      </c>
      <c r="W4" s="17">
        <f t="shared" si="2"/>
        <v>11.68091168</v>
      </c>
      <c r="X4" s="18">
        <v>38.0</v>
      </c>
      <c r="Y4" s="18">
        <v>4.0</v>
      </c>
      <c r="Z4" s="17">
        <f t="shared" si="3"/>
        <v>10.52631579</v>
      </c>
      <c r="AA4" s="14">
        <v>9.0</v>
      </c>
      <c r="AB4" s="14">
        <v>2.0</v>
      </c>
      <c r="AC4" s="19">
        <f t="shared" si="4"/>
        <v>22.22222222</v>
      </c>
      <c r="AD4" s="14">
        <v>689.0</v>
      </c>
      <c r="AE4" s="14">
        <v>241.0</v>
      </c>
      <c r="AF4" s="19">
        <f t="shared" si="5"/>
        <v>34.97822932</v>
      </c>
      <c r="AG4" s="14">
        <v>54.0</v>
      </c>
      <c r="AH4" s="17">
        <f t="shared" si="6"/>
        <v>7.837445573</v>
      </c>
      <c r="AI4" s="18">
        <v>78.0</v>
      </c>
      <c r="AJ4" s="14">
        <v>61.5</v>
      </c>
      <c r="AK4" s="14">
        <v>33.3</v>
      </c>
      <c r="AL4" s="14">
        <v>3054.0</v>
      </c>
      <c r="AM4" s="14">
        <v>1228.0</v>
      </c>
      <c r="AN4" s="19">
        <f t="shared" si="7"/>
        <v>40.20956123</v>
      </c>
      <c r="AO4" s="14">
        <v>37.0</v>
      </c>
      <c r="AP4" s="17">
        <f t="shared" si="8"/>
        <v>5.370101597</v>
      </c>
      <c r="AQ4" s="20">
        <v>503.0</v>
      </c>
      <c r="AR4" s="17">
        <f t="shared" si="9"/>
        <v>73.00435414</v>
      </c>
      <c r="AS4" s="14">
        <v>15.0</v>
      </c>
      <c r="AT4" s="14">
        <v>16.0</v>
      </c>
      <c r="AU4" s="14">
        <v>4.0</v>
      </c>
      <c r="AV4" s="18">
        <v>3.0</v>
      </c>
      <c r="AW4" s="14">
        <v>3.0</v>
      </c>
      <c r="AX4" s="14">
        <v>79.0</v>
      </c>
      <c r="AY4" s="19">
        <v>35.0</v>
      </c>
    </row>
    <row r="5">
      <c r="A5" s="13" t="s">
        <v>59</v>
      </c>
      <c r="B5" s="14">
        <v>22.0</v>
      </c>
      <c r="C5" s="14">
        <v>2002.0</v>
      </c>
      <c r="D5" s="14" t="s">
        <v>55</v>
      </c>
      <c r="E5" s="14">
        <v>19.5</v>
      </c>
      <c r="F5" s="14" t="s">
        <v>60</v>
      </c>
      <c r="G5" s="14" t="s">
        <v>57</v>
      </c>
      <c r="H5" s="15" t="s">
        <v>61</v>
      </c>
      <c r="I5" s="16">
        <v>21.0</v>
      </c>
      <c r="J5" s="16">
        <v>55.0</v>
      </c>
      <c r="K5" s="17">
        <f t="shared" si="1"/>
        <v>38.18181818</v>
      </c>
      <c r="L5" s="14">
        <v>2.67</v>
      </c>
      <c r="M5" s="14">
        <v>0.97</v>
      </c>
      <c r="N5" s="14">
        <v>36.5</v>
      </c>
      <c r="O5" s="14">
        <v>0.63</v>
      </c>
      <c r="P5" s="14">
        <v>16.6</v>
      </c>
      <c r="Q5" s="14">
        <v>1.0</v>
      </c>
      <c r="R5" s="14">
        <v>3.0</v>
      </c>
      <c r="S5" s="14">
        <v>4.0</v>
      </c>
      <c r="T5" s="17">
        <f t="shared" si="10"/>
        <v>75</v>
      </c>
      <c r="U5" s="14">
        <v>3.79</v>
      </c>
      <c r="V5" s="14">
        <v>0.62</v>
      </c>
      <c r="W5" s="17">
        <f t="shared" si="2"/>
        <v>16.35883905</v>
      </c>
      <c r="X5" s="18">
        <v>56.0</v>
      </c>
      <c r="Y5" s="18">
        <v>8.0</v>
      </c>
      <c r="Z5" s="17">
        <f t="shared" si="3"/>
        <v>14.28571429</v>
      </c>
      <c r="AA5" s="14">
        <v>4.0</v>
      </c>
      <c r="AB5" s="14">
        <v>1.0</v>
      </c>
      <c r="AC5" s="19">
        <f t="shared" si="4"/>
        <v>25</v>
      </c>
      <c r="AD5" s="14">
        <v>805.0</v>
      </c>
      <c r="AE5" s="14">
        <v>413.0</v>
      </c>
      <c r="AF5" s="19">
        <f t="shared" si="5"/>
        <v>51.30434783</v>
      </c>
      <c r="AG5" s="14">
        <v>95.0</v>
      </c>
      <c r="AH5" s="17">
        <f t="shared" si="6"/>
        <v>11.80124224</v>
      </c>
      <c r="AI5" s="18">
        <v>36.0</v>
      </c>
      <c r="AJ5" s="14">
        <v>41.7</v>
      </c>
      <c r="AK5" s="14">
        <v>36.1</v>
      </c>
      <c r="AL5" s="14">
        <v>3424.0</v>
      </c>
      <c r="AM5" s="14">
        <v>1688.0</v>
      </c>
      <c r="AN5" s="19">
        <f t="shared" si="7"/>
        <v>49.29906542</v>
      </c>
      <c r="AO5" s="14">
        <v>39.0</v>
      </c>
      <c r="AP5" s="17">
        <f t="shared" si="8"/>
        <v>4.844720497</v>
      </c>
      <c r="AQ5" s="20">
        <v>578.0</v>
      </c>
      <c r="AR5" s="17">
        <f t="shared" si="9"/>
        <v>71.80124224</v>
      </c>
      <c r="AS5" s="14">
        <v>24.0</v>
      </c>
      <c r="AT5" s="14">
        <v>42.0</v>
      </c>
      <c r="AU5" s="14">
        <v>6.0</v>
      </c>
      <c r="AV5" s="18">
        <v>4.0</v>
      </c>
      <c r="AW5" s="14">
        <v>5.0</v>
      </c>
      <c r="AX5" s="14">
        <v>88.0</v>
      </c>
      <c r="AY5" s="19">
        <v>26.0</v>
      </c>
    </row>
    <row r="6">
      <c r="A6" s="13" t="s">
        <v>62</v>
      </c>
      <c r="B6" s="14">
        <v>20.0</v>
      </c>
      <c r="C6" s="14">
        <v>2003.0</v>
      </c>
      <c r="D6" s="14" t="s">
        <v>45</v>
      </c>
      <c r="E6" s="14">
        <v>18.4</v>
      </c>
      <c r="F6" s="14" t="s">
        <v>63</v>
      </c>
      <c r="G6" s="14" t="s">
        <v>57</v>
      </c>
      <c r="H6" s="15" t="s">
        <v>64</v>
      </c>
      <c r="I6" s="16">
        <v>15.0</v>
      </c>
      <c r="J6" s="16">
        <v>52.0</v>
      </c>
      <c r="K6" s="17">
        <f t="shared" si="1"/>
        <v>28.84615385</v>
      </c>
      <c r="L6" s="14">
        <v>3.15</v>
      </c>
      <c r="M6" s="14">
        <v>1.41</v>
      </c>
      <c r="N6" s="14">
        <v>44.8</v>
      </c>
      <c r="O6" s="14">
        <v>0.42</v>
      </c>
      <c r="P6" s="14">
        <v>13.1</v>
      </c>
      <c r="Q6" s="14">
        <v>0.0</v>
      </c>
      <c r="R6" s="14">
        <v>0.0</v>
      </c>
      <c r="S6" s="14">
        <v>0.0</v>
      </c>
      <c r="T6" s="17" t="s">
        <v>53</v>
      </c>
      <c r="U6" s="14">
        <v>2.77</v>
      </c>
      <c r="V6" s="14">
        <v>0.27</v>
      </c>
      <c r="W6" s="17">
        <f t="shared" si="2"/>
        <v>9.747292419</v>
      </c>
      <c r="X6" s="18">
        <v>33.0</v>
      </c>
      <c r="Y6" s="18">
        <v>3.0</v>
      </c>
      <c r="Z6" s="17">
        <f t="shared" si="3"/>
        <v>9.090909091</v>
      </c>
      <c r="AA6" s="14">
        <v>7.0</v>
      </c>
      <c r="AB6" s="14">
        <v>2.0</v>
      </c>
      <c r="AC6" s="19">
        <f t="shared" si="4"/>
        <v>28.57142857</v>
      </c>
      <c r="AD6" s="14">
        <v>642.0</v>
      </c>
      <c r="AE6" s="14">
        <v>295.0</v>
      </c>
      <c r="AF6" s="19">
        <f t="shared" si="5"/>
        <v>45.95015576</v>
      </c>
      <c r="AG6" s="14">
        <v>111.0</v>
      </c>
      <c r="AH6" s="17">
        <f t="shared" si="6"/>
        <v>17.28971963</v>
      </c>
      <c r="AI6" s="18">
        <v>46.0</v>
      </c>
      <c r="AJ6" s="14">
        <v>60.9</v>
      </c>
      <c r="AK6" s="14">
        <v>39.1</v>
      </c>
      <c r="AL6" s="14">
        <v>1286.0</v>
      </c>
      <c r="AM6" s="14">
        <v>369.0</v>
      </c>
      <c r="AN6" s="19">
        <f t="shared" si="7"/>
        <v>28.69362364</v>
      </c>
      <c r="AO6" s="14">
        <v>77.0</v>
      </c>
      <c r="AP6" s="17">
        <f t="shared" si="8"/>
        <v>11.99376947</v>
      </c>
      <c r="AQ6" s="20">
        <v>488.0</v>
      </c>
      <c r="AR6" s="17">
        <f t="shared" si="9"/>
        <v>76.01246106</v>
      </c>
      <c r="AS6" s="14">
        <v>36.0</v>
      </c>
      <c r="AT6" s="14">
        <v>33.0</v>
      </c>
      <c r="AU6" s="14">
        <v>4.0</v>
      </c>
      <c r="AV6" s="18">
        <v>1.0</v>
      </c>
      <c r="AW6" s="14">
        <v>4.0</v>
      </c>
      <c r="AX6" s="14">
        <v>46.0</v>
      </c>
      <c r="AY6" s="19">
        <v>47.9</v>
      </c>
    </row>
    <row r="7">
      <c r="A7" s="13" t="s">
        <v>65</v>
      </c>
      <c r="B7" s="14">
        <v>23.0</v>
      </c>
      <c r="C7" s="14">
        <v>2000.0</v>
      </c>
      <c r="D7" s="14" t="s">
        <v>45</v>
      </c>
      <c r="E7" s="14">
        <v>27.7</v>
      </c>
      <c r="F7" s="14" t="s">
        <v>66</v>
      </c>
      <c r="G7" s="14" t="s">
        <v>67</v>
      </c>
      <c r="H7" s="15" t="s">
        <v>68</v>
      </c>
      <c r="I7" s="22">
        <v>22.0</v>
      </c>
      <c r="J7" s="22">
        <v>44.0</v>
      </c>
      <c r="K7" s="17">
        <f t="shared" si="1"/>
        <v>50</v>
      </c>
      <c r="L7" s="14">
        <v>4.26</v>
      </c>
      <c r="M7" s="14">
        <v>1.52</v>
      </c>
      <c r="N7" s="14">
        <v>35.6</v>
      </c>
      <c r="O7" s="14">
        <v>0.5</v>
      </c>
      <c r="P7" s="14">
        <v>15.1</v>
      </c>
      <c r="Q7" s="14">
        <v>5.0</v>
      </c>
      <c r="R7" s="14">
        <v>2.0</v>
      </c>
      <c r="S7" s="14">
        <v>3.0</v>
      </c>
      <c r="T7" s="17">
        <f t="shared" ref="T7:T10" si="11">SUM(R7/S7)*100</f>
        <v>66.66666667</v>
      </c>
      <c r="U7" s="14">
        <v>2.71</v>
      </c>
      <c r="V7" s="14">
        <v>0.14</v>
      </c>
      <c r="W7" s="17">
        <f t="shared" si="2"/>
        <v>5.166051661</v>
      </c>
      <c r="X7" s="18">
        <v>52.0</v>
      </c>
      <c r="Y7" s="18">
        <v>2.0</v>
      </c>
      <c r="Z7" s="17">
        <f t="shared" si="3"/>
        <v>3.846153846</v>
      </c>
      <c r="AA7" s="14">
        <v>10.0</v>
      </c>
      <c r="AB7" s="14">
        <v>2.0</v>
      </c>
      <c r="AC7" s="19">
        <f t="shared" si="4"/>
        <v>20</v>
      </c>
      <c r="AD7" s="14">
        <v>1127.0</v>
      </c>
      <c r="AE7" s="14">
        <v>728.0</v>
      </c>
      <c r="AF7" s="19">
        <f t="shared" si="5"/>
        <v>64.59627329</v>
      </c>
      <c r="AG7" s="14">
        <v>211.0</v>
      </c>
      <c r="AH7" s="17">
        <f t="shared" si="6"/>
        <v>18.72227152</v>
      </c>
      <c r="AI7" s="18">
        <v>71.0</v>
      </c>
      <c r="AJ7" s="14">
        <v>52.1</v>
      </c>
      <c r="AK7" s="14">
        <v>39.4</v>
      </c>
      <c r="AL7" s="14">
        <v>4351.0</v>
      </c>
      <c r="AM7" s="14">
        <v>1154.0</v>
      </c>
      <c r="AN7" s="19">
        <f t="shared" si="7"/>
        <v>26.52263847</v>
      </c>
      <c r="AO7" s="14">
        <v>165.0</v>
      </c>
      <c r="AP7" s="17">
        <f t="shared" si="8"/>
        <v>14.64063886</v>
      </c>
      <c r="AQ7" s="20">
        <v>857.0</v>
      </c>
      <c r="AR7" s="17">
        <f t="shared" si="9"/>
        <v>76.04259095</v>
      </c>
      <c r="AS7" s="14">
        <v>49.0</v>
      </c>
      <c r="AT7" s="14">
        <v>48.0</v>
      </c>
      <c r="AU7" s="14">
        <v>31.0</v>
      </c>
      <c r="AV7" s="18">
        <v>6.0</v>
      </c>
      <c r="AW7" s="14">
        <v>3.0</v>
      </c>
      <c r="AX7" s="14">
        <v>79.0</v>
      </c>
      <c r="AY7" s="19">
        <v>32.0</v>
      </c>
    </row>
    <row r="8">
      <c r="A8" s="13" t="s">
        <v>69</v>
      </c>
      <c r="B8" s="14">
        <v>23.0</v>
      </c>
      <c r="C8" s="14">
        <v>2000.0</v>
      </c>
      <c r="D8" s="14" t="s">
        <v>45</v>
      </c>
      <c r="E8" s="14">
        <v>15.9</v>
      </c>
      <c r="F8" s="14" t="s">
        <v>70</v>
      </c>
      <c r="G8" s="14" t="s">
        <v>67</v>
      </c>
      <c r="H8" s="15" t="s">
        <v>71</v>
      </c>
      <c r="I8" s="22">
        <v>19.0</v>
      </c>
      <c r="J8" s="22">
        <v>63.0</v>
      </c>
      <c r="K8" s="17">
        <f t="shared" si="1"/>
        <v>30.15873016</v>
      </c>
      <c r="L8" s="14">
        <v>4.83</v>
      </c>
      <c r="M8" s="14">
        <v>2.2</v>
      </c>
      <c r="N8" s="14">
        <v>45.5</v>
      </c>
      <c r="O8" s="14">
        <v>0.46</v>
      </c>
      <c r="P8" s="14">
        <v>16.0</v>
      </c>
      <c r="Q8" s="14">
        <v>0.0</v>
      </c>
      <c r="R8" s="14">
        <v>1.0</v>
      </c>
      <c r="S8" s="14">
        <v>1.0</v>
      </c>
      <c r="T8" s="17">
        <f t="shared" si="11"/>
        <v>100</v>
      </c>
      <c r="U8" s="14">
        <v>3.58</v>
      </c>
      <c r="V8" s="14">
        <v>0.5</v>
      </c>
      <c r="W8" s="17">
        <f t="shared" si="2"/>
        <v>13.96648045</v>
      </c>
      <c r="X8" s="18">
        <v>30.0</v>
      </c>
      <c r="Y8" s="18">
        <v>3.0</v>
      </c>
      <c r="Z8" s="17">
        <f t="shared" si="3"/>
        <v>10</v>
      </c>
      <c r="AA8" s="14">
        <v>12.0</v>
      </c>
      <c r="AB8" s="14">
        <v>2.0</v>
      </c>
      <c r="AC8" s="19">
        <f t="shared" si="4"/>
        <v>16.66666667</v>
      </c>
      <c r="AD8" s="14">
        <v>615.0</v>
      </c>
      <c r="AE8" s="14">
        <v>415.0</v>
      </c>
      <c r="AF8" s="19">
        <f t="shared" si="5"/>
        <v>67.4796748</v>
      </c>
      <c r="AG8" s="14">
        <v>125.0</v>
      </c>
      <c r="AH8" s="17">
        <f t="shared" si="6"/>
        <v>20.32520325</v>
      </c>
      <c r="AI8" s="18">
        <v>79.0</v>
      </c>
      <c r="AJ8" s="14">
        <v>35.4</v>
      </c>
      <c r="AK8" s="14">
        <v>60.8</v>
      </c>
      <c r="AL8" s="14">
        <v>3745.0</v>
      </c>
      <c r="AM8" s="14">
        <v>1762.0</v>
      </c>
      <c r="AN8" s="19">
        <f t="shared" si="7"/>
        <v>47.0493992</v>
      </c>
      <c r="AO8" s="14">
        <v>46.0</v>
      </c>
      <c r="AP8" s="17">
        <f t="shared" si="8"/>
        <v>7.479674797</v>
      </c>
      <c r="AQ8" s="20">
        <v>424.0</v>
      </c>
      <c r="AR8" s="17">
        <f t="shared" si="9"/>
        <v>68.94308943</v>
      </c>
      <c r="AS8" s="14">
        <v>12.0</v>
      </c>
      <c r="AT8" s="14">
        <v>15.0</v>
      </c>
      <c r="AU8" s="14">
        <v>11.0</v>
      </c>
      <c r="AV8" s="18">
        <v>5.0</v>
      </c>
      <c r="AW8" s="14">
        <v>4.0</v>
      </c>
      <c r="AX8" s="14">
        <v>62.0</v>
      </c>
      <c r="AY8" s="19">
        <v>19.6</v>
      </c>
    </row>
    <row r="9">
      <c r="A9" s="13" t="s">
        <v>72</v>
      </c>
      <c r="B9" s="14">
        <v>21.0</v>
      </c>
      <c r="C9" s="14">
        <v>2002.0</v>
      </c>
      <c r="D9" s="14" t="s">
        <v>55</v>
      </c>
      <c r="E9" s="14">
        <v>24.4</v>
      </c>
      <c r="F9" s="14" t="s">
        <v>73</v>
      </c>
      <c r="G9" s="14" t="s">
        <v>74</v>
      </c>
      <c r="H9" s="15" t="s">
        <v>75</v>
      </c>
      <c r="I9" s="16">
        <v>18.0</v>
      </c>
      <c r="J9" s="16">
        <v>51.0</v>
      </c>
      <c r="K9" s="17">
        <f t="shared" si="1"/>
        <v>35.29411765</v>
      </c>
      <c r="L9" s="14">
        <v>1.76</v>
      </c>
      <c r="M9" s="14">
        <v>0.82</v>
      </c>
      <c r="N9" s="14">
        <v>46.5</v>
      </c>
      <c r="O9" s="14">
        <v>0.45</v>
      </c>
      <c r="P9" s="14">
        <v>15.9</v>
      </c>
      <c r="Q9" s="14">
        <v>0.0</v>
      </c>
      <c r="R9" s="14">
        <v>7.0</v>
      </c>
      <c r="S9" s="14">
        <v>7.0</v>
      </c>
      <c r="T9" s="17">
        <f t="shared" si="11"/>
        <v>100</v>
      </c>
      <c r="U9" s="14">
        <v>3.65</v>
      </c>
      <c r="V9" s="14">
        <v>0.53</v>
      </c>
      <c r="W9" s="17">
        <f t="shared" si="2"/>
        <v>14.52054795</v>
      </c>
      <c r="X9" s="18">
        <v>58.0</v>
      </c>
      <c r="Y9" s="18">
        <v>7.0</v>
      </c>
      <c r="Z9" s="17">
        <f t="shared" si="3"/>
        <v>12.06896552</v>
      </c>
      <c r="AA9" s="14">
        <v>15.0</v>
      </c>
      <c r="AB9" s="14">
        <v>3.0</v>
      </c>
      <c r="AC9" s="19">
        <f t="shared" si="4"/>
        <v>20</v>
      </c>
      <c r="AD9" s="14">
        <v>1090.0</v>
      </c>
      <c r="AE9" s="14">
        <v>442.0</v>
      </c>
      <c r="AF9" s="19">
        <f t="shared" si="5"/>
        <v>40.55045872</v>
      </c>
      <c r="AG9" s="14">
        <v>100.0</v>
      </c>
      <c r="AH9" s="17">
        <f t="shared" si="6"/>
        <v>9.174311927</v>
      </c>
      <c r="AI9" s="18">
        <v>106.0</v>
      </c>
      <c r="AJ9" s="14">
        <v>62.3</v>
      </c>
      <c r="AK9" s="14">
        <v>33.0</v>
      </c>
      <c r="AL9" s="14">
        <v>3353.0</v>
      </c>
      <c r="AM9" s="14">
        <v>1373.0</v>
      </c>
      <c r="AN9" s="19">
        <f t="shared" si="7"/>
        <v>40.94840441</v>
      </c>
      <c r="AO9" s="14">
        <v>68.0</v>
      </c>
      <c r="AP9" s="17">
        <f t="shared" si="8"/>
        <v>6.23853211</v>
      </c>
      <c r="AQ9" s="20">
        <v>785.0</v>
      </c>
      <c r="AR9" s="17">
        <f t="shared" si="9"/>
        <v>72.01834862</v>
      </c>
      <c r="AS9" s="14">
        <v>39.0</v>
      </c>
      <c r="AT9" s="14">
        <v>80.0</v>
      </c>
      <c r="AU9" s="14">
        <v>3.0</v>
      </c>
      <c r="AV9" s="18">
        <v>3.0</v>
      </c>
      <c r="AW9" s="14">
        <v>8.0</v>
      </c>
      <c r="AX9" s="14">
        <v>105.0</v>
      </c>
      <c r="AY9" s="19">
        <v>44.9</v>
      </c>
    </row>
    <row r="10">
      <c r="A10" s="13" t="s">
        <v>76</v>
      </c>
      <c r="B10" s="14">
        <v>22.0</v>
      </c>
      <c r="C10" s="14">
        <v>2001.0</v>
      </c>
      <c r="D10" s="14" t="s">
        <v>45</v>
      </c>
      <c r="E10" s="14">
        <v>20.4</v>
      </c>
      <c r="F10" s="14" t="s">
        <v>77</v>
      </c>
      <c r="G10" s="14" t="s">
        <v>67</v>
      </c>
      <c r="H10" s="15" t="s">
        <v>78</v>
      </c>
      <c r="I10" s="22">
        <v>18.0</v>
      </c>
      <c r="J10" s="22">
        <v>62.0</v>
      </c>
      <c r="K10" s="17">
        <f t="shared" si="1"/>
        <v>29.03225806</v>
      </c>
      <c r="L10" s="14">
        <v>2.49</v>
      </c>
      <c r="M10" s="14">
        <v>1.03</v>
      </c>
      <c r="N10" s="14">
        <v>41.2</v>
      </c>
      <c r="O10" s="14">
        <v>0.48</v>
      </c>
      <c r="P10" s="14">
        <v>11.8</v>
      </c>
      <c r="Q10" s="14">
        <v>0.0</v>
      </c>
      <c r="R10" s="14">
        <v>6.0</v>
      </c>
      <c r="S10" s="14">
        <v>7.0</v>
      </c>
      <c r="T10" s="17">
        <f t="shared" si="11"/>
        <v>85.71428571</v>
      </c>
      <c r="U10" s="14">
        <v>2.44</v>
      </c>
      <c r="V10" s="14">
        <v>0.39</v>
      </c>
      <c r="W10" s="17">
        <f t="shared" si="2"/>
        <v>15.98360656</v>
      </c>
      <c r="X10" s="18">
        <v>34.0</v>
      </c>
      <c r="Y10" s="18">
        <v>3.0</v>
      </c>
      <c r="Z10" s="17">
        <f t="shared" si="3"/>
        <v>8.823529412</v>
      </c>
      <c r="AA10" s="14">
        <v>3.0</v>
      </c>
      <c r="AB10" s="14">
        <v>0.0</v>
      </c>
      <c r="AC10" s="19">
        <f t="shared" si="4"/>
        <v>0</v>
      </c>
      <c r="AD10" s="14">
        <v>696.0</v>
      </c>
      <c r="AE10" s="14">
        <v>375.0</v>
      </c>
      <c r="AF10" s="19">
        <f t="shared" si="5"/>
        <v>53.87931034</v>
      </c>
      <c r="AG10" s="14">
        <v>134.0</v>
      </c>
      <c r="AH10" s="17">
        <f t="shared" si="6"/>
        <v>19.25287356</v>
      </c>
      <c r="AI10" s="18">
        <v>42.0</v>
      </c>
      <c r="AJ10" s="14">
        <v>40.5</v>
      </c>
      <c r="AK10" s="14">
        <v>50.0</v>
      </c>
      <c r="AL10" s="14">
        <v>2917.0</v>
      </c>
      <c r="AM10" s="14">
        <v>888.0</v>
      </c>
      <c r="AN10" s="19">
        <f t="shared" si="7"/>
        <v>30.44223517</v>
      </c>
      <c r="AO10" s="14">
        <v>72.0</v>
      </c>
      <c r="AP10" s="17">
        <f t="shared" si="8"/>
        <v>10.34482759</v>
      </c>
      <c r="AQ10" s="20">
        <v>494.0</v>
      </c>
      <c r="AR10" s="17">
        <f t="shared" si="9"/>
        <v>70.97701149</v>
      </c>
      <c r="AS10" s="14">
        <v>38.0</v>
      </c>
      <c r="AT10" s="14">
        <v>24.0</v>
      </c>
      <c r="AU10" s="14">
        <v>20.0</v>
      </c>
      <c r="AV10" s="18">
        <v>6.0</v>
      </c>
      <c r="AW10" s="14">
        <v>4.0</v>
      </c>
      <c r="AX10" s="14">
        <v>56.0</v>
      </c>
      <c r="AY10" s="19">
        <v>40.6</v>
      </c>
    </row>
    <row r="11">
      <c r="U11" s="44" t="s">
        <v>80</v>
      </c>
      <c r="W11" s="44"/>
      <c r="X11" s="44" t="s">
        <v>80</v>
      </c>
      <c r="Z11" s="44"/>
      <c r="AA11" s="44" t="s">
        <v>80</v>
      </c>
      <c r="AC11" s="45"/>
      <c r="AD11" s="45" t="s">
        <v>81</v>
      </c>
      <c r="AH11" s="16"/>
      <c r="AI11" s="27"/>
      <c r="AJ11" s="27"/>
      <c r="AK11" s="45" t="s">
        <v>82</v>
      </c>
      <c r="AL11" s="27"/>
      <c r="AM11" s="27"/>
      <c r="AN11" s="28"/>
      <c r="AO11" s="27"/>
      <c r="AP11" s="28"/>
      <c r="AQ11" s="29"/>
      <c r="AR11" s="28"/>
      <c r="AS11" s="27"/>
      <c r="AT11" s="27"/>
      <c r="AU11" s="27"/>
      <c r="AV11" s="27"/>
      <c r="AW11" s="27"/>
      <c r="AX11" s="27"/>
      <c r="AY11" s="28"/>
    </row>
    <row r="12">
      <c r="G12" s="44" t="s">
        <v>83</v>
      </c>
      <c r="H12" s="44" t="s">
        <v>84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8"/>
      <c r="AO12" s="27"/>
      <c r="AP12" s="28"/>
      <c r="AQ12" s="29"/>
      <c r="AR12" s="28"/>
      <c r="AS12" s="27"/>
      <c r="AT12" s="27"/>
      <c r="AU12" s="27"/>
      <c r="AV12" s="27"/>
      <c r="AW12" s="27"/>
      <c r="AX12" s="27"/>
      <c r="AY12" s="28"/>
    </row>
    <row r="13">
      <c r="G13" s="44" t="s">
        <v>85</v>
      </c>
      <c r="H13" s="44" t="s">
        <v>86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8"/>
      <c r="AO13" s="27"/>
      <c r="AP13" s="28"/>
      <c r="AQ13" s="29"/>
      <c r="AR13" s="28"/>
      <c r="AS13" s="27"/>
      <c r="AT13" s="27"/>
      <c r="AU13" s="27"/>
      <c r="AV13" s="27"/>
      <c r="AW13" s="27"/>
      <c r="AX13" s="27"/>
      <c r="AY13" s="28"/>
    </row>
    <row r="14">
      <c r="G14" s="44" t="s">
        <v>87</v>
      </c>
      <c r="H14" s="44" t="s">
        <v>88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8"/>
      <c r="AO14" s="27"/>
      <c r="AP14" s="28"/>
      <c r="AQ14" s="29"/>
      <c r="AR14" s="28"/>
      <c r="AS14" s="27"/>
      <c r="AT14" s="27"/>
      <c r="AU14" s="27"/>
      <c r="AV14" s="27"/>
      <c r="AW14" s="27"/>
      <c r="AX14" s="27"/>
      <c r="AY14" s="28"/>
    </row>
    <row r="15">
      <c r="G15" s="44" t="s">
        <v>89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8"/>
      <c r="AO15" s="27"/>
      <c r="AP15" s="28"/>
      <c r="AQ15" s="29"/>
      <c r="AR15" s="28"/>
      <c r="AS15" s="27"/>
      <c r="AT15" s="27"/>
      <c r="AU15" s="27"/>
      <c r="AV15" s="27"/>
      <c r="AW15" s="27"/>
      <c r="AX15" s="27"/>
      <c r="AY15" s="28"/>
    </row>
    <row r="16">
      <c r="G16" s="44" t="s">
        <v>90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8"/>
      <c r="AO16" s="27"/>
      <c r="AP16" s="28"/>
      <c r="AQ16" s="29"/>
      <c r="AR16" s="28"/>
      <c r="AS16" s="27"/>
      <c r="AT16" s="27"/>
      <c r="AU16" s="27"/>
      <c r="AV16" s="27"/>
      <c r="AW16" s="27"/>
      <c r="AX16" s="27"/>
      <c r="AY16" s="28"/>
    </row>
    <row r="17">
      <c r="G17" s="44" t="s">
        <v>91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 s="27"/>
      <c r="AP17" s="28"/>
      <c r="AQ17" s="29"/>
      <c r="AR17" s="28"/>
      <c r="AS17" s="27"/>
      <c r="AT17" s="27"/>
      <c r="AU17" s="27"/>
      <c r="AV17" s="27"/>
      <c r="AW17" s="27"/>
      <c r="AX17" s="27"/>
      <c r="AY17" s="28"/>
    </row>
    <row r="18"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O18" s="27"/>
      <c r="AP18" s="28"/>
      <c r="AQ18" s="29"/>
      <c r="AR18" s="28"/>
      <c r="AS18" s="27"/>
      <c r="AT18" s="27"/>
      <c r="AU18" s="27"/>
      <c r="AV18" s="27"/>
      <c r="AW18" s="27"/>
      <c r="AX18" s="27"/>
      <c r="AY18" s="28"/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4" t="s">
        <v>11</v>
      </c>
      <c r="J19" s="4" t="s">
        <v>12</v>
      </c>
      <c r="K19" s="4" t="s">
        <v>13</v>
      </c>
      <c r="L19" s="4" t="s">
        <v>14</v>
      </c>
      <c r="M19" s="4" t="s">
        <v>17</v>
      </c>
      <c r="N19" s="6" t="s">
        <v>19</v>
      </c>
      <c r="O19" s="4" t="s">
        <v>20</v>
      </c>
      <c r="P19" s="1" t="s">
        <v>21</v>
      </c>
      <c r="Q19" s="7" t="s">
        <v>22</v>
      </c>
      <c r="R19" s="8" t="s">
        <v>23</v>
      </c>
      <c r="S19" s="8" t="s">
        <v>24</v>
      </c>
      <c r="T19" s="7" t="s">
        <v>22</v>
      </c>
      <c r="U19" s="1" t="s">
        <v>25</v>
      </c>
      <c r="V19" s="1" t="s">
        <v>26</v>
      </c>
      <c r="W19" s="1" t="s">
        <v>22</v>
      </c>
      <c r="X19" s="1" t="s">
        <v>27</v>
      </c>
      <c r="Y19" s="1" t="s">
        <v>28</v>
      </c>
      <c r="Z19" s="1" t="s">
        <v>22</v>
      </c>
      <c r="AA19" s="1" t="s">
        <v>29</v>
      </c>
      <c r="AB19" s="7" t="s">
        <v>22</v>
      </c>
      <c r="AC19" s="9" t="s">
        <v>30</v>
      </c>
      <c r="AD19" s="4" t="s">
        <v>31</v>
      </c>
      <c r="AE19" s="4" t="s">
        <v>32</v>
      </c>
      <c r="AF19" s="1" t="s">
        <v>33</v>
      </c>
      <c r="AG19" s="1" t="s">
        <v>34</v>
      </c>
      <c r="AH19" s="10" t="s">
        <v>22</v>
      </c>
      <c r="AI19" s="1" t="s">
        <v>35</v>
      </c>
      <c r="AJ19" s="11" t="s">
        <v>22</v>
      </c>
      <c r="AK19" s="12" t="s">
        <v>36</v>
      </c>
      <c r="AL19" s="11" t="s">
        <v>22</v>
      </c>
      <c r="AM19" s="1" t="s">
        <v>41</v>
      </c>
      <c r="AN19" s="1" t="s">
        <v>42</v>
      </c>
      <c r="AO19" s="10" t="s">
        <v>43</v>
      </c>
    </row>
    <row r="20">
      <c r="A20" s="13" t="s">
        <v>44</v>
      </c>
      <c r="B20" s="14">
        <v>23.0</v>
      </c>
      <c r="C20" s="14">
        <v>2000.0</v>
      </c>
      <c r="D20" s="14" t="s">
        <v>45</v>
      </c>
      <c r="E20" s="14">
        <v>18.5</v>
      </c>
      <c r="F20" s="14" t="s">
        <v>46</v>
      </c>
      <c r="G20" s="14" t="s">
        <v>47</v>
      </c>
      <c r="H20" s="15" t="s">
        <v>48</v>
      </c>
      <c r="I20" s="17">
        <v>1.2</v>
      </c>
      <c r="J20" s="17">
        <f t="shared" ref="J20:L20" si="12">SUM(M2*0.62)</f>
        <v>0.3038</v>
      </c>
      <c r="K20" s="31">
        <f t="shared" si="12"/>
        <v>15.5</v>
      </c>
      <c r="L20" s="31">
        <f t="shared" si="12"/>
        <v>0.2728</v>
      </c>
      <c r="M20" s="32">
        <f>SUM(R2*0.62)</f>
        <v>3.72</v>
      </c>
      <c r="N20" s="31">
        <f t="shared" ref="N20:AL20" si="13">SUM(T2*0.62)</f>
        <v>53.14285714</v>
      </c>
      <c r="O20" s="17">
        <f t="shared" si="13"/>
        <v>1.2772</v>
      </c>
      <c r="P20" s="31">
        <f t="shared" si="13"/>
        <v>0.2356</v>
      </c>
      <c r="Q20" s="31">
        <f t="shared" si="13"/>
        <v>11.4368932</v>
      </c>
      <c r="R20" s="32">
        <f t="shared" si="13"/>
        <v>18.6</v>
      </c>
      <c r="S20" s="32">
        <f t="shared" si="13"/>
        <v>3.1</v>
      </c>
      <c r="T20" s="31">
        <f t="shared" si="13"/>
        <v>10.33333333</v>
      </c>
      <c r="U20" s="31">
        <f t="shared" si="13"/>
        <v>1.86</v>
      </c>
      <c r="V20" s="31">
        <f t="shared" si="13"/>
        <v>0.62</v>
      </c>
      <c r="W20" s="31">
        <f t="shared" si="13"/>
        <v>20.66666667</v>
      </c>
      <c r="X20" s="32">
        <f t="shared" si="13"/>
        <v>430.28</v>
      </c>
      <c r="Y20" s="32">
        <f t="shared" si="13"/>
        <v>218.86</v>
      </c>
      <c r="Z20" s="17">
        <f t="shared" si="13"/>
        <v>31.53602305</v>
      </c>
      <c r="AA20" s="32">
        <f t="shared" si="13"/>
        <v>53.94</v>
      </c>
      <c r="AB20" s="17">
        <f t="shared" si="13"/>
        <v>7.772334294</v>
      </c>
      <c r="AC20" s="32">
        <f t="shared" si="13"/>
        <v>18.6</v>
      </c>
      <c r="AD20" s="32">
        <f t="shared" si="13"/>
        <v>20.646</v>
      </c>
      <c r="AE20" s="17">
        <f t="shared" si="13"/>
        <v>39.246</v>
      </c>
      <c r="AF20" s="17">
        <f t="shared" si="13"/>
        <v>1094.3</v>
      </c>
      <c r="AG20" s="17">
        <f t="shared" si="13"/>
        <v>430.28</v>
      </c>
      <c r="AH20" s="17">
        <f t="shared" si="13"/>
        <v>24.37847025</v>
      </c>
      <c r="AI20" s="32">
        <f t="shared" si="13"/>
        <v>19.22</v>
      </c>
      <c r="AJ20" s="17">
        <f t="shared" si="13"/>
        <v>2.76945245</v>
      </c>
      <c r="AK20" s="32">
        <f t="shared" si="13"/>
        <v>311.86</v>
      </c>
      <c r="AL20" s="17">
        <f t="shared" si="13"/>
        <v>44.93659942</v>
      </c>
      <c r="AM20" s="32">
        <v>8.0</v>
      </c>
      <c r="AN20" s="32">
        <f t="shared" ref="AN20:AO20" si="14">SUM(AX2*0.62)</f>
        <v>37.2</v>
      </c>
      <c r="AO20" s="31">
        <f t="shared" si="14"/>
        <v>31.868</v>
      </c>
    </row>
    <row r="21">
      <c r="A21" s="13" t="s">
        <v>49</v>
      </c>
      <c r="B21" s="14">
        <v>21.0</v>
      </c>
      <c r="C21" s="14">
        <v>2002.0</v>
      </c>
      <c r="D21" s="14" t="s">
        <v>45</v>
      </c>
      <c r="E21" s="14">
        <v>19.2</v>
      </c>
      <c r="F21" s="14" t="s">
        <v>50</v>
      </c>
      <c r="G21" s="14" t="s">
        <v>51</v>
      </c>
      <c r="H21" s="15" t="s">
        <v>52</v>
      </c>
      <c r="I21" s="17">
        <v>1.2</v>
      </c>
      <c r="J21" s="17">
        <f t="shared" ref="J21:L21" si="15">SUM(M4*0.4)</f>
        <v>0.492</v>
      </c>
      <c r="K21" s="31">
        <f t="shared" si="15"/>
        <v>16.8</v>
      </c>
      <c r="L21" s="31">
        <f t="shared" si="15"/>
        <v>0.192</v>
      </c>
      <c r="M21" s="32" t="s">
        <v>53</v>
      </c>
      <c r="N21" s="31" t="s">
        <v>53</v>
      </c>
      <c r="O21" s="17">
        <f t="shared" ref="O21:AL21" si="16">SUM(U4*0.4)</f>
        <v>1.404</v>
      </c>
      <c r="P21" s="31">
        <f t="shared" si="16"/>
        <v>0.164</v>
      </c>
      <c r="Q21" s="31">
        <f t="shared" si="16"/>
        <v>4.672364672</v>
      </c>
      <c r="R21" s="32">
        <f t="shared" si="16"/>
        <v>15.2</v>
      </c>
      <c r="S21" s="32">
        <f t="shared" si="16"/>
        <v>1.6</v>
      </c>
      <c r="T21" s="31">
        <f t="shared" si="16"/>
        <v>4.210526316</v>
      </c>
      <c r="U21" s="31">
        <f t="shared" si="16"/>
        <v>3.6</v>
      </c>
      <c r="V21" s="31">
        <f t="shared" si="16"/>
        <v>0.8</v>
      </c>
      <c r="W21" s="31">
        <f t="shared" si="16"/>
        <v>8.888888889</v>
      </c>
      <c r="X21" s="32">
        <f t="shared" si="16"/>
        <v>275.6</v>
      </c>
      <c r="Y21" s="32">
        <f t="shared" si="16"/>
        <v>96.4</v>
      </c>
      <c r="Z21" s="17">
        <f t="shared" si="16"/>
        <v>13.99129173</v>
      </c>
      <c r="AA21" s="32">
        <f t="shared" si="16"/>
        <v>21.6</v>
      </c>
      <c r="AB21" s="17">
        <f t="shared" si="16"/>
        <v>3.134978229</v>
      </c>
      <c r="AC21" s="32">
        <f t="shared" si="16"/>
        <v>31.2</v>
      </c>
      <c r="AD21" s="32">
        <f t="shared" si="16"/>
        <v>24.6</v>
      </c>
      <c r="AE21" s="17">
        <f t="shared" si="16"/>
        <v>13.32</v>
      </c>
      <c r="AF21" s="17">
        <f t="shared" si="16"/>
        <v>1221.6</v>
      </c>
      <c r="AG21" s="17">
        <f t="shared" si="16"/>
        <v>491.2</v>
      </c>
      <c r="AH21" s="17">
        <f t="shared" si="16"/>
        <v>16.08382449</v>
      </c>
      <c r="AI21" s="32">
        <f t="shared" si="16"/>
        <v>14.8</v>
      </c>
      <c r="AJ21" s="17">
        <f t="shared" si="16"/>
        <v>2.148040639</v>
      </c>
      <c r="AK21" s="32">
        <f t="shared" si="16"/>
        <v>201.2</v>
      </c>
      <c r="AL21" s="17">
        <f t="shared" si="16"/>
        <v>29.20174165</v>
      </c>
      <c r="AM21" s="32">
        <v>1.0</v>
      </c>
      <c r="AN21" s="32">
        <f t="shared" ref="AN21:AO21" si="17">SUM(AX4*0.4)</f>
        <v>31.6</v>
      </c>
      <c r="AO21" s="31">
        <f t="shared" si="17"/>
        <v>14</v>
      </c>
    </row>
    <row r="22">
      <c r="A22" s="13" t="s">
        <v>54</v>
      </c>
      <c r="B22" s="14">
        <v>18.0</v>
      </c>
      <c r="C22" s="14">
        <v>2005.0</v>
      </c>
      <c r="D22" s="14" t="s">
        <v>55</v>
      </c>
      <c r="E22" s="14">
        <v>17.1</v>
      </c>
      <c r="F22" s="14" t="s">
        <v>56</v>
      </c>
      <c r="G22" s="14" t="s">
        <v>57</v>
      </c>
      <c r="H22" s="15" t="s">
        <v>58</v>
      </c>
      <c r="I22" s="33">
        <v>1.7</v>
      </c>
      <c r="J22" s="33">
        <f t="shared" ref="J22:L22" si="18">SUM(M4*0.58)</f>
        <v>0.7134</v>
      </c>
      <c r="K22" s="34">
        <f t="shared" si="18"/>
        <v>24.36</v>
      </c>
      <c r="L22" s="34">
        <f t="shared" si="18"/>
        <v>0.2784</v>
      </c>
      <c r="M22" s="35">
        <f t="shared" ref="M22:M24" si="22">SUM(R4*0.58)</f>
        <v>1.74</v>
      </c>
      <c r="N22" s="34">
        <f t="shared" ref="N22:AL22" si="19">SUM(T4*0.58)</f>
        <v>43.5</v>
      </c>
      <c r="O22" s="33">
        <f t="shared" si="19"/>
        <v>2.0358</v>
      </c>
      <c r="P22" s="34">
        <f t="shared" si="19"/>
        <v>0.2378</v>
      </c>
      <c r="Q22" s="34">
        <f t="shared" si="19"/>
        <v>6.774928775</v>
      </c>
      <c r="R22" s="35">
        <f t="shared" si="19"/>
        <v>22.04</v>
      </c>
      <c r="S22" s="35">
        <f t="shared" si="19"/>
        <v>2.32</v>
      </c>
      <c r="T22" s="34">
        <f t="shared" si="19"/>
        <v>6.105263158</v>
      </c>
      <c r="U22" s="34">
        <f t="shared" si="19"/>
        <v>5.22</v>
      </c>
      <c r="V22" s="34">
        <f t="shared" si="19"/>
        <v>1.16</v>
      </c>
      <c r="W22" s="34">
        <f t="shared" si="19"/>
        <v>12.88888889</v>
      </c>
      <c r="X22" s="35">
        <f t="shared" si="19"/>
        <v>399.62</v>
      </c>
      <c r="Y22" s="35">
        <f t="shared" si="19"/>
        <v>139.78</v>
      </c>
      <c r="Z22" s="33">
        <f t="shared" si="19"/>
        <v>20.287373</v>
      </c>
      <c r="AA22" s="35">
        <f t="shared" si="19"/>
        <v>31.32</v>
      </c>
      <c r="AB22" s="33">
        <f t="shared" si="19"/>
        <v>4.545718433</v>
      </c>
      <c r="AC22" s="35">
        <f t="shared" si="19"/>
        <v>45.24</v>
      </c>
      <c r="AD22" s="35">
        <f t="shared" si="19"/>
        <v>35.67</v>
      </c>
      <c r="AE22" s="33">
        <f t="shared" si="19"/>
        <v>19.314</v>
      </c>
      <c r="AF22" s="33">
        <f t="shared" si="19"/>
        <v>1771.32</v>
      </c>
      <c r="AG22" s="33">
        <f t="shared" si="19"/>
        <v>712.24</v>
      </c>
      <c r="AH22" s="33">
        <f t="shared" si="19"/>
        <v>23.32154551</v>
      </c>
      <c r="AI22" s="35">
        <f t="shared" si="19"/>
        <v>21.46</v>
      </c>
      <c r="AJ22" s="33">
        <f t="shared" si="19"/>
        <v>3.114658926</v>
      </c>
      <c r="AK22" s="35">
        <f t="shared" si="19"/>
        <v>291.74</v>
      </c>
      <c r="AL22" s="33">
        <f t="shared" si="19"/>
        <v>42.3425254</v>
      </c>
      <c r="AM22" s="35">
        <v>2.0</v>
      </c>
      <c r="AN22" s="35">
        <f t="shared" ref="AN22:AO22" si="20">SUM(AX4*0.58)</f>
        <v>45.82</v>
      </c>
      <c r="AO22" s="34">
        <f t="shared" si="20"/>
        <v>20.3</v>
      </c>
    </row>
    <row r="23">
      <c r="A23" s="13" t="s">
        <v>59</v>
      </c>
      <c r="B23" s="14">
        <v>22.0</v>
      </c>
      <c r="C23" s="14">
        <v>2002.0</v>
      </c>
      <c r="D23" s="14" t="s">
        <v>55</v>
      </c>
      <c r="E23" s="14">
        <v>19.5</v>
      </c>
      <c r="F23" s="14" t="s">
        <v>60</v>
      </c>
      <c r="G23" s="14" t="s">
        <v>57</v>
      </c>
      <c r="H23" s="15" t="s">
        <v>61</v>
      </c>
      <c r="I23" s="33">
        <v>1.5</v>
      </c>
      <c r="J23" s="33">
        <f t="shared" ref="J23:L23" si="21">SUM(M5*0.58)</f>
        <v>0.5626</v>
      </c>
      <c r="K23" s="34">
        <f t="shared" si="21"/>
        <v>21.17</v>
      </c>
      <c r="L23" s="34">
        <f t="shared" si="21"/>
        <v>0.3654</v>
      </c>
      <c r="M23" s="35">
        <f t="shared" si="22"/>
        <v>1.74</v>
      </c>
      <c r="N23" s="34">
        <f t="shared" ref="N23:AL23" si="23">SUM(T5*0.58)</f>
        <v>43.5</v>
      </c>
      <c r="O23" s="33">
        <f t="shared" si="23"/>
        <v>2.1982</v>
      </c>
      <c r="P23" s="34">
        <f t="shared" si="23"/>
        <v>0.3596</v>
      </c>
      <c r="Q23" s="34">
        <f t="shared" si="23"/>
        <v>9.488126649</v>
      </c>
      <c r="R23" s="35">
        <f t="shared" si="23"/>
        <v>32.48</v>
      </c>
      <c r="S23" s="35">
        <f t="shared" si="23"/>
        <v>4.64</v>
      </c>
      <c r="T23" s="34">
        <f t="shared" si="23"/>
        <v>8.285714286</v>
      </c>
      <c r="U23" s="34">
        <f t="shared" si="23"/>
        <v>2.32</v>
      </c>
      <c r="V23" s="34">
        <f t="shared" si="23"/>
        <v>0.58</v>
      </c>
      <c r="W23" s="34">
        <f t="shared" si="23"/>
        <v>14.5</v>
      </c>
      <c r="X23" s="35">
        <f t="shared" si="23"/>
        <v>466.9</v>
      </c>
      <c r="Y23" s="35">
        <f t="shared" si="23"/>
        <v>239.54</v>
      </c>
      <c r="Z23" s="33">
        <f t="shared" si="23"/>
        <v>29.75652174</v>
      </c>
      <c r="AA23" s="35">
        <f t="shared" si="23"/>
        <v>55.1</v>
      </c>
      <c r="AB23" s="33">
        <f t="shared" si="23"/>
        <v>6.844720497</v>
      </c>
      <c r="AC23" s="35">
        <f t="shared" si="23"/>
        <v>20.88</v>
      </c>
      <c r="AD23" s="35">
        <f t="shared" si="23"/>
        <v>24.186</v>
      </c>
      <c r="AE23" s="33">
        <f t="shared" si="23"/>
        <v>20.938</v>
      </c>
      <c r="AF23" s="33">
        <f t="shared" si="23"/>
        <v>1985.92</v>
      </c>
      <c r="AG23" s="33">
        <f t="shared" si="23"/>
        <v>979.04</v>
      </c>
      <c r="AH23" s="33">
        <f t="shared" si="23"/>
        <v>28.59345794</v>
      </c>
      <c r="AI23" s="35">
        <f t="shared" si="23"/>
        <v>22.62</v>
      </c>
      <c r="AJ23" s="33">
        <f t="shared" si="23"/>
        <v>2.809937888</v>
      </c>
      <c r="AK23" s="35">
        <f t="shared" si="23"/>
        <v>335.24</v>
      </c>
      <c r="AL23" s="33">
        <f t="shared" si="23"/>
        <v>41.6447205</v>
      </c>
      <c r="AM23" s="35">
        <v>3.0</v>
      </c>
      <c r="AN23" s="35">
        <f t="shared" ref="AN23:AO23" si="24">SUM(AX5*0.58)</f>
        <v>51.04</v>
      </c>
      <c r="AO23" s="34">
        <f t="shared" si="24"/>
        <v>15.08</v>
      </c>
    </row>
    <row r="24">
      <c r="A24" s="13" t="s">
        <v>62</v>
      </c>
      <c r="B24" s="14">
        <v>20.0</v>
      </c>
      <c r="C24" s="14">
        <v>2003.0</v>
      </c>
      <c r="D24" s="14" t="s">
        <v>45</v>
      </c>
      <c r="E24" s="14">
        <v>18.4</v>
      </c>
      <c r="F24" s="14" t="s">
        <v>63</v>
      </c>
      <c r="G24" s="14" t="s">
        <v>57</v>
      </c>
      <c r="H24" s="15" t="s">
        <v>64</v>
      </c>
      <c r="I24" s="33">
        <v>1.8</v>
      </c>
      <c r="J24" s="33">
        <f t="shared" ref="J24:L24" si="25">SUM(M6*0.58)</f>
        <v>0.8178</v>
      </c>
      <c r="K24" s="34">
        <f t="shared" si="25"/>
        <v>25.984</v>
      </c>
      <c r="L24" s="34">
        <f t="shared" si="25"/>
        <v>0.2436</v>
      </c>
      <c r="M24" s="35">
        <f t="shared" si="22"/>
        <v>0</v>
      </c>
      <c r="N24" s="34" t="s">
        <v>53</v>
      </c>
      <c r="O24" s="33">
        <f t="shared" ref="O24:AL24" si="26">SUM(U6*0.58)</f>
        <v>1.6066</v>
      </c>
      <c r="P24" s="34">
        <f t="shared" si="26"/>
        <v>0.1566</v>
      </c>
      <c r="Q24" s="34">
        <f t="shared" si="26"/>
        <v>5.653429603</v>
      </c>
      <c r="R24" s="35">
        <f t="shared" si="26"/>
        <v>19.14</v>
      </c>
      <c r="S24" s="35">
        <f t="shared" si="26"/>
        <v>1.74</v>
      </c>
      <c r="T24" s="34">
        <f t="shared" si="26"/>
        <v>5.272727273</v>
      </c>
      <c r="U24" s="34">
        <f t="shared" si="26"/>
        <v>4.06</v>
      </c>
      <c r="V24" s="34">
        <f t="shared" si="26"/>
        <v>1.16</v>
      </c>
      <c r="W24" s="34">
        <f t="shared" si="26"/>
        <v>16.57142857</v>
      </c>
      <c r="X24" s="35">
        <f t="shared" si="26"/>
        <v>372.36</v>
      </c>
      <c r="Y24" s="35">
        <f t="shared" si="26"/>
        <v>171.1</v>
      </c>
      <c r="Z24" s="33">
        <f t="shared" si="26"/>
        <v>26.65109034</v>
      </c>
      <c r="AA24" s="35">
        <f t="shared" si="26"/>
        <v>64.38</v>
      </c>
      <c r="AB24" s="33">
        <f t="shared" si="26"/>
        <v>10.02803738</v>
      </c>
      <c r="AC24" s="35">
        <f t="shared" si="26"/>
        <v>26.68</v>
      </c>
      <c r="AD24" s="35">
        <f t="shared" si="26"/>
        <v>35.322</v>
      </c>
      <c r="AE24" s="33">
        <f t="shared" si="26"/>
        <v>22.678</v>
      </c>
      <c r="AF24" s="33">
        <f t="shared" si="26"/>
        <v>745.88</v>
      </c>
      <c r="AG24" s="33">
        <f t="shared" si="26"/>
        <v>214.02</v>
      </c>
      <c r="AH24" s="33">
        <f t="shared" si="26"/>
        <v>16.64230171</v>
      </c>
      <c r="AI24" s="35">
        <f t="shared" si="26"/>
        <v>44.66</v>
      </c>
      <c r="AJ24" s="33">
        <f t="shared" si="26"/>
        <v>6.956386293</v>
      </c>
      <c r="AK24" s="35">
        <f t="shared" si="26"/>
        <v>283.04</v>
      </c>
      <c r="AL24" s="33">
        <f t="shared" si="26"/>
        <v>44.08722741</v>
      </c>
      <c r="AM24" s="35">
        <v>2.0</v>
      </c>
      <c r="AN24" s="35">
        <f t="shared" ref="AN24:AO24" si="27">SUM(AX6*0.58)</f>
        <v>26.68</v>
      </c>
      <c r="AO24" s="34">
        <f t="shared" si="27"/>
        <v>27.782</v>
      </c>
    </row>
    <row r="25">
      <c r="A25" s="13" t="s">
        <v>65</v>
      </c>
      <c r="B25" s="14">
        <v>23.0</v>
      </c>
      <c r="C25" s="14">
        <v>2000.0</v>
      </c>
      <c r="D25" s="14" t="s">
        <v>45</v>
      </c>
      <c r="E25" s="14">
        <v>27.7</v>
      </c>
      <c r="F25" s="14" t="s">
        <v>66</v>
      </c>
      <c r="G25" s="14" t="s">
        <v>67</v>
      </c>
      <c r="H25" s="15" t="s">
        <v>68</v>
      </c>
      <c r="I25" s="33">
        <v>2.0</v>
      </c>
      <c r="J25" s="36">
        <f t="shared" ref="J25:L25" si="28">SUM(M7*0.48)</f>
        <v>0.7296</v>
      </c>
      <c r="K25" s="37">
        <f t="shared" si="28"/>
        <v>17.088</v>
      </c>
      <c r="L25" s="37">
        <f t="shared" si="28"/>
        <v>0.24</v>
      </c>
      <c r="M25" s="38">
        <f t="shared" ref="M25:M26" si="32">SUM(R7*0.48)</f>
        <v>0.96</v>
      </c>
      <c r="N25" s="37">
        <f t="shared" ref="N25:AL25" si="29">SUM(T7*0.48)</f>
        <v>32</v>
      </c>
      <c r="O25" s="36">
        <f t="shared" si="29"/>
        <v>1.3008</v>
      </c>
      <c r="P25" s="37">
        <f t="shared" si="29"/>
        <v>0.0672</v>
      </c>
      <c r="Q25" s="37">
        <f t="shared" si="29"/>
        <v>2.479704797</v>
      </c>
      <c r="R25" s="38">
        <f t="shared" si="29"/>
        <v>24.96</v>
      </c>
      <c r="S25" s="38">
        <f t="shared" si="29"/>
        <v>0.96</v>
      </c>
      <c r="T25" s="37">
        <f t="shared" si="29"/>
        <v>1.846153846</v>
      </c>
      <c r="U25" s="37">
        <f t="shared" si="29"/>
        <v>4.8</v>
      </c>
      <c r="V25" s="37">
        <f t="shared" si="29"/>
        <v>0.96</v>
      </c>
      <c r="W25" s="37">
        <f t="shared" si="29"/>
        <v>9.6</v>
      </c>
      <c r="X25" s="38">
        <f t="shared" si="29"/>
        <v>540.96</v>
      </c>
      <c r="Y25" s="38">
        <f t="shared" si="29"/>
        <v>349.44</v>
      </c>
      <c r="Z25" s="36">
        <f t="shared" si="29"/>
        <v>31.00621118</v>
      </c>
      <c r="AA25" s="38">
        <f t="shared" si="29"/>
        <v>101.28</v>
      </c>
      <c r="AB25" s="36">
        <f t="shared" si="29"/>
        <v>8.986690328</v>
      </c>
      <c r="AC25" s="38">
        <f t="shared" si="29"/>
        <v>34.08</v>
      </c>
      <c r="AD25" s="38">
        <f t="shared" si="29"/>
        <v>25.008</v>
      </c>
      <c r="AE25" s="36">
        <f t="shared" si="29"/>
        <v>18.912</v>
      </c>
      <c r="AF25" s="36">
        <f t="shared" si="29"/>
        <v>2088.48</v>
      </c>
      <c r="AG25" s="36">
        <f t="shared" si="29"/>
        <v>553.92</v>
      </c>
      <c r="AH25" s="36">
        <f t="shared" si="29"/>
        <v>12.73086647</v>
      </c>
      <c r="AI25" s="38">
        <f t="shared" si="29"/>
        <v>79.2</v>
      </c>
      <c r="AJ25" s="36">
        <f t="shared" si="29"/>
        <v>7.027506655</v>
      </c>
      <c r="AK25" s="38">
        <f t="shared" si="29"/>
        <v>411.36</v>
      </c>
      <c r="AL25" s="36">
        <f t="shared" si="29"/>
        <v>36.50044366</v>
      </c>
      <c r="AM25" s="35">
        <v>1.0</v>
      </c>
      <c r="AN25" s="38">
        <f t="shared" ref="AN25:AO25" si="30">SUM(AX7*0.48)</f>
        <v>37.92</v>
      </c>
      <c r="AO25" s="37">
        <f t="shared" si="30"/>
        <v>15.36</v>
      </c>
    </row>
    <row r="26">
      <c r="A26" s="13" t="s">
        <v>69</v>
      </c>
      <c r="B26" s="14">
        <v>23.0</v>
      </c>
      <c r="C26" s="14">
        <v>2000.0</v>
      </c>
      <c r="D26" s="14" t="s">
        <v>45</v>
      </c>
      <c r="E26" s="14">
        <v>15.9</v>
      </c>
      <c r="F26" s="14" t="s">
        <v>70</v>
      </c>
      <c r="G26" s="14" t="s">
        <v>67</v>
      </c>
      <c r="H26" s="15" t="s">
        <v>71</v>
      </c>
      <c r="I26" s="33">
        <v>2.3</v>
      </c>
      <c r="J26" s="36">
        <f t="shared" ref="J26:L26" si="31">SUM(M8*0.48)</f>
        <v>1.056</v>
      </c>
      <c r="K26" s="37">
        <f t="shared" si="31"/>
        <v>21.84</v>
      </c>
      <c r="L26" s="37">
        <f t="shared" si="31"/>
        <v>0.2208</v>
      </c>
      <c r="M26" s="38">
        <f t="shared" si="32"/>
        <v>0.48</v>
      </c>
      <c r="N26" s="37">
        <f t="shared" ref="N26:AL26" si="33">SUM(T8*0.48)</f>
        <v>48</v>
      </c>
      <c r="O26" s="36">
        <f t="shared" si="33"/>
        <v>1.7184</v>
      </c>
      <c r="P26" s="37">
        <f t="shared" si="33"/>
        <v>0.24</v>
      </c>
      <c r="Q26" s="37">
        <f t="shared" si="33"/>
        <v>6.703910615</v>
      </c>
      <c r="R26" s="38">
        <f t="shared" si="33"/>
        <v>14.4</v>
      </c>
      <c r="S26" s="38">
        <f t="shared" si="33"/>
        <v>1.44</v>
      </c>
      <c r="T26" s="37">
        <f t="shared" si="33"/>
        <v>4.8</v>
      </c>
      <c r="U26" s="37">
        <f t="shared" si="33"/>
        <v>5.76</v>
      </c>
      <c r="V26" s="37">
        <f t="shared" si="33"/>
        <v>0.96</v>
      </c>
      <c r="W26" s="37">
        <f t="shared" si="33"/>
        <v>8</v>
      </c>
      <c r="X26" s="38">
        <f t="shared" si="33"/>
        <v>295.2</v>
      </c>
      <c r="Y26" s="38">
        <f t="shared" si="33"/>
        <v>199.2</v>
      </c>
      <c r="Z26" s="36">
        <f t="shared" si="33"/>
        <v>32.3902439</v>
      </c>
      <c r="AA26" s="38">
        <f t="shared" si="33"/>
        <v>60</v>
      </c>
      <c r="AB26" s="36">
        <f t="shared" si="33"/>
        <v>9.756097561</v>
      </c>
      <c r="AC26" s="38">
        <f t="shared" si="33"/>
        <v>37.92</v>
      </c>
      <c r="AD26" s="38">
        <f t="shared" si="33"/>
        <v>16.992</v>
      </c>
      <c r="AE26" s="36">
        <f t="shared" si="33"/>
        <v>29.184</v>
      </c>
      <c r="AF26" s="36">
        <f t="shared" si="33"/>
        <v>1797.6</v>
      </c>
      <c r="AG26" s="36">
        <f t="shared" si="33"/>
        <v>845.76</v>
      </c>
      <c r="AH26" s="36">
        <f t="shared" si="33"/>
        <v>22.58371162</v>
      </c>
      <c r="AI26" s="38">
        <f t="shared" si="33"/>
        <v>22.08</v>
      </c>
      <c r="AJ26" s="36">
        <f t="shared" si="33"/>
        <v>3.590243902</v>
      </c>
      <c r="AK26" s="38">
        <f t="shared" si="33"/>
        <v>203.52</v>
      </c>
      <c r="AL26" s="36">
        <f t="shared" si="33"/>
        <v>33.09268293</v>
      </c>
      <c r="AM26" s="35">
        <v>2.0</v>
      </c>
      <c r="AN26" s="38">
        <f t="shared" ref="AN26:AO26" si="34">SUM(AX8*0.48)</f>
        <v>29.76</v>
      </c>
      <c r="AO26" s="37">
        <f t="shared" si="34"/>
        <v>9.408</v>
      </c>
    </row>
    <row r="27">
      <c r="A27" s="13" t="s">
        <v>72</v>
      </c>
      <c r="B27" s="14">
        <v>21.0</v>
      </c>
      <c r="C27" s="14">
        <v>2002.0</v>
      </c>
      <c r="D27" s="14" t="s">
        <v>55</v>
      </c>
      <c r="E27" s="14">
        <v>24.4</v>
      </c>
      <c r="F27" s="14" t="s">
        <v>73</v>
      </c>
      <c r="G27" s="14" t="s">
        <v>74</v>
      </c>
      <c r="H27" s="15" t="s">
        <v>75</v>
      </c>
      <c r="I27" s="17">
        <v>1.1</v>
      </c>
      <c r="J27" s="17">
        <f t="shared" ref="J27:L27" si="35">SUM(M9*0.63)</f>
        <v>0.5166</v>
      </c>
      <c r="K27" s="31">
        <f t="shared" si="35"/>
        <v>29.295</v>
      </c>
      <c r="L27" s="31">
        <f t="shared" si="35"/>
        <v>0.2835</v>
      </c>
      <c r="M27" s="32">
        <f>SUM(R9*0.63)</f>
        <v>4.41</v>
      </c>
      <c r="N27" s="31">
        <f t="shared" ref="N27:AL27" si="36">SUM(T9*0.63)</f>
        <v>63</v>
      </c>
      <c r="O27" s="17">
        <f t="shared" si="36"/>
        <v>2.2995</v>
      </c>
      <c r="P27" s="31">
        <f t="shared" si="36"/>
        <v>0.3339</v>
      </c>
      <c r="Q27" s="31">
        <f t="shared" si="36"/>
        <v>9.147945205</v>
      </c>
      <c r="R27" s="32">
        <f t="shared" si="36"/>
        <v>36.54</v>
      </c>
      <c r="S27" s="32">
        <f t="shared" si="36"/>
        <v>4.41</v>
      </c>
      <c r="T27" s="31">
        <f t="shared" si="36"/>
        <v>7.603448276</v>
      </c>
      <c r="U27" s="31">
        <f t="shared" si="36"/>
        <v>9.45</v>
      </c>
      <c r="V27" s="31">
        <f t="shared" si="36"/>
        <v>1.89</v>
      </c>
      <c r="W27" s="31">
        <f t="shared" si="36"/>
        <v>12.6</v>
      </c>
      <c r="X27" s="32">
        <f t="shared" si="36"/>
        <v>686.7</v>
      </c>
      <c r="Y27" s="32">
        <f t="shared" si="36"/>
        <v>278.46</v>
      </c>
      <c r="Z27" s="17">
        <f t="shared" si="36"/>
        <v>25.54678899</v>
      </c>
      <c r="AA27" s="32">
        <f t="shared" si="36"/>
        <v>63</v>
      </c>
      <c r="AB27" s="17">
        <f t="shared" si="36"/>
        <v>5.779816514</v>
      </c>
      <c r="AC27" s="32">
        <f t="shared" si="36"/>
        <v>66.78</v>
      </c>
      <c r="AD27" s="32">
        <f t="shared" si="36"/>
        <v>39.249</v>
      </c>
      <c r="AE27" s="17">
        <f t="shared" si="36"/>
        <v>20.79</v>
      </c>
      <c r="AF27" s="17">
        <f t="shared" si="36"/>
        <v>2112.39</v>
      </c>
      <c r="AG27" s="17">
        <f t="shared" si="36"/>
        <v>864.99</v>
      </c>
      <c r="AH27" s="17">
        <f t="shared" si="36"/>
        <v>25.79749478</v>
      </c>
      <c r="AI27" s="32">
        <f t="shared" si="36"/>
        <v>42.84</v>
      </c>
      <c r="AJ27" s="17">
        <f t="shared" si="36"/>
        <v>3.930275229</v>
      </c>
      <c r="AK27" s="32">
        <f t="shared" si="36"/>
        <v>494.55</v>
      </c>
      <c r="AL27" s="17">
        <f t="shared" si="36"/>
        <v>45.37155963</v>
      </c>
      <c r="AM27" s="32">
        <v>5.0</v>
      </c>
      <c r="AN27" s="32">
        <f t="shared" ref="AN27:AO27" si="37">SUM(AX9*0.63)</f>
        <v>66.15</v>
      </c>
      <c r="AO27" s="31">
        <f t="shared" si="37"/>
        <v>28.287</v>
      </c>
    </row>
    <row r="28">
      <c r="A28" s="13" t="s">
        <v>76</v>
      </c>
      <c r="B28" s="14">
        <v>22.0</v>
      </c>
      <c r="C28" s="14">
        <v>2001.0</v>
      </c>
      <c r="D28" s="14" t="s">
        <v>45</v>
      </c>
      <c r="E28" s="14">
        <v>20.4</v>
      </c>
      <c r="F28" s="14" t="s">
        <v>77</v>
      </c>
      <c r="G28" s="14" t="s">
        <v>67</v>
      </c>
      <c r="H28" s="15" t="s">
        <v>78</v>
      </c>
      <c r="I28" s="33">
        <v>1.2</v>
      </c>
      <c r="J28" s="36">
        <f t="shared" ref="J28:L28" si="38">SUM(M10*0.48)</f>
        <v>0.4944</v>
      </c>
      <c r="K28" s="37">
        <f t="shared" si="38"/>
        <v>19.776</v>
      </c>
      <c r="L28" s="37">
        <f t="shared" si="38"/>
        <v>0.2304</v>
      </c>
      <c r="M28" s="38">
        <f>SUM(R10*0.48)</f>
        <v>2.88</v>
      </c>
      <c r="N28" s="37">
        <f t="shared" ref="N28:AL28" si="39">SUM(T10*0.48)</f>
        <v>41.14285714</v>
      </c>
      <c r="O28" s="36">
        <f t="shared" si="39"/>
        <v>1.1712</v>
      </c>
      <c r="P28" s="37">
        <f t="shared" si="39"/>
        <v>0.1872</v>
      </c>
      <c r="Q28" s="37">
        <f t="shared" si="39"/>
        <v>7.672131148</v>
      </c>
      <c r="R28" s="38">
        <f t="shared" si="39"/>
        <v>16.32</v>
      </c>
      <c r="S28" s="38">
        <f t="shared" si="39"/>
        <v>1.44</v>
      </c>
      <c r="T28" s="37">
        <f t="shared" si="39"/>
        <v>4.235294118</v>
      </c>
      <c r="U28" s="37">
        <f t="shared" si="39"/>
        <v>1.44</v>
      </c>
      <c r="V28" s="37">
        <f t="shared" si="39"/>
        <v>0</v>
      </c>
      <c r="W28" s="37">
        <f t="shared" si="39"/>
        <v>0</v>
      </c>
      <c r="X28" s="38">
        <f t="shared" si="39"/>
        <v>334.08</v>
      </c>
      <c r="Y28" s="38">
        <f t="shared" si="39"/>
        <v>180</v>
      </c>
      <c r="Z28" s="36">
        <f t="shared" si="39"/>
        <v>25.86206897</v>
      </c>
      <c r="AA28" s="38">
        <f t="shared" si="39"/>
        <v>64.32</v>
      </c>
      <c r="AB28" s="36">
        <f t="shared" si="39"/>
        <v>9.24137931</v>
      </c>
      <c r="AC28" s="38">
        <f t="shared" si="39"/>
        <v>20.16</v>
      </c>
      <c r="AD28" s="38">
        <f t="shared" si="39"/>
        <v>19.44</v>
      </c>
      <c r="AE28" s="36">
        <f t="shared" si="39"/>
        <v>24</v>
      </c>
      <c r="AF28" s="36">
        <f t="shared" si="39"/>
        <v>1400.16</v>
      </c>
      <c r="AG28" s="36">
        <f t="shared" si="39"/>
        <v>426.24</v>
      </c>
      <c r="AH28" s="36">
        <f t="shared" si="39"/>
        <v>14.61227288</v>
      </c>
      <c r="AI28" s="38">
        <f t="shared" si="39"/>
        <v>34.56</v>
      </c>
      <c r="AJ28" s="36">
        <f t="shared" si="39"/>
        <v>4.965517241</v>
      </c>
      <c r="AK28" s="38">
        <f t="shared" si="39"/>
        <v>237.12</v>
      </c>
      <c r="AL28" s="36">
        <f t="shared" si="39"/>
        <v>34.06896552</v>
      </c>
      <c r="AM28" s="35">
        <v>2.0</v>
      </c>
      <c r="AN28" s="38">
        <f t="shared" ref="AN28:AO28" si="40">SUM(AX10*0.48)</f>
        <v>26.88</v>
      </c>
      <c r="AO28" s="37">
        <f t="shared" si="40"/>
        <v>19.488</v>
      </c>
    </row>
  </sheetData>
  <mergeCells count="4">
    <mergeCell ref="U11:V11"/>
    <mergeCell ref="X11:Y11"/>
    <mergeCell ref="AA11:AB11"/>
    <mergeCell ref="AD11:AG11"/>
  </mergeCell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20"/>
    <hyperlink r:id="rId20" ref="H20"/>
    <hyperlink r:id="rId21" ref="A21"/>
    <hyperlink r:id="rId22" ref="H21"/>
    <hyperlink r:id="rId23" ref="A22"/>
    <hyperlink r:id="rId24" ref="H22"/>
    <hyperlink r:id="rId25" ref="A23"/>
    <hyperlink r:id="rId26" ref="H23"/>
    <hyperlink r:id="rId27" ref="A24"/>
    <hyperlink r:id="rId28" ref="H24"/>
    <hyperlink r:id="rId29" ref="A25"/>
    <hyperlink r:id="rId30" ref="H25"/>
    <hyperlink r:id="rId31" ref="A26"/>
    <hyperlink r:id="rId32" ref="H26"/>
    <hyperlink r:id="rId33" ref="A27"/>
    <hyperlink r:id="rId34" ref="H27"/>
    <hyperlink r:id="rId35" ref="A28"/>
    <hyperlink r:id="rId36" ref="H28"/>
  </hyperlinks>
  <drawing r:id="rId37"/>
</worksheet>
</file>