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bihari_5_osu_edu/Documents/P/Tools/Python/teb_crisp_end2end/"/>
    </mc:Choice>
  </mc:AlternateContent>
  <xr:revisionPtr revIDLastSave="36" documentId="8_{43EC4A1C-BB97-4EB3-A7B2-BEBEC1F72A04}" xr6:coauthVersionLast="46" xr6:coauthVersionMax="47" xr10:uidLastSave="{CF6CD657-889E-469F-A691-E3B9B18E6317}"/>
  <bookViews>
    <workbookView xWindow="-108" yWindow="-108" windowWidth="23256" windowHeight="12576" firstSheet="2" activeTab="6" xr2:uid="{00000000-000D-0000-FFFF-FFFF00000000}"/>
  </bookViews>
  <sheets>
    <sheet name="work" sheetId="3" state="hidden" r:id="rId1"/>
    <sheet name="ReadMe" sheetId="15" r:id="rId2"/>
    <sheet name="original" sheetId="1" r:id="rId3"/>
    <sheet name="enhanced1_formulas" sheetId="11" r:id="rId4"/>
    <sheet name="enhanced1_metadata" sheetId="10" r:id="rId5"/>
    <sheet name="enhanced1_copy_clean" sheetId="2" r:id="rId6"/>
    <sheet name="enhanced1_copy_with_errors" sheetId="12" r:id="rId7"/>
    <sheet name="Chi2-with_errors" sheetId="13" state="hidden" r:id="rId8"/>
    <sheet name="Chi2-clean" sheetId="14" state="hidden" r:id="rId9"/>
    <sheet name="lookups" sheetId="6" state="hidden" r:id="rId10"/>
  </sheets>
  <definedNames>
    <definedName name="_xlnm._FilterDatabase" localSheetId="5" hidden="1">enhanced1_copy_clean!$A$1:$N$151</definedName>
    <definedName name="_xlnm._FilterDatabase" localSheetId="6" hidden="1">enhanced1_copy_with_errors!$A$1:$N$152</definedName>
    <definedName name="_xlnm._FilterDatabase" localSheetId="3" hidden="1">enhanced1_formulas!$A$1:$N$151</definedName>
    <definedName name="_xlnm._FilterDatabase" localSheetId="9" hidden="1">lookups!$B$1:$E$24</definedName>
  </definedName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4" l="1"/>
  <c r="D21" i="14"/>
  <c r="E21" i="14"/>
  <c r="F21" i="14"/>
  <c r="G21" i="14"/>
  <c r="H21" i="14"/>
  <c r="I21" i="14"/>
  <c r="E28" i="14"/>
  <c r="E34" i="14" s="1"/>
  <c r="B21" i="14"/>
  <c r="K19" i="14"/>
  <c r="K18" i="14"/>
  <c r="C28" i="14" s="1"/>
  <c r="C34" i="14" s="1"/>
  <c r="K17" i="14"/>
  <c r="K16" i="14"/>
  <c r="G26" i="14" s="1"/>
  <c r="G32" i="14" s="1"/>
  <c r="E34" i="13"/>
  <c r="I35" i="13"/>
  <c r="B27" i="13"/>
  <c r="B33" i="13" s="1"/>
  <c r="E27" i="13"/>
  <c r="E33" i="13" s="1"/>
  <c r="E28" i="13"/>
  <c r="F28" i="13"/>
  <c r="F34" i="13" s="1"/>
  <c r="I28" i="13"/>
  <c r="I34" i="13" s="1"/>
  <c r="I29" i="13"/>
  <c r="C26" i="13"/>
  <c r="C32" i="13" s="1"/>
  <c r="F26" i="13"/>
  <c r="F32" i="13" s="1"/>
  <c r="H26" i="13"/>
  <c r="H32" i="13" s="1"/>
  <c r="I26" i="13"/>
  <c r="I32" i="13" s="1"/>
  <c r="C21" i="13"/>
  <c r="D21" i="13"/>
  <c r="E21" i="13"/>
  <c r="E26" i="13" s="1"/>
  <c r="E32" i="13" s="1"/>
  <c r="F21" i="13"/>
  <c r="G21" i="13"/>
  <c r="G26" i="13" s="1"/>
  <c r="G32" i="13" s="1"/>
  <c r="H21" i="13"/>
  <c r="I21" i="13"/>
  <c r="B21" i="13"/>
  <c r="K17" i="13"/>
  <c r="D27" i="13" s="1"/>
  <c r="D33" i="13" s="1"/>
  <c r="K18" i="13"/>
  <c r="H28" i="13" s="1"/>
  <c r="H34" i="13" s="1"/>
  <c r="K19" i="13"/>
  <c r="B29" i="13" s="1"/>
  <c r="B35" i="13" s="1"/>
  <c r="K16" i="13"/>
  <c r="B26" i="13" s="1"/>
  <c r="B32" i="13" s="1"/>
  <c r="N151" i="11"/>
  <c r="M151" i="11"/>
  <c r="K151" i="11"/>
  <c r="L151" i="11" s="1"/>
  <c r="J151" i="11"/>
  <c r="H151" i="11"/>
  <c r="I151" i="11" s="1"/>
  <c r="G151" i="11"/>
  <c r="N150" i="11"/>
  <c r="M150" i="11"/>
  <c r="L150" i="11"/>
  <c r="K150" i="11"/>
  <c r="J150" i="11"/>
  <c r="I150" i="11"/>
  <c r="H150" i="11"/>
  <c r="G150" i="11"/>
  <c r="N149" i="11"/>
  <c r="M149" i="11"/>
  <c r="L149" i="11"/>
  <c r="K149" i="11"/>
  <c r="J149" i="11"/>
  <c r="I149" i="11"/>
  <c r="H149" i="11"/>
  <c r="G149" i="11"/>
  <c r="N148" i="11"/>
  <c r="M148" i="11"/>
  <c r="L148" i="11"/>
  <c r="K148" i="11"/>
  <c r="J148" i="11"/>
  <c r="I148" i="11"/>
  <c r="H148" i="11"/>
  <c r="G148" i="11"/>
  <c r="N147" i="11"/>
  <c r="M147" i="11"/>
  <c r="L147" i="11"/>
  <c r="K147" i="11"/>
  <c r="J147" i="11"/>
  <c r="I147" i="11"/>
  <c r="H147" i="11"/>
  <c r="G147" i="11"/>
  <c r="N146" i="11"/>
  <c r="M146" i="11"/>
  <c r="L146" i="11"/>
  <c r="K146" i="11"/>
  <c r="J146" i="11"/>
  <c r="I146" i="11"/>
  <c r="H146" i="11"/>
  <c r="G146" i="11"/>
  <c r="N145" i="11"/>
  <c r="M145" i="11"/>
  <c r="L145" i="11"/>
  <c r="K145" i="11"/>
  <c r="J145" i="11"/>
  <c r="I145" i="11"/>
  <c r="H145" i="11"/>
  <c r="G145" i="11"/>
  <c r="N144" i="11"/>
  <c r="M144" i="11"/>
  <c r="L144" i="11"/>
  <c r="K144" i="11"/>
  <c r="J144" i="11"/>
  <c r="I144" i="11"/>
  <c r="H144" i="11"/>
  <c r="G144" i="11"/>
  <c r="N143" i="11"/>
  <c r="M143" i="11"/>
  <c r="L143" i="11"/>
  <c r="K143" i="11"/>
  <c r="J143" i="11"/>
  <c r="I143" i="11"/>
  <c r="H143" i="11"/>
  <c r="G143" i="11"/>
  <c r="N142" i="11"/>
  <c r="M142" i="11"/>
  <c r="L142" i="11"/>
  <c r="K142" i="11"/>
  <c r="J142" i="11"/>
  <c r="I142" i="11"/>
  <c r="H142" i="11"/>
  <c r="G142" i="11"/>
  <c r="N141" i="11"/>
  <c r="M141" i="11"/>
  <c r="L141" i="11"/>
  <c r="K141" i="11"/>
  <c r="J141" i="11"/>
  <c r="I141" i="11"/>
  <c r="H141" i="11"/>
  <c r="G141" i="11"/>
  <c r="N140" i="11"/>
  <c r="M140" i="11"/>
  <c r="L140" i="11"/>
  <c r="K140" i="11"/>
  <c r="J140" i="11"/>
  <c r="I140" i="11"/>
  <c r="H140" i="11"/>
  <c r="G140" i="11"/>
  <c r="N139" i="11"/>
  <c r="M139" i="11"/>
  <c r="L139" i="11"/>
  <c r="K139" i="11"/>
  <c r="J139" i="11"/>
  <c r="I139" i="11"/>
  <c r="H139" i="11"/>
  <c r="G139" i="11"/>
  <c r="N138" i="11"/>
  <c r="M138" i="11"/>
  <c r="L138" i="11"/>
  <c r="K138" i="11"/>
  <c r="J138" i="11"/>
  <c r="I138" i="11"/>
  <c r="H138" i="11"/>
  <c r="G138" i="11"/>
  <c r="N137" i="11"/>
  <c r="M137" i="11"/>
  <c r="L137" i="11"/>
  <c r="K137" i="11"/>
  <c r="J137" i="11"/>
  <c r="I137" i="11"/>
  <c r="H137" i="11"/>
  <c r="G137" i="11"/>
  <c r="N136" i="11"/>
  <c r="M136" i="11"/>
  <c r="L136" i="11"/>
  <c r="K136" i="11"/>
  <c r="J136" i="11"/>
  <c r="I136" i="11"/>
  <c r="H136" i="11"/>
  <c r="G136" i="11"/>
  <c r="N135" i="11"/>
  <c r="M135" i="11"/>
  <c r="L135" i="11"/>
  <c r="K135" i="11"/>
  <c r="J135" i="11"/>
  <c r="I135" i="11"/>
  <c r="H135" i="11"/>
  <c r="G135" i="11"/>
  <c r="N134" i="11"/>
  <c r="M134" i="11"/>
  <c r="L134" i="11"/>
  <c r="K134" i="11"/>
  <c r="J134" i="11"/>
  <c r="I134" i="11"/>
  <c r="H134" i="11"/>
  <c r="G134" i="11"/>
  <c r="N133" i="11"/>
  <c r="M133" i="11"/>
  <c r="L133" i="11"/>
  <c r="K133" i="11"/>
  <c r="J133" i="11"/>
  <c r="I133" i="11"/>
  <c r="H133" i="11"/>
  <c r="G133" i="11"/>
  <c r="N132" i="11"/>
  <c r="M132" i="11"/>
  <c r="L132" i="11"/>
  <c r="K132" i="11"/>
  <c r="J132" i="11"/>
  <c r="I132" i="11"/>
  <c r="H132" i="11"/>
  <c r="G132" i="11"/>
  <c r="N131" i="11"/>
  <c r="M131" i="11"/>
  <c r="L131" i="11"/>
  <c r="K131" i="11"/>
  <c r="J131" i="11"/>
  <c r="I131" i="11"/>
  <c r="H131" i="11"/>
  <c r="G131" i="11"/>
  <c r="N130" i="11"/>
  <c r="M130" i="11"/>
  <c r="L130" i="11"/>
  <c r="K130" i="11"/>
  <c r="J130" i="11"/>
  <c r="I130" i="11"/>
  <c r="H130" i="11"/>
  <c r="G130" i="11"/>
  <c r="N129" i="11"/>
  <c r="M129" i="11"/>
  <c r="L129" i="11"/>
  <c r="K129" i="11"/>
  <c r="J129" i="11"/>
  <c r="I129" i="11"/>
  <c r="H129" i="11"/>
  <c r="G129" i="11"/>
  <c r="N128" i="11"/>
  <c r="M128" i="11"/>
  <c r="L128" i="11"/>
  <c r="K128" i="11"/>
  <c r="J128" i="11"/>
  <c r="I128" i="11"/>
  <c r="H128" i="11"/>
  <c r="G128" i="11"/>
  <c r="N127" i="11"/>
  <c r="M127" i="11"/>
  <c r="L127" i="11"/>
  <c r="K127" i="11"/>
  <c r="J127" i="11"/>
  <c r="I127" i="11"/>
  <c r="H127" i="11"/>
  <c r="G127" i="11"/>
  <c r="N126" i="11"/>
  <c r="M126" i="11"/>
  <c r="L126" i="11"/>
  <c r="K126" i="11"/>
  <c r="J126" i="11"/>
  <c r="I126" i="11"/>
  <c r="H126" i="11"/>
  <c r="G126" i="11"/>
  <c r="N125" i="11"/>
  <c r="M125" i="11"/>
  <c r="L125" i="11"/>
  <c r="K125" i="11"/>
  <c r="J125" i="11"/>
  <c r="I125" i="11"/>
  <c r="H125" i="11"/>
  <c r="G125" i="11"/>
  <c r="N124" i="11"/>
  <c r="M124" i="11"/>
  <c r="L124" i="11"/>
  <c r="K124" i="11"/>
  <c r="J124" i="11"/>
  <c r="I124" i="11"/>
  <c r="H124" i="11"/>
  <c r="G124" i="11"/>
  <c r="N123" i="11"/>
  <c r="M123" i="11"/>
  <c r="L123" i="11"/>
  <c r="K123" i="11"/>
  <c r="J123" i="11"/>
  <c r="I123" i="11"/>
  <c r="H123" i="11"/>
  <c r="G123" i="11"/>
  <c r="N122" i="11"/>
  <c r="M122" i="11"/>
  <c r="L122" i="11"/>
  <c r="K122" i="11"/>
  <c r="J122" i="11"/>
  <c r="I122" i="11"/>
  <c r="H122" i="11"/>
  <c r="G122" i="11"/>
  <c r="N121" i="11"/>
  <c r="M121" i="11"/>
  <c r="L121" i="11"/>
  <c r="K121" i="11"/>
  <c r="J121" i="11"/>
  <c r="I121" i="11"/>
  <c r="H121" i="11"/>
  <c r="G121" i="11"/>
  <c r="N120" i="11"/>
  <c r="M120" i="11"/>
  <c r="L120" i="11"/>
  <c r="K120" i="11"/>
  <c r="J120" i="11"/>
  <c r="I120" i="11"/>
  <c r="H120" i="11"/>
  <c r="G120" i="11"/>
  <c r="N119" i="11"/>
  <c r="M119" i="11"/>
  <c r="L119" i="11"/>
  <c r="K119" i="11"/>
  <c r="J119" i="11"/>
  <c r="I119" i="11"/>
  <c r="H119" i="11"/>
  <c r="G119" i="11"/>
  <c r="N118" i="11"/>
  <c r="M118" i="11"/>
  <c r="L118" i="11"/>
  <c r="K118" i="11"/>
  <c r="J118" i="11"/>
  <c r="I118" i="11"/>
  <c r="H118" i="11"/>
  <c r="G118" i="11"/>
  <c r="N117" i="11"/>
  <c r="M117" i="11"/>
  <c r="L117" i="11"/>
  <c r="K117" i="11"/>
  <c r="J117" i="11"/>
  <c r="I117" i="11"/>
  <c r="H117" i="11"/>
  <c r="G117" i="11"/>
  <c r="N116" i="11"/>
  <c r="M116" i="11"/>
  <c r="L116" i="11"/>
  <c r="K116" i="11"/>
  <c r="J116" i="11"/>
  <c r="I116" i="11"/>
  <c r="H116" i="11"/>
  <c r="G116" i="11"/>
  <c r="N115" i="11"/>
  <c r="M115" i="11"/>
  <c r="L115" i="11"/>
  <c r="K115" i="11"/>
  <c r="J115" i="11"/>
  <c r="I115" i="11"/>
  <c r="H115" i="11"/>
  <c r="G115" i="11"/>
  <c r="N114" i="11"/>
  <c r="M114" i="11"/>
  <c r="L114" i="11"/>
  <c r="K114" i="11"/>
  <c r="J114" i="11"/>
  <c r="I114" i="11"/>
  <c r="H114" i="11"/>
  <c r="G114" i="11"/>
  <c r="N113" i="11"/>
  <c r="M113" i="11"/>
  <c r="L113" i="11"/>
  <c r="K113" i="11"/>
  <c r="J113" i="11"/>
  <c r="I113" i="11"/>
  <c r="H113" i="11"/>
  <c r="G113" i="11"/>
  <c r="N112" i="11"/>
  <c r="M112" i="11"/>
  <c r="L112" i="11"/>
  <c r="K112" i="11"/>
  <c r="J112" i="11"/>
  <c r="I112" i="11"/>
  <c r="H112" i="11"/>
  <c r="G112" i="11"/>
  <c r="N111" i="11"/>
  <c r="M111" i="11"/>
  <c r="L111" i="11"/>
  <c r="K111" i="11"/>
  <c r="J111" i="11"/>
  <c r="I111" i="11"/>
  <c r="H111" i="11"/>
  <c r="G111" i="11"/>
  <c r="N110" i="11"/>
  <c r="M110" i="11"/>
  <c r="L110" i="11"/>
  <c r="K110" i="11"/>
  <c r="J110" i="11"/>
  <c r="I110" i="11"/>
  <c r="H110" i="11"/>
  <c r="G110" i="11"/>
  <c r="N109" i="11"/>
  <c r="M109" i="11"/>
  <c r="L109" i="11"/>
  <c r="K109" i="11"/>
  <c r="J109" i="11"/>
  <c r="I109" i="11"/>
  <c r="H109" i="11"/>
  <c r="G109" i="11"/>
  <c r="N108" i="11"/>
  <c r="M108" i="11"/>
  <c r="L108" i="11"/>
  <c r="K108" i="11"/>
  <c r="J108" i="11"/>
  <c r="I108" i="11"/>
  <c r="H108" i="11"/>
  <c r="G108" i="11"/>
  <c r="N107" i="11"/>
  <c r="M107" i="11"/>
  <c r="L107" i="11"/>
  <c r="K107" i="11"/>
  <c r="J107" i="11"/>
  <c r="I107" i="11"/>
  <c r="H107" i="11"/>
  <c r="G107" i="11"/>
  <c r="N106" i="11"/>
  <c r="M106" i="11"/>
  <c r="L106" i="11"/>
  <c r="K106" i="11"/>
  <c r="J106" i="11"/>
  <c r="I106" i="11"/>
  <c r="H106" i="11"/>
  <c r="G106" i="11"/>
  <c r="N105" i="11"/>
  <c r="M105" i="11"/>
  <c r="L105" i="11"/>
  <c r="K105" i="11"/>
  <c r="J105" i="11"/>
  <c r="I105" i="11"/>
  <c r="H105" i="11"/>
  <c r="G105" i="11"/>
  <c r="N104" i="11"/>
  <c r="M104" i="11"/>
  <c r="L104" i="11"/>
  <c r="K104" i="11"/>
  <c r="J104" i="11"/>
  <c r="I104" i="11"/>
  <c r="H104" i="11"/>
  <c r="G104" i="11"/>
  <c r="N103" i="11"/>
  <c r="M103" i="11"/>
  <c r="L103" i="11"/>
  <c r="K103" i="11"/>
  <c r="J103" i="11"/>
  <c r="I103" i="11"/>
  <c r="H103" i="11"/>
  <c r="G103" i="11"/>
  <c r="N102" i="11"/>
  <c r="M102" i="11"/>
  <c r="L102" i="11"/>
  <c r="K102" i="11"/>
  <c r="J102" i="11"/>
  <c r="I102" i="11"/>
  <c r="H102" i="11"/>
  <c r="G102" i="11"/>
  <c r="N101" i="11"/>
  <c r="M101" i="11"/>
  <c r="L101" i="11"/>
  <c r="K101" i="11"/>
  <c r="J101" i="11"/>
  <c r="I101" i="11"/>
  <c r="H101" i="11"/>
  <c r="G101" i="11"/>
  <c r="N100" i="11"/>
  <c r="M100" i="11"/>
  <c r="L100" i="11"/>
  <c r="K100" i="11"/>
  <c r="J100" i="11"/>
  <c r="I100" i="11"/>
  <c r="H100" i="11"/>
  <c r="G100" i="11"/>
  <c r="N99" i="11"/>
  <c r="M99" i="11"/>
  <c r="L99" i="11"/>
  <c r="K99" i="11"/>
  <c r="J99" i="11"/>
  <c r="I99" i="11"/>
  <c r="H99" i="11"/>
  <c r="G99" i="11"/>
  <c r="N98" i="11"/>
  <c r="M98" i="11"/>
  <c r="L98" i="11"/>
  <c r="K98" i="11"/>
  <c r="J98" i="11"/>
  <c r="I98" i="11"/>
  <c r="H98" i="11"/>
  <c r="G98" i="11"/>
  <c r="N97" i="11"/>
  <c r="M97" i="11"/>
  <c r="L97" i="11"/>
  <c r="K97" i="11"/>
  <c r="J97" i="11"/>
  <c r="I97" i="11"/>
  <c r="H97" i="11"/>
  <c r="G97" i="11"/>
  <c r="N96" i="11"/>
  <c r="M96" i="11"/>
  <c r="L96" i="11"/>
  <c r="K96" i="11"/>
  <c r="J96" i="11"/>
  <c r="I96" i="11"/>
  <c r="H96" i="11"/>
  <c r="G96" i="11"/>
  <c r="N95" i="11"/>
  <c r="M95" i="11"/>
  <c r="L95" i="11"/>
  <c r="K95" i="11"/>
  <c r="J95" i="11"/>
  <c r="I95" i="11"/>
  <c r="H95" i="11"/>
  <c r="G95" i="11"/>
  <c r="N94" i="11"/>
  <c r="M94" i="11"/>
  <c r="L94" i="11"/>
  <c r="K94" i="11"/>
  <c r="J94" i="11"/>
  <c r="I94" i="11"/>
  <c r="H94" i="11"/>
  <c r="G94" i="11"/>
  <c r="N93" i="11"/>
  <c r="M93" i="11"/>
  <c r="L93" i="11"/>
  <c r="K93" i="11"/>
  <c r="J93" i="11"/>
  <c r="I93" i="11"/>
  <c r="H93" i="11"/>
  <c r="G93" i="11"/>
  <c r="N92" i="11"/>
  <c r="M92" i="11"/>
  <c r="L92" i="11"/>
  <c r="K92" i="11"/>
  <c r="J92" i="11"/>
  <c r="I92" i="11"/>
  <c r="H92" i="11"/>
  <c r="G92" i="11"/>
  <c r="N91" i="11"/>
  <c r="M91" i="11"/>
  <c r="L91" i="11"/>
  <c r="K91" i="11"/>
  <c r="J91" i="11"/>
  <c r="I91" i="11"/>
  <c r="H91" i="11"/>
  <c r="G91" i="11"/>
  <c r="N90" i="11"/>
  <c r="M90" i="11"/>
  <c r="L90" i="11"/>
  <c r="K90" i="11"/>
  <c r="J90" i="11"/>
  <c r="I90" i="11"/>
  <c r="H90" i="11"/>
  <c r="G90" i="11"/>
  <c r="N89" i="11"/>
  <c r="M89" i="11"/>
  <c r="L89" i="11"/>
  <c r="K89" i="11"/>
  <c r="J89" i="11"/>
  <c r="I89" i="11"/>
  <c r="H89" i="11"/>
  <c r="G89" i="11"/>
  <c r="N88" i="11"/>
  <c r="M88" i="11"/>
  <c r="L88" i="11"/>
  <c r="K88" i="11"/>
  <c r="J88" i="11"/>
  <c r="I88" i="11"/>
  <c r="H88" i="11"/>
  <c r="G88" i="11"/>
  <c r="N87" i="11"/>
  <c r="M87" i="11"/>
  <c r="L87" i="11"/>
  <c r="K87" i="11"/>
  <c r="J87" i="11"/>
  <c r="I87" i="11"/>
  <c r="H87" i="11"/>
  <c r="G87" i="11"/>
  <c r="N86" i="11"/>
  <c r="M86" i="11"/>
  <c r="L86" i="11"/>
  <c r="K86" i="11"/>
  <c r="J86" i="11"/>
  <c r="I86" i="11"/>
  <c r="H86" i="11"/>
  <c r="G86" i="11"/>
  <c r="N85" i="11"/>
  <c r="M85" i="11"/>
  <c r="L85" i="11"/>
  <c r="K85" i="11"/>
  <c r="J85" i="11"/>
  <c r="I85" i="11"/>
  <c r="H85" i="11"/>
  <c r="G85" i="11"/>
  <c r="N84" i="11"/>
  <c r="M84" i="11"/>
  <c r="L84" i="11"/>
  <c r="K84" i="11"/>
  <c r="J84" i="11"/>
  <c r="I84" i="11"/>
  <c r="H84" i="11"/>
  <c r="G84" i="11"/>
  <c r="N83" i="11"/>
  <c r="M83" i="11"/>
  <c r="L83" i="11"/>
  <c r="K83" i="11"/>
  <c r="J83" i="11"/>
  <c r="I83" i="11"/>
  <c r="H83" i="11"/>
  <c r="G83" i="11"/>
  <c r="N82" i="11"/>
  <c r="M82" i="11"/>
  <c r="L82" i="11"/>
  <c r="K82" i="11"/>
  <c r="J82" i="11"/>
  <c r="I82" i="11"/>
  <c r="H82" i="11"/>
  <c r="G82" i="11"/>
  <c r="N81" i="11"/>
  <c r="M81" i="11"/>
  <c r="L81" i="11"/>
  <c r="K81" i="11"/>
  <c r="J81" i="11"/>
  <c r="I81" i="11"/>
  <c r="H81" i="11"/>
  <c r="G81" i="11"/>
  <c r="N80" i="11"/>
  <c r="M80" i="11"/>
  <c r="L80" i="11"/>
  <c r="K80" i="11"/>
  <c r="J80" i="11"/>
  <c r="I80" i="11"/>
  <c r="H80" i="11"/>
  <c r="G80" i="11"/>
  <c r="N79" i="11"/>
  <c r="M79" i="11"/>
  <c r="L79" i="11"/>
  <c r="K79" i="11"/>
  <c r="J79" i="11"/>
  <c r="I79" i="11"/>
  <c r="H79" i="11"/>
  <c r="G79" i="11"/>
  <c r="N78" i="11"/>
  <c r="M78" i="11"/>
  <c r="L78" i="11"/>
  <c r="K78" i="11"/>
  <c r="J78" i="11"/>
  <c r="I78" i="11"/>
  <c r="H78" i="11"/>
  <c r="G78" i="11"/>
  <c r="N77" i="11"/>
  <c r="M77" i="11"/>
  <c r="L77" i="11"/>
  <c r="K77" i="11"/>
  <c r="J77" i="11"/>
  <c r="I77" i="11"/>
  <c r="H77" i="11"/>
  <c r="G77" i="11"/>
  <c r="N76" i="11"/>
  <c r="M76" i="11"/>
  <c r="L76" i="11"/>
  <c r="K76" i="11"/>
  <c r="J76" i="11"/>
  <c r="I76" i="11"/>
  <c r="H76" i="11"/>
  <c r="G76" i="11"/>
  <c r="N75" i="11"/>
  <c r="M75" i="11"/>
  <c r="L75" i="11"/>
  <c r="K75" i="11"/>
  <c r="J75" i="11"/>
  <c r="I75" i="11"/>
  <c r="H75" i="11"/>
  <c r="G75" i="11"/>
  <c r="N74" i="11"/>
  <c r="M74" i="11"/>
  <c r="L74" i="11"/>
  <c r="K74" i="11"/>
  <c r="J74" i="11"/>
  <c r="I74" i="11"/>
  <c r="H74" i="11"/>
  <c r="G74" i="11"/>
  <c r="N73" i="11"/>
  <c r="M73" i="11"/>
  <c r="L73" i="11"/>
  <c r="K73" i="11"/>
  <c r="J73" i="11"/>
  <c r="I73" i="11"/>
  <c r="H73" i="11"/>
  <c r="G73" i="11"/>
  <c r="N72" i="11"/>
  <c r="M72" i="11"/>
  <c r="L72" i="11"/>
  <c r="K72" i="11"/>
  <c r="J72" i="11"/>
  <c r="I72" i="11"/>
  <c r="H72" i="11"/>
  <c r="G72" i="11"/>
  <c r="N71" i="11"/>
  <c r="M71" i="11"/>
  <c r="L71" i="11"/>
  <c r="K71" i="11"/>
  <c r="J71" i="11"/>
  <c r="I71" i="11"/>
  <c r="H71" i="11"/>
  <c r="G71" i="11"/>
  <c r="N70" i="11"/>
  <c r="M70" i="11"/>
  <c r="L70" i="11"/>
  <c r="K70" i="11"/>
  <c r="J70" i="11"/>
  <c r="I70" i="11"/>
  <c r="H70" i="11"/>
  <c r="G70" i="11"/>
  <c r="N69" i="11"/>
  <c r="M69" i="11"/>
  <c r="L69" i="11"/>
  <c r="K69" i="11"/>
  <c r="J69" i="11"/>
  <c r="I69" i="11"/>
  <c r="H69" i="11"/>
  <c r="G69" i="11"/>
  <c r="N68" i="11"/>
  <c r="M68" i="11"/>
  <c r="L68" i="11"/>
  <c r="K68" i="11"/>
  <c r="J68" i="11"/>
  <c r="I68" i="11"/>
  <c r="H68" i="11"/>
  <c r="G68" i="11"/>
  <c r="N67" i="11"/>
  <c r="M67" i="11"/>
  <c r="L67" i="11"/>
  <c r="K67" i="11"/>
  <c r="J67" i="11"/>
  <c r="I67" i="11"/>
  <c r="H67" i="11"/>
  <c r="G67" i="11"/>
  <c r="N66" i="11"/>
  <c r="M66" i="11"/>
  <c r="L66" i="11"/>
  <c r="K66" i="11"/>
  <c r="J66" i="11"/>
  <c r="I66" i="11"/>
  <c r="H66" i="11"/>
  <c r="G66" i="11"/>
  <c r="N65" i="11"/>
  <c r="M65" i="11"/>
  <c r="L65" i="11"/>
  <c r="K65" i="11"/>
  <c r="J65" i="11"/>
  <c r="I65" i="11"/>
  <c r="H65" i="11"/>
  <c r="G65" i="11"/>
  <c r="N64" i="11"/>
  <c r="M64" i="11"/>
  <c r="L64" i="11"/>
  <c r="K64" i="11"/>
  <c r="J64" i="11"/>
  <c r="I64" i="11"/>
  <c r="H64" i="11"/>
  <c r="G64" i="11"/>
  <c r="N63" i="11"/>
  <c r="M63" i="11"/>
  <c r="L63" i="11"/>
  <c r="K63" i="11"/>
  <c r="J63" i="11"/>
  <c r="I63" i="11"/>
  <c r="H63" i="11"/>
  <c r="G63" i="11"/>
  <c r="N62" i="11"/>
  <c r="M62" i="11"/>
  <c r="L62" i="11"/>
  <c r="K62" i="11"/>
  <c r="J62" i="11"/>
  <c r="I62" i="11"/>
  <c r="H62" i="11"/>
  <c r="G62" i="11"/>
  <c r="N61" i="11"/>
  <c r="M61" i="11"/>
  <c r="L61" i="11"/>
  <c r="K61" i="11"/>
  <c r="J61" i="11"/>
  <c r="I61" i="11"/>
  <c r="H61" i="11"/>
  <c r="G61" i="11"/>
  <c r="N60" i="11"/>
  <c r="M60" i="11"/>
  <c r="L60" i="11"/>
  <c r="K60" i="11"/>
  <c r="J60" i="11"/>
  <c r="I60" i="11"/>
  <c r="H60" i="11"/>
  <c r="G60" i="11"/>
  <c r="N59" i="11"/>
  <c r="M59" i="11"/>
  <c r="L59" i="11"/>
  <c r="K59" i="11"/>
  <c r="J59" i="11"/>
  <c r="I59" i="11"/>
  <c r="H59" i="11"/>
  <c r="G59" i="11"/>
  <c r="N58" i="11"/>
  <c r="M58" i="11"/>
  <c r="L58" i="11"/>
  <c r="K58" i="11"/>
  <c r="J58" i="11"/>
  <c r="I58" i="11"/>
  <c r="H58" i="11"/>
  <c r="G58" i="11"/>
  <c r="N57" i="11"/>
  <c r="M57" i="11"/>
  <c r="L57" i="11"/>
  <c r="K57" i="11"/>
  <c r="J57" i="11"/>
  <c r="I57" i="11"/>
  <c r="H57" i="11"/>
  <c r="G57" i="11"/>
  <c r="N56" i="11"/>
  <c r="M56" i="11"/>
  <c r="L56" i="11"/>
  <c r="K56" i="11"/>
  <c r="J56" i="11"/>
  <c r="I56" i="11"/>
  <c r="H56" i="11"/>
  <c r="G56" i="11"/>
  <c r="N55" i="11"/>
  <c r="M55" i="11"/>
  <c r="L55" i="11"/>
  <c r="K55" i="11"/>
  <c r="J55" i="11"/>
  <c r="I55" i="11"/>
  <c r="H55" i="11"/>
  <c r="G55" i="11"/>
  <c r="N54" i="11"/>
  <c r="M54" i="11"/>
  <c r="L54" i="11"/>
  <c r="K54" i="11"/>
  <c r="J54" i="11"/>
  <c r="I54" i="11"/>
  <c r="H54" i="11"/>
  <c r="G54" i="11"/>
  <c r="N53" i="11"/>
  <c r="M53" i="11"/>
  <c r="L53" i="11"/>
  <c r="K53" i="11"/>
  <c r="J53" i="11"/>
  <c r="I53" i="11"/>
  <c r="H53" i="11"/>
  <c r="G53" i="11"/>
  <c r="N52" i="11"/>
  <c r="M52" i="11"/>
  <c r="L52" i="11"/>
  <c r="K52" i="11"/>
  <c r="J52" i="11"/>
  <c r="I52" i="11"/>
  <c r="H52" i="11"/>
  <c r="G52" i="11"/>
  <c r="N51" i="11"/>
  <c r="M51" i="11"/>
  <c r="L51" i="11"/>
  <c r="K51" i="11"/>
  <c r="J51" i="11"/>
  <c r="I51" i="11"/>
  <c r="H51" i="11"/>
  <c r="G51" i="11"/>
  <c r="N50" i="11"/>
  <c r="M50" i="11"/>
  <c r="L50" i="11"/>
  <c r="K50" i="11"/>
  <c r="J50" i="11"/>
  <c r="I50" i="11"/>
  <c r="H50" i="11"/>
  <c r="G50" i="11"/>
  <c r="N49" i="11"/>
  <c r="M49" i="11"/>
  <c r="L49" i="11"/>
  <c r="K49" i="11"/>
  <c r="J49" i="11"/>
  <c r="I49" i="11"/>
  <c r="H49" i="11"/>
  <c r="G49" i="11"/>
  <c r="N48" i="11"/>
  <c r="M48" i="11"/>
  <c r="L48" i="11"/>
  <c r="K48" i="11"/>
  <c r="J48" i="11"/>
  <c r="I48" i="11"/>
  <c r="H48" i="11"/>
  <c r="G48" i="11"/>
  <c r="N47" i="11"/>
  <c r="M47" i="11"/>
  <c r="L47" i="11"/>
  <c r="K47" i="11"/>
  <c r="J47" i="11"/>
  <c r="I47" i="11"/>
  <c r="H47" i="11"/>
  <c r="G47" i="11"/>
  <c r="N46" i="11"/>
  <c r="M46" i="11"/>
  <c r="L46" i="11"/>
  <c r="K46" i="11"/>
  <c r="J46" i="11"/>
  <c r="I46" i="11"/>
  <c r="H46" i="11"/>
  <c r="G46" i="11"/>
  <c r="N45" i="11"/>
  <c r="M45" i="11"/>
  <c r="L45" i="11"/>
  <c r="K45" i="11"/>
  <c r="J45" i="11"/>
  <c r="I45" i="11"/>
  <c r="H45" i="11"/>
  <c r="G45" i="11"/>
  <c r="N44" i="11"/>
  <c r="M44" i="11"/>
  <c r="L44" i="11"/>
  <c r="K44" i="11"/>
  <c r="J44" i="11"/>
  <c r="I44" i="11"/>
  <c r="H44" i="11"/>
  <c r="G44" i="11"/>
  <c r="N43" i="11"/>
  <c r="M43" i="11"/>
  <c r="L43" i="11"/>
  <c r="K43" i="11"/>
  <c r="J43" i="11"/>
  <c r="I43" i="11"/>
  <c r="H43" i="11"/>
  <c r="G43" i="11"/>
  <c r="N42" i="11"/>
  <c r="M42" i="11"/>
  <c r="L42" i="11"/>
  <c r="K42" i="11"/>
  <c r="J42" i="11"/>
  <c r="I42" i="11"/>
  <c r="H42" i="11"/>
  <c r="G42" i="11"/>
  <c r="N41" i="11"/>
  <c r="M41" i="11"/>
  <c r="L41" i="11"/>
  <c r="K41" i="11"/>
  <c r="J41" i="11"/>
  <c r="I41" i="11"/>
  <c r="H41" i="11"/>
  <c r="G41" i="11"/>
  <c r="N40" i="11"/>
  <c r="M40" i="11"/>
  <c r="L40" i="11"/>
  <c r="K40" i="11"/>
  <c r="J40" i="11"/>
  <c r="I40" i="11"/>
  <c r="H40" i="11"/>
  <c r="G40" i="11"/>
  <c r="N39" i="11"/>
  <c r="M39" i="11"/>
  <c r="L39" i="11"/>
  <c r="K39" i="11"/>
  <c r="J39" i="11"/>
  <c r="I39" i="11"/>
  <c r="H39" i="11"/>
  <c r="G39" i="11"/>
  <c r="N38" i="11"/>
  <c r="M38" i="11"/>
  <c r="L38" i="11"/>
  <c r="K38" i="11"/>
  <c r="J38" i="11"/>
  <c r="I38" i="11"/>
  <c r="H38" i="11"/>
  <c r="G38" i="11"/>
  <c r="N37" i="11"/>
  <c r="M37" i="11"/>
  <c r="L37" i="11"/>
  <c r="K37" i="11"/>
  <c r="J37" i="11"/>
  <c r="I37" i="11"/>
  <c r="H37" i="11"/>
  <c r="G37" i="11"/>
  <c r="N36" i="11"/>
  <c r="M36" i="11"/>
  <c r="L36" i="11"/>
  <c r="K36" i="11"/>
  <c r="J36" i="11"/>
  <c r="I36" i="11"/>
  <c r="H36" i="11"/>
  <c r="G36" i="11"/>
  <c r="N35" i="11"/>
  <c r="M35" i="11"/>
  <c r="L35" i="11"/>
  <c r="K35" i="11"/>
  <c r="J35" i="11"/>
  <c r="I35" i="11"/>
  <c r="H35" i="11"/>
  <c r="G35" i="11"/>
  <c r="N34" i="11"/>
  <c r="M34" i="11"/>
  <c r="L34" i="11"/>
  <c r="K34" i="11"/>
  <c r="J34" i="11"/>
  <c r="I34" i="11"/>
  <c r="H34" i="11"/>
  <c r="G34" i="11"/>
  <c r="N33" i="11"/>
  <c r="M33" i="11"/>
  <c r="L33" i="11"/>
  <c r="K33" i="11"/>
  <c r="J33" i="11"/>
  <c r="I33" i="11"/>
  <c r="H33" i="11"/>
  <c r="G33" i="11"/>
  <c r="N32" i="11"/>
  <c r="M32" i="11"/>
  <c r="L32" i="11"/>
  <c r="K32" i="11"/>
  <c r="J32" i="11"/>
  <c r="I32" i="11"/>
  <c r="H32" i="11"/>
  <c r="G32" i="11"/>
  <c r="N31" i="11"/>
  <c r="M31" i="11"/>
  <c r="L31" i="11"/>
  <c r="K31" i="11"/>
  <c r="J31" i="11"/>
  <c r="I31" i="11"/>
  <c r="H31" i="11"/>
  <c r="G31" i="11"/>
  <c r="N30" i="11"/>
  <c r="M30" i="11"/>
  <c r="L30" i="11"/>
  <c r="K30" i="11"/>
  <c r="J30" i="11"/>
  <c r="I30" i="11"/>
  <c r="H30" i="11"/>
  <c r="G30" i="11"/>
  <c r="N29" i="11"/>
  <c r="M29" i="11"/>
  <c r="L29" i="11"/>
  <c r="K29" i="11"/>
  <c r="J29" i="11"/>
  <c r="I29" i="11"/>
  <c r="H29" i="11"/>
  <c r="G29" i="11"/>
  <c r="N28" i="11"/>
  <c r="M28" i="11"/>
  <c r="L28" i="11"/>
  <c r="K28" i="11"/>
  <c r="J28" i="11"/>
  <c r="I28" i="11"/>
  <c r="H28" i="11"/>
  <c r="G28" i="11"/>
  <c r="N27" i="11"/>
  <c r="M27" i="11"/>
  <c r="L27" i="11"/>
  <c r="K27" i="11"/>
  <c r="J27" i="11"/>
  <c r="I27" i="11"/>
  <c r="H27" i="11"/>
  <c r="G27" i="11"/>
  <c r="N26" i="11"/>
  <c r="M26" i="11"/>
  <c r="L26" i="11"/>
  <c r="K26" i="11"/>
  <c r="J26" i="11"/>
  <c r="I26" i="11"/>
  <c r="H26" i="11"/>
  <c r="G26" i="11"/>
  <c r="N25" i="11"/>
  <c r="M25" i="11"/>
  <c r="L25" i="11"/>
  <c r="K25" i="11"/>
  <c r="J25" i="11"/>
  <c r="I25" i="11"/>
  <c r="H25" i="11"/>
  <c r="G25" i="11"/>
  <c r="N24" i="11"/>
  <c r="M24" i="11"/>
  <c r="L24" i="11"/>
  <c r="K24" i="11"/>
  <c r="J24" i="11"/>
  <c r="I24" i="11"/>
  <c r="H24" i="11"/>
  <c r="G24" i="11"/>
  <c r="N23" i="11"/>
  <c r="M23" i="11"/>
  <c r="L23" i="11"/>
  <c r="K23" i="11"/>
  <c r="J23" i="11"/>
  <c r="I23" i="11"/>
  <c r="H23" i="11"/>
  <c r="G23" i="11"/>
  <c r="N22" i="11"/>
  <c r="M22" i="11"/>
  <c r="L22" i="11"/>
  <c r="K22" i="11"/>
  <c r="J22" i="11"/>
  <c r="I22" i="11"/>
  <c r="H22" i="11"/>
  <c r="G22" i="11"/>
  <c r="N21" i="11"/>
  <c r="M21" i="11"/>
  <c r="L21" i="11"/>
  <c r="K21" i="11"/>
  <c r="J21" i="11"/>
  <c r="I21" i="11"/>
  <c r="H21" i="11"/>
  <c r="G21" i="11"/>
  <c r="N20" i="11"/>
  <c r="M20" i="11"/>
  <c r="L20" i="11"/>
  <c r="K20" i="11"/>
  <c r="J20" i="11"/>
  <c r="I20" i="11"/>
  <c r="H20" i="11"/>
  <c r="G20" i="11"/>
  <c r="N19" i="11"/>
  <c r="M19" i="11"/>
  <c r="L19" i="11"/>
  <c r="K19" i="11"/>
  <c r="J19" i="11"/>
  <c r="I19" i="11"/>
  <c r="H19" i="11"/>
  <c r="G19" i="11"/>
  <c r="N18" i="11"/>
  <c r="M18" i="11"/>
  <c r="L18" i="11"/>
  <c r="K18" i="11"/>
  <c r="J18" i="11"/>
  <c r="I18" i="11"/>
  <c r="H18" i="11"/>
  <c r="G18" i="11"/>
  <c r="N17" i="11"/>
  <c r="M17" i="11"/>
  <c r="L17" i="11"/>
  <c r="K17" i="11"/>
  <c r="J17" i="11"/>
  <c r="I17" i="11"/>
  <c r="H17" i="11"/>
  <c r="G17" i="11"/>
  <c r="N16" i="11"/>
  <c r="M16" i="11"/>
  <c r="L16" i="11"/>
  <c r="K16" i="11"/>
  <c r="J16" i="11"/>
  <c r="I16" i="11"/>
  <c r="H16" i="11"/>
  <c r="G16" i="11"/>
  <c r="N15" i="11"/>
  <c r="M15" i="11"/>
  <c r="L15" i="11"/>
  <c r="K15" i="11"/>
  <c r="J15" i="11"/>
  <c r="I15" i="11"/>
  <c r="H15" i="11"/>
  <c r="G15" i="11"/>
  <c r="N14" i="11"/>
  <c r="M14" i="11"/>
  <c r="L14" i="11"/>
  <c r="K14" i="11"/>
  <c r="J14" i="11"/>
  <c r="I14" i="11"/>
  <c r="H14" i="11"/>
  <c r="G14" i="11"/>
  <c r="N13" i="11"/>
  <c r="M13" i="11"/>
  <c r="L13" i="11"/>
  <c r="K13" i="11"/>
  <c r="J13" i="11"/>
  <c r="I13" i="11"/>
  <c r="H13" i="11"/>
  <c r="G13" i="11"/>
  <c r="N12" i="11"/>
  <c r="M12" i="11"/>
  <c r="L12" i="11"/>
  <c r="K12" i="11"/>
  <c r="J12" i="11"/>
  <c r="I12" i="11"/>
  <c r="H12" i="11"/>
  <c r="G12" i="11"/>
  <c r="N11" i="11"/>
  <c r="M11" i="11"/>
  <c r="L11" i="11"/>
  <c r="K11" i="11"/>
  <c r="J11" i="11"/>
  <c r="I11" i="11"/>
  <c r="H11" i="11"/>
  <c r="G11" i="11"/>
  <c r="N10" i="11"/>
  <c r="M10" i="11"/>
  <c r="L10" i="11"/>
  <c r="K10" i="11"/>
  <c r="J10" i="11"/>
  <c r="I10" i="11"/>
  <c r="H10" i="11"/>
  <c r="G10" i="11"/>
  <c r="N9" i="11"/>
  <c r="M9" i="11"/>
  <c r="L9" i="11"/>
  <c r="K9" i="11"/>
  <c r="J9" i="11"/>
  <c r="I9" i="11"/>
  <c r="H9" i="11"/>
  <c r="G9" i="11"/>
  <c r="N8" i="11"/>
  <c r="M8" i="11"/>
  <c r="L8" i="11"/>
  <c r="K8" i="11"/>
  <c r="J8" i="11"/>
  <c r="I8" i="11"/>
  <c r="H8" i="11"/>
  <c r="G8" i="11"/>
  <c r="N7" i="11"/>
  <c r="M7" i="11"/>
  <c r="L7" i="11"/>
  <c r="K7" i="11"/>
  <c r="J7" i="11"/>
  <c r="I7" i="11"/>
  <c r="H7" i="11"/>
  <c r="G7" i="11"/>
  <c r="N6" i="11"/>
  <c r="M6" i="11"/>
  <c r="L6" i="11"/>
  <c r="K6" i="11"/>
  <c r="J6" i="11"/>
  <c r="I6" i="11"/>
  <c r="H6" i="11"/>
  <c r="G6" i="11"/>
  <c r="N5" i="11"/>
  <c r="M5" i="11"/>
  <c r="L5" i="11"/>
  <c r="K5" i="11"/>
  <c r="J5" i="11"/>
  <c r="I5" i="11"/>
  <c r="H5" i="11"/>
  <c r="G5" i="11"/>
  <c r="N4" i="11"/>
  <c r="M4" i="11"/>
  <c r="L4" i="11"/>
  <c r="K4" i="11"/>
  <c r="J4" i="11"/>
  <c r="I4" i="11"/>
  <c r="H4" i="11"/>
  <c r="G4" i="11"/>
  <c r="N3" i="11"/>
  <c r="M3" i="11"/>
  <c r="L3" i="11"/>
  <c r="K3" i="11"/>
  <c r="J3" i="11"/>
  <c r="I3" i="11"/>
  <c r="H3" i="11"/>
  <c r="G3" i="11"/>
  <c r="N2" i="11"/>
  <c r="M2" i="11"/>
  <c r="L2" i="11"/>
  <c r="K2" i="11"/>
  <c r="J2" i="11"/>
  <c r="I2" i="11"/>
  <c r="H2" i="11"/>
  <c r="G2" i="11"/>
  <c r="D26" i="13" l="1"/>
  <c r="D32" i="13" s="1"/>
  <c r="F37" i="13" s="1"/>
  <c r="F40" i="13" s="1"/>
  <c r="G28" i="13"/>
  <c r="G34" i="13" s="1"/>
  <c r="C27" i="13"/>
  <c r="C33" i="13" s="1"/>
  <c r="H29" i="13"/>
  <c r="H35" i="13" s="1"/>
  <c r="D28" i="13"/>
  <c r="D34" i="13" s="1"/>
  <c r="G29" i="13"/>
  <c r="G35" i="13" s="1"/>
  <c r="C28" i="13"/>
  <c r="C34" i="13" s="1"/>
  <c r="F29" i="13"/>
  <c r="F35" i="13" s="1"/>
  <c r="B28" i="13"/>
  <c r="B34" i="13" s="1"/>
  <c r="E29" i="13"/>
  <c r="E35" i="13" s="1"/>
  <c r="I27" i="13"/>
  <c r="I33" i="13" s="1"/>
  <c r="D29" i="13"/>
  <c r="D35" i="13" s="1"/>
  <c r="H27" i="13"/>
  <c r="H33" i="13" s="1"/>
  <c r="C29" i="13"/>
  <c r="C35" i="13" s="1"/>
  <c r="G27" i="13"/>
  <c r="G33" i="13" s="1"/>
  <c r="F27" i="13"/>
  <c r="F33" i="13" s="1"/>
  <c r="G28" i="14"/>
  <c r="G34" i="14" s="1"/>
  <c r="H28" i="14"/>
  <c r="H34" i="14" s="1"/>
  <c r="G29" i="14"/>
  <c r="G35" i="14" s="1"/>
  <c r="F28" i="14"/>
  <c r="F34" i="14" s="1"/>
  <c r="I28" i="14"/>
  <c r="I34" i="14" s="1"/>
  <c r="D29" i="14"/>
  <c r="D35" i="14" s="1"/>
  <c r="C29" i="14"/>
  <c r="C35" i="14" s="1"/>
  <c r="F29" i="14"/>
  <c r="F35" i="14" s="1"/>
  <c r="H29" i="14"/>
  <c r="H35" i="14" s="1"/>
  <c r="C26" i="14"/>
  <c r="C32" i="14" s="1"/>
  <c r="F26" i="14"/>
  <c r="F32" i="14" s="1"/>
  <c r="H26" i="14"/>
  <c r="H32" i="14" s="1"/>
  <c r="B28" i="14"/>
  <c r="B34" i="14" s="1"/>
  <c r="I27" i="14"/>
  <c r="I33" i="14" s="1"/>
  <c r="I26" i="14"/>
  <c r="I32" i="14" s="1"/>
  <c r="I29" i="14"/>
  <c r="I35" i="14" s="1"/>
  <c r="D28" i="14"/>
  <c r="D34" i="14" s="1"/>
  <c r="B27" i="14"/>
  <c r="B33" i="14" s="1"/>
  <c r="C27" i="14"/>
  <c r="C33" i="14" s="1"/>
  <c r="D27" i="14"/>
  <c r="D33" i="14" s="1"/>
  <c r="E27" i="14"/>
  <c r="E33" i="14" s="1"/>
  <c r="B26" i="14"/>
  <c r="F27" i="14"/>
  <c r="F33" i="14" s="1"/>
  <c r="B29" i="14"/>
  <c r="B35" i="14" s="1"/>
  <c r="D26" i="14"/>
  <c r="D32" i="14" s="1"/>
  <c r="H27" i="14"/>
  <c r="H33" i="14" s="1"/>
  <c r="G27" i="14"/>
  <c r="G33" i="14" s="1"/>
  <c r="E26" i="14"/>
  <c r="E32" i="14" s="1"/>
  <c r="E29" i="14"/>
  <c r="E35" i="14" s="1"/>
  <c r="B32" i="14" l="1"/>
  <c r="F37" i="14" s="1"/>
  <c r="F39" i="14" s="1"/>
</calcChain>
</file>

<file path=xl/sharedStrings.xml><?xml version="1.0" encoding="utf-8"?>
<sst xmlns="http://schemas.openxmlformats.org/spreadsheetml/2006/main" count="1822" uniqueCount="109">
  <si>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</si>
  <si>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</si>
  <si>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</si>
  <si>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</si>
  <si>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</si>
  <si>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</si>
  <si>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</si>
  <si>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</si>
  <si>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sepal_area</t>
  </si>
  <si>
    <t>petal_area</t>
  </si>
  <si>
    <t>sepal_shape</t>
  </si>
  <si>
    <t>petal_shape</t>
  </si>
  <si>
    <t>zone</t>
  </si>
  <si>
    <t>Row Labels</t>
  </si>
  <si>
    <t>Grand Total</t>
  </si>
  <si>
    <t>zones</t>
  </si>
  <si>
    <t>colors</t>
  </si>
  <si>
    <t>https://www.gardenfundamentals.com/iris-identification-type/</t>
  </si>
  <si>
    <t>https://www.missouribotanicalgarden.org/PlantFinder/PlantFinderDetails.aspx?taxonid=281141</t>
  </si>
  <si>
    <t>https://en.wikipedia.org/wiki/Iris_versicolor</t>
  </si>
  <si>
    <t>https://en.wikipedia.org/wiki/Iris_virginica</t>
  </si>
  <si>
    <t>https://www.missouribotanicalgarden.org/plantfinder/plantfindersearch.aspx</t>
  </si>
  <si>
    <t>https://www.missouribotanicalgarden.org/PlantFinder/PlantFinderDetails.aspx?taxonid=281166&amp;isprofile=1&amp;basic=iris</t>
  </si>
  <si>
    <t>bloom</t>
  </si>
  <si>
    <t>may to july</t>
  </si>
  <si>
    <t>areas</t>
  </si>
  <si>
    <t>eastern us and canada</t>
  </si>
  <si>
    <t>Flowers are usually light to deep blue (purple and violet are not uncommon)</t>
  </si>
  <si>
    <t>april to may</t>
  </si>
  <si>
    <t xml:space="preserve"> coastal plain from Florida to Georgia in the Southeastern United States</t>
  </si>
  <si>
    <t>The petals and sepals can vary in color from dark-violet to pinkish-white. The sepals have a splash of yellow to yellow-orange at the crest</t>
  </si>
  <si>
    <t xml:space="preserve"> Common Name: southern blue flag 
Type: Herbaceous perennial
Family: Iridaceae
Native Range: Eastern United States
Zone: 5 to 9
Height: 1.50 to 2.00 feet
Spread: 1.50 to 2.00 feet
Bloom Time: June
Bloom Description: Violet-blue with yellow and white crested
Sun: Full sun
Water: Medium to wet
Maintenance: Low
Suggested Use: Water Plant, Rain Garden
Flower: Showy, Fragrant, Good Cut
Attracts: Butterflies
Tolerate: Deer, Clay Soil, Wet Soil</t>
  </si>
  <si>
    <t xml:space="preserve"> Common Name: blue flag 
Type: Herbaceous perennial
Family: Iridaceae
Native Range: Northeastern North America
Zone: 3 to 9
Height: 2.00 to 2.50 feet
Spread: 2.00 to 2.50 feet
Bloom Time: May to June
Bloom Description: Violet blue
Sun: Full sun to part shade
Water: Medium to wet
Maintenance: Low
Suggested Use: Water Plant, Naturalize, Rain Garden
Flower: Showy
Tolerate: Deer, Wet Soil</t>
  </si>
  <si>
    <t xml:space="preserve">Iris setosa is one of the hardiest species of irises,[11] but does needs a cold dormant period in winter, and so does not do as well in warm climates.[17] As a native plant of Alaska, it is extremely cold-hardy (minus thirty degrees F. wouldn't kill it).[29] It would only be killed, if never given any summer at all.[31]
It is hardy to various USDA Zone 3–7,[18] or 3–8 [6] or 4–8[16] but may tolerate Zone 2 and Zone 9 in perfect conditions.[17][31] </t>
  </si>
  <si>
    <t>https://en.wikipedia.org/wiki/Iris_setosa</t>
  </si>
  <si>
    <t>between June and July.</t>
  </si>
  <si>
    <t>https://plants.usda.gov/home/plantProfile?symbol=IRSE</t>
  </si>
  <si>
    <t>3 to 7</t>
  </si>
  <si>
    <t>3 to 9</t>
  </si>
  <si>
    <t>5 to 9</t>
  </si>
  <si>
    <r>
      <t xml:space="preserve">The large flowers are between 5–8 cm (3–6 in) across,[7][9][10] usually 7–8 cm,[7][11] and come in a range of shades of blue, which can depend on the location.[4] and range from violet,[11][17] purple-blue,[2][4][13] violet-blue,[10][18] blue,[11][10][12] to lavender.[13] Very occasionally, there are pink or white forms.[11][17].  </t>
    </r>
    <r>
      <rPr>
        <b/>
        <sz val="11"/>
        <color theme="1"/>
        <rFont val="Calibri"/>
        <family val="2"/>
        <scheme val="minor"/>
      </rPr>
      <t xml:space="preserve"> violet, purple-blue, violet-blue, blue, to lavender</t>
    </r>
    <r>
      <rPr>
        <sz val="11"/>
        <color theme="1"/>
        <rFont val="Calibri"/>
        <family val="2"/>
        <scheme val="minor"/>
      </rPr>
      <t xml:space="preserve"> flowers. There are also plants with pink and white flowers.</t>
    </r>
  </si>
  <si>
    <t>May to June</t>
  </si>
  <si>
    <t>June to July</t>
  </si>
  <si>
    <t>April to May</t>
  </si>
  <si>
    <t>violet</t>
  </si>
  <si>
    <t>purple-blue</t>
  </si>
  <si>
    <t>violet-blue</t>
  </si>
  <si>
    <t>white</t>
  </si>
  <si>
    <t xml:space="preserve">blue </t>
  </si>
  <si>
    <t xml:space="preserve">lavender </t>
  </si>
  <si>
    <t xml:space="preserve">pink </t>
  </si>
  <si>
    <t>light blue</t>
  </si>
  <si>
    <t>deep blue</t>
  </si>
  <si>
    <t xml:space="preserve">purple </t>
  </si>
  <si>
    <t>dark-violet</t>
  </si>
  <si>
    <t>pinkish-white</t>
  </si>
  <si>
    <t>y</t>
  </si>
  <si>
    <t>color</t>
  </si>
  <si>
    <t>ORIGINAL</t>
  </si>
  <si>
    <t>SIMPLIFIED</t>
  </si>
  <si>
    <t>TRIMMED</t>
  </si>
  <si>
    <t>N</t>
  </si>
  <si>
    <t>sepal_shape_val</t>
  </si>
  <si>
    <t>petal_shape_val</t>
  </si>
  <si>
    <t>Column Labels</t>
  </si>
  <si>
    <t>oblong</t>
  </si>
  <si>
    <t>square</t>
  </si>
  <si>
    <t>very_long</t>
  </si>
  <si>
    <t>Attribute</t>
  </si>
  <si>
    <t>Type</t>
  </si>
  <si>
    <t>Notes</t>
  </si>
  <si>
    <t>DataType</t>
  </si>
  <si>
    <t>integer</t>
  </si>
  <si>
    <t>float</t>
  </si>
  <si>
    <t>string</t>
  </si>
  <si>
    <t>ordinal</t>
  </si>
  <si>
    <t>ratio</t>
  </si>
  <si>
    <t>nominal</t>
  </si>
  <si>
    <t>Meaning</t>
  </si>
  <si>
    <t>Record number 1,2,3,…</t>
  </si>
  <si>
    <t>Length in CM</t>
  </si>
  <si>
    <t>Width in CM</t>
  </si>
  <si>
    <t>setosa, versicolor, virginica</t>
  </si>
  <si>
    <t>Area in CM^2</t>
  </si>
  <si>
    <t>sepal_length / sepal_width</t>
  </si>
  <si>
    <t>petal_length / petal_width</t>
  </si>
  <si>
    <t xml:space="preserve">Flower color: white, purple, pink, violet, lavender, blue </t>
  </si>
  <si>
    <t>USDA Plant Hardiness Zone (number only).  See: https://planthardiness.ars.usda.gov/</t>
  </si>
  <si>
    <t>If (petal_shape_val&lt;3) "square"; else if(petal_shape_val&lt;6),"oblong"; else "very_long"</t>
  </si>
  <si>
    <t>If (sepal_shape_val&lt;2) "square"; else "oblong"</t>
  </si>
  <si>
    <t>setos</t>
  </si>
  <si>
    <t>olong</t>
  </si>
  <si>
    <t>row_id</t>
  </si>
  <si>
    <t>Count of row_id</t>
  </si>
  <si>
    <t>Petal Shape vs Zone</t>
  </si>
  <si>
    <t>actual rel freq</t>
  </si>
  <si>
    <t>https://researchguides.library.vanderbilt.edu/c.php?g=156859&amp;p=1171766</t>
  </si>
  <si>
    <t>ACTUAL</t>
  </si>
  <si>
    <t>EXPECTED</t>
  </si>
  <si>
    <t>CHI2 TERMS</t>
  </si>
  <si>
    <t>Chi2 Value</t>
  </si>
  <si>
    <t>DOF = (R-1) * (C-1)</t>
  </si>
  <si>
    <t>P-value</t>
  </si>
  <si>
    <r>
      <t xml:space="preserve">Some of the variations of this dataset have been modified to add errors. In particular, the </t>
    </r>
    <r>
      <rPr>
        <b/>
        <sz val="11"/>
        <color theme="1"/>
        <rFont val="Calibri"/>
        <family val="2"/>
        <scheme val="minor"/>
      </rPr>
      <t>enhanced1_copy_with_errors</t>
    </r>
    <r>
      <rPr>
        <sz val="11"/>
        <color theme="1"/>
        <rFont val="Calibri"/>
        <family val="2"/>
        <scheme val="minor"/>
      </rPr>
      <t xml:space="preserve"> version of the data has intentional errors (missing values, duplicate records, outliers, etc.). The </t>
    </r>
    <r>
      <rPr>
        <b/>
        <sz val="11"/>
        <color theme="1"/>
        <rFont val="Calibri"/>
        <family val="2"/>
        <scheme val="minor"/>
      </rPr>
      <t>enhanced1_copy_clean</t>
    </r>
    <r>
      <rPr>
        <sz val="11"/>
        <color theme="1"/>
        <rFont val="Calibri"/>
        <family val="2"/>
        <scheme val="minor"/>
      </rPr>
      <t xml:space="preserve"> version of the data does not include these errors.</t>
    </r>
  </si>
  <si>
    <r>
      <t xml:space="preserve">The additional attributes are </t>
    </r>
    <r>
      <rPr>
        <b/>
        <sz val="11"/>
        <color theme="1"/>
        <rFont val="Calibri"/>
        <family val="2"/>
        <scheme val="minor"/>
      </rPr>
      <t>fabricated</t>
    </r>
    <r>
      <rPr>
        <sz val="11"/>
        <color theme="1"/>
        <rFont val="Calibri"/>
        <family val="2"/>
        <scheme val="minor"/>
      </rPr>
      <t xml:space="preserve"> data.  They do not relate to anything in the real world, although I did do a bit of research on Iris colors, growing zones, etc.</t>
    </r>
  </si>
  <si>
    <r>
      <t xml:space="preserve">The </t>
    </r>
    <r>
      <rPr>
        <b/>
        <sz val="11"/>
        <color theme="1"/>
        <rFont val="Calibri"/>
        <family val="2"/>
        <scheme val="minor"/>
      </rPr>
      <t>…formulas</t>
    </r>
    <r>
      <rPr>
        <sz val="11"/>
        <color theme="1"/>
        <rFont val="Calibri"/>
        <family val="2"/>
        <scheme val="minor"/>
      </rPr>
      <t xml:space="preserve"> sheet uses formulas and the Excel random number generator to create values.  Every time the sheet is updated, the values will change.  The </t>
    </r>
    <r>
      <rPr>
        <b/>
        <sz val="11"/>
        <color theme="1"/>
        <rFont val="Calibri"/>
        <family val="2"/>
        <scheme val="minor"/>
      </rPr>
      <t>enhanced_copy…</t>
    </r>
    <r>
      <rPr>
        <sz val="11"/>
        <color theme="1"/>
        <rFont val="Calibri"/>
        <family val="2"/>
        <scheme val="minor"/>
      </rPr>
      <t xml:space="preserve"> sheets are snapshotted copies of the</t>
    </r>
    <r>
      <rPr>
        <b/>
        <sz val="11"/>
        <color theme="1"/>
        <rFont val="Calibri"/>
        <family val="2"/>
        <scheme val="minor"/>
      </rPr>
      <t xml:space="preserve"> …formulas</t>
    </r>
    <r>
      <rPr>
        <sz val="11"/>
        <color theme="1"/>
        <rFont val="Calibri"/>
        <family val="2"/>
        <scheme val="minor"/>
      </rPr>
      <t xml:space="preserve"> sheet at various times.</t>
    </r>
  </si>
  <si>
    <t>V1: Baseline, Tom Bihari, 3/6/2022</t>
  </si>
  <si>
    <r>
      <t xml:space="preserve">This is a copy of the traditional </t>
    </r>
    <r>
      <rPr>
        <b/>
        <sz val="11"/>
        <color theme="1"/>
        <rFont val="Calibri"/>
        <family val="2"/>
        <scheme val="minor"/>
      </rPr>
      <t>Iris</t>
    </r>
    <r>
      <rPr>
        <sz val="11"/>
        <color theme="1"/>
        <rFont val="Calibri"/>
        <family val="2"/>
        <scheme val="minor"/>
      </rPr>
      <t xml:space="preserve"> dataset (see the </t>
    </r>
    <r>
      <rPr>
        <b/>
        <sz val="11"/>
        <color theme="1"/>
        <rFont val="Calibri"/>
        <family val="2"/>
        <scheme val="minor"/>
      </rPr>
      <t>original</t>
    </r>
    <r>
      <rPr>
        <sz val="11"/>
        <color theme="1"/>
        <rFont val="Calibri"/>
        <family val="2"/>
        <scheme val="minor"/>
      </rPr>
      <t xml:space="preserve"> sheet), with additional attributes added to provide more opportunities for analyzing the data.  See the ...</t>
    </r>
    <r>
      <rPr>
        <b/>
        <sz val="11"/>
        <color theme="1"/>
        <rFont val="Calibri"/>
        <family val="2"/>
        <scheme val="minor"/>
      </rPr>
      <t>metadata</t>
    </r>
    <r>
      <rPr>
        <sz val="11"/>
        <color theme="1"/>
        <rFont val="Calibri"/>
        <family val="2"/>
        <scheme val="minor"/>
      </rPr>
      <t xml:space="preserve"> sheet for details.</t>
    </r>
  </si>
  <si>
    <t>V2: Changed row number to 0 based, Tom Bihari, 3/24/2022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</si>
</sst>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0" fontId="16" fillId="33" borderId="10" xfId="0" applyFont="1" applyFill="1" applyBorder="1" applyAlignment="1">
      <alignment vertical="top" wrapText="1"/>
    </xf>
    <xf numFmtId="2" fontId="16" fillId="33" borderId="10" xfId="0" applyNumberFormat="1" applyFont="1" applyFill="1" applyBorder="1" applyAlignment="1">
      <alignment vertical="top" wrapText="1"/>
    </xf>
    <xf numFmtId="0" fontId="16" fillId="34" borderId="10" xfId="0" applyFont="1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vertical="top"/>
    </xf>
    <xf numFmtId="2" fontId="16" fillId="34" borderId="10" xfId="0" applyNumberFormat="1" applyFont="1" applyFill="1" applyBorder="1" applyAlignment="1">
      <alignment vertical="top"/>
    </xf>
    <xf numFmtId="0" fontId="0" fillId="0" borderId="0" xfId="0" pivotButton="1" applyAlignment="1">
      <alignment vertical="top" wrapText="1"/>
    </xf>
    <xf numFmtId="0" fontId="0" fillId="0" borderId="0" xfId="0" applyAlignment="1">
      <alignment horizontal="left" vertical="top" wrapText="1"/>
    </xf>
    <xf numFmtId="0" fontId="18" fillId="0" borderId="0" xfId="42" applyAlignment="1">
      <alignment vertical="top"/>
    </xf>
    <xf numFmtId="16" fontId="0" fillId="0" borderId="0" xfId="0" applyNumberFormat="1" applyAlignment="1">
      <alignment vertical="top" wrapText="1"/>
    </xf>
    <xf numFmtId="0" fontId="0" fillId="35" borderId="0" xfId="0" applyFill="1" applyAlignment="1">
      <alignment horizontal="center" vertical="top"/>
    </xf>
    <xf numFmtId="0" fontId="0" fillId="33" borderId="0" xfId="0" applyFill="1" applyAlignment="1">
      <alignment horizontal="center" vertical="top"/>
    </xf>
    <xf numFmtId="0" fontId="0" fillId="36" borderId="0" xfId="0" applyFill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38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37" borderId="0" xfId="0" applyFill="1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38" borderId="0" xfId="0" applyFont="1" applyFill="1" applyAlignment="1">
      <alignment horizontal="left" vertical="top" wrapText="1"/>
    </xf>
    <xf numFmtId="2" fontId="0" fillId="36" borderId="0" xfId="0" applyNumberFormat="1" applyFill="1" applyAlignment="1">
      <alignment vertical="top"/>
    </xf>
    <xf numFmtId="2" fontId="0" fillId="33" borderId="0" xfId="0" applyNumberFormat="1" applyFill="1" applyAlignment="1">
      <alignment vertical="top"/>
    </xf>
    <xf numFmtId="2" fontId="0" fillId="35" borderId="0" xfId="0" applyNumberFormat="1" applyFill="1" applyAlignment="1">
      <alignment vertical="top"/>
    </xf>
    <xf numFmtId="0" fontId="0" fillId="35" borderId="0" xfId="0" applyFill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6" borderId="0" xfId="0" applyFill="1" applyAlignment="1">
      <alignment vertical="top" wrapText="1"/>
    </xf>
    <xf numFmtId="0" fontId="16" fillId="0" borderId="0" xfId="0" applyFont="1"/>
    <xf numFmtId="2" fontId="0" fillId="37" borderId="0" xfId="0" applyNumberFormat="1" applyFill="1" applyAlignment="1">
      <alignment vertical="top"/>
    </xf>
    <xf numFmtId="0" fontId="0" fillId="37" borderId="0" xfId="0" applyFill="1" applyAlignment="1">
      <alignment vertical="top" wrapText="1"/>
    </xf>
    <xf numFmtId="0" fontId="0" fillId="37" borderId="0" xfId="0" applyFill="1" applyAlignment="1">
      <alignment horizontal="center" vertical="top"/>
    </xf>
    <xf numFmtId="2" fontId="0" fillId="37" borderId="0" xfId="0" applyNumberFormat="1" applyFill="1" applyAlignment="1">
      <alignment vertical="top" wrapText="1"/>
    </xf>
    <xf numFmtId="0" fontId="0" fillId="0" borderId="0" xfId="0" pivotButton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16" fillId="37" borderId="0" xfId="0" applyFont="1" applyFill="1" applyAlignment="1">
      <alignment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2" fontId="19" fillId="37" borderId="0" xfId="0" applyNumberFormat="1" applyFont="1" applyFill="1" applyAlignment="1">
      <alignment vertical="top" wrapText="1"/>
    </xf>
    <xf numFmtId="0" fontId="20" fillId="37" borderId="0" xfId="0" applyFont="1" applyFill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color rgb="FF7030A0"/>
      </font>
    </dxf>
    <dxf>
      <font>
        <color rgb="FF7030A0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hari, Thomas E." refreshedDate="44636.392083333332" createdVersion="6" refreshedVersion="6" minRefreshableVersion="3" recordCount="152" xr:uid="{B92E9D2C-FF39-488D-BD42-58E4E2907662}">
  <cacheSource type="worksheet">
    <worksheetSource ref="A1:N1048576" sheet="enhanced1_copy_with_errors"/>
  </cacheSource>
  <cacheFields count="14">
    <cacheField name="row_id" numFmtId="0">
      <sharedItems containsString="0" containsBlank="1" containsNumber="1" containsInteger="1" minValue="1" maxValue="150"/>
    </cacheField>
    <cacheField name="sepal_length" numFmtId="2">
      <sharedItems containsString="0" containsBlank="1" containsNumber="1" minValue="4.3" maxValue="7.9"/>
    </cacheField>
    <cacheField name="sepal_width" numFmtId="2">
      <sharedItems containsString="0" containsBlank="1" containsNumber="1" minValue="2" maxValue="4.4000000000000004"/>
    </cacheField>
    <cacheField name="petal_length" numFmtId="2">
      <sharedItems containsString="0" containsBlank="1" containsNumber="1" minValue="1" maxValue="6.9"/>
    </cacheField>
    <cacheField name="petal_width" numFmtId="2">
      <sharedItems containsString="0" containsBlank="1" containsNumber="1" minValue="0.1" maxValue="2.5"/>
    </cacheField>
    <cacheField name="species" numFmtId="0">
      <sharedItems containsBlank="1"/>
    </cacheField>
    <cacheField name="sepal_area" numFmtId="2">
      <sharedItems containsString="0" containsBlank="1" containsNumber="1" minValue="10" maxValue="118.87"/>
    </cacheField>
    <cacheField name="sepal_shape_val" numFmtId="2">
      <sharedItems containsString="0" containsBlank="1" containsNumber="1" minValue="-1.4117647058823499" maxValue="2.9615384615384617"/>
    </cacheField>
    <cacheField name="sepal_shape" numFmtId="2">
      <sharedItems containsBlank="1"/>
    </cacheField>
    <cacheField name="petal_area" numFmtId="2">
      <sharedItems containsString="0" containsBlank="1" containsNumber="1" minValue="0.11000000000000001" maxValue="15.87"/>
    </cacheField>
    <cacheField name="petal_shape_val" numFmtId="2">
      <sharedItems containsString="0" containsBlank="1" containsNumber="1" minValue="2.125" maxValue="15"/>
    </cacheField>
    <cacheField name="petal_shape" numFmtId="2">
      <sharedItems containsBlank="1" count="5">
        <s v="very_long"/>
        <s v="oblong"/>
        <s v="square"/>
        <s v="olong"/>
        <m/>
      </sharedItems>
    </cacheField>
    <cacheField name="color" numFmtId="2">
      <sharedItems containsBlank="1"/>
    </cacheField>
    <cacheField name="zone" numFmtId="0">
      <sharedItems containsString="0" containsBlank="1" containsNumber="1" containsInteger="1" minValue="3" maxValue="99" count="9">
        <n v="6"/>
        <n v="4"/>
        <n v="5"/>
        <n v="7"/>
        <n v="3"/>
        <n v="9"/>
        <n v="8"/>
        <n v="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hari, Thomas E." refreshedDate="44636.418034722221" createdVersion="7" refreshedVersion="6" minRefreshableVersion="3" recordCount="151" xr:uid="{A451E8BA-B8D0-4AAB-A911-757AA0D8B7D9}">
  <cacheSource type="worksheet">
    <worksheetSource ref="A1:N1048576" sheet="enhanced1_copy_clean"/>
  </cacheSource>
  <cacheFields count="14">
    <cacheField name="row_id" numFmtId="0">
      <sharedItems containsString="0" containsBlank="1" containsNumber="1" containsInteger="1" minValue="1" maxValue="150"/>
    </cacheField>
    <cacheField name="sepal_length" numFmtId="2">
      <sharedItems containsString="0" containsBlank="1" containsNumber="1" minValue="4.3" maxValue="7.9"/>
    </cacheField>
    <cacheField name="sepal_width" numFmtId="2">
      <sharedItems containsString="0" containsBlank="1" containsNumber="1" minValue="2" maxValue="4.4000000000000004"/>
    </cacheField>
    <cacheField name="petal_length" numFmtId="2">
      <sharedItems containsString="0" containsBlank="1" containsNumber="1" minValue="1" maxValue="6.9"/>
    </cacheField>
    <cacheField name="petal_width" numFmtId="2">
      <sharedItems containsString="0" containsBlank="1" containsNumber="1" minValue="0.1" maxValue="2.5"/>
    </cacheField>
    <cacheField name="species" numFmtId="0">
      <sharedItems containsBlank="1" count="4">
        <s v="setosa"/>
        <s v="versicolor"/>
        <s v="virginica"/>
        <m/>
      </sharedItems>
    </cacheField>
    <cacheField name="sepal_area" numFmtId="2">
      <sharedItems containsString="0" containsBlank="1" containsNumber="1" minValue="10" maxValue="30.02"/>
    </cacheField>
    <cacheField name="sepal_shape_val" numFmtId="2">
      <sharedItems containsString="0" containsBlank="1" containsNumber="1" minValue="1.2682926829268295" maxValue="2.9615384615384617"/>
    </cacheField>
    <cacheField name="sepal_shape" numFmtId="2">
      <sharedItems containsBlank="1"/>
    </cacheField>
    <cacheField name="petal_area" numFmtId="2">
      <sharedItems containsString="0" containsBlank="1" containsNumber="1" minValue="0.11000000000000001" maxValue="15.87"/>
    </cacheField>
    <cacheField name="petal_shape_val" numFmtId="2">
      <sharedItems containsString="0" containsBlank="1" containsNumber="1" minValue="2.125" maxValue="15"/>
    </cacheField>
    <cacheField name="petal_shape" numFmtId="2">
      <sharedItems containsBlank="1" count="4">
        <s v="very_long"/>
        <s v="oblong"/>
        <s v="square"/>
        <m/>
      </sharedItems>
    </cacheField>
    <cacheField name="color" numFmtId="2">
      <sharedItems containsBlank="1" count="7">
        <s v="violet"/>
        <s v="white"/>
        <s v="pink "/>
        <s v="purple "/>
        <s v="lavender "/>
        <s v="blue "/>
        <m/>
      </sharedItems>
    </cacheField>
    <cacheField name="zone" numFmtId="0">
      <sharedItems containsString="0" containsBlank="1" containsNumber="1" containsInteger="1" minValue="3" maxValue="9" count="8">
        <n v="6"/>
        <n v="4"/>
        <n v="5"/>
        <n v="7"/>
        <n v="3"/>
        <n v="9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n v="1"/>
    <n v="5.0999999999999996"/>
    <n v="3.5"/>
    <n v="1.4"/>
    <n v="0.2"/>
    <s v="setosa"/>
    <n v="17.849999999999998"/>
    <n v="1.4571428571428571"/>
    <s v="square"/>
    <n v="0.27999999999999997"/>
    <n v="6.9999999999999991"/>
    <x v="0"/>
    <s v="violet"/>
    <x v="0"/>
  </r>
  <r>
    <n v="2"/>
    <n v="4.9000000000000004"/>
    <n v="3"/>
    <n v="1.4"/>
    <n v="0.2"/>
    <s v="setosa"/>
    <n v="14.700000000000001"/>
    <n v="1.6333333333333335"/>
    <s v="square"/>
    <n v="0.27999999999999997"/>
    <n v="6.9999999999999991"/>
    <x v="0"/>
    <s v="white"/>
    <x v="1"/>
  </r>
  <r>
    <n v="3"/>
    <n v="4.7"/>
    <n v="3.2"/>
    <n v="1.3"/>
    <n v="0.2"/>
    <s v="setosa"/>
    <n v="15.040000000000001"/>
    <n v="1.46875"/>
    <s v="square"/>
    <n v="0.26"/>
    <n v="6.5"/>
    <x v="0"/>
    <s v="violet"/>
    <x v="2"/>
  </r>
  <r>
    <n v="4"/>
    <n v="4.5999999999999996"/>
    <n v="3.1"/>
    <n v="1.5"/>
    <n v="0.2"/>
    <s v="setosa"/>
    <n v="14.26"/>
    <n v="1.4838709677419353"/>
    <s v="square"/>
    <n v="0.30000000000000004"/>
    <n v="7.5"/>
    <x v="0"/>
    <s v="violet"/>
    <x v="1"/>
  </r>
  <r>
    <n v="5"/>
    <n v="5"/>
    <n v="3.6"/>
    <n v="1.4"/>
    <n v="0.2"/>
    <s v="setosa"/>
    <n v="18"/>
    <n v="1.3888888888888888"/>
    <s v="square"/>
    <n v="0.27999999999999997"/>
    <n v="6.9999999999999991"/>
    <x v="0"/>
    <s v="violet"/>
    <x v="0"/>
  </r>
  <r>
    <n v="6"/>
    <n v="5.4"/>
    <n v="3.9"/>
    <n v="1.7"/>
    <n v="0.4"/>
    <s v="setosa"/>
    <n v="21.060000000000002"/>
    <n v="1.3846153846153848"/>
    <s v="square"/>
    <n v="0.68"/>
    <n v="4.25"/>
    <x v="1"/>
    <s v="violet"/>
    <x v="3"/>
  </r>
  <r>
    <n v="7"/>
    <n v="4.5999999999999996"/>
    <n v="3.4"/>
    <n v="1.4"/>
    <n v="0.3"/>
    <s v="setosa"/>
    <n v="15.639999999999999"/>
    <n v="1.3529411764705881"/>
    <s v="square"/>
    <n v="0.42"/>
    <n v="4.666666666666667"/>
    <x v="1"/>
    <s v="pink "/>
    <x v="0"/>
  </r>
  <r>
    <n v="8"/>
    <n v="5"/>
    <n v="3.4"/>
    <n v="1.5"/>
    <n v="0.2"/>
    <s v="setosa"/>
    <n v="17"/>
    <n v="1.4705882352941178"/>
    <s v="square"/>
    <n v="0.30000000000000004"/>
    <n v="7.5"/>
    <x v="0"/>
    <s v="white"/>
    <x v="1"/>
  </r>
  <r>
    <n v="9"/>
    <n v="4.4000000000000004"/>
    <n v="2.9"/>
    <n v="1.4"/>
    <n v="0.2"/>
    <s v="setos"/>
    <n v="12.76"/>
    <n v="1.517241379310345"/>
    <s v="square"/>
    <n v="0.27999999999999997"/>
    <n v="6.9999999999999991"/>
    <x v="0"/>
    <s v="purple "/>
    <x v="4"/>
  </r>
  <r>
    <n v="10"/>
    <n v="4.9000000000000004"/>
    <n v="3.1"/>
    <n v="1.5"/>
    <n v="0.1"/>
    <s v="setosa"/>
    <n v="15.190000000000001"/>
    <n v="1.5806451612903227"/>
    <s v="square"/>
    <n v="0.15000000000000002"/>
    <n v="15"/>
    <x v="0"/>
    <s v="lavender "/>
    <x v="4"/>
  </r>
  <r>
    <n v="11"/>
    <n v="5.4"/>
    <n v="3.7"/>
    <n v="1.5"/>
    <n v="0.2"/>
    <s v="setosa"/>
    <n v="19.980000000000004"/>
    <n v="1.4594594594594594"/>
    <s v="square"/>
    <n v="0.30000000000000004"/>
    <n v="7.5"/>
    <x v="0"/>
    <s v="purple "/>
    <x v="1"/>
  </r>
  <r>
    <n v="12"/>
    <n v="4.8"/>
    <n v="3.4"/>
    <n v="1.6"/>
    <n v="0.2"/>
    <s v="setosa"/>
    <n v="16.32"/>
    <n v="1.411764705882353"/>
    <s v="square"/>
    <n v="0.32000000000000006"/>
    <n v="8"/>
    <x v="0"/>
    <s v="pink "/>
    <x v="4"/>
  </r>
  <r>
    <n v="13"/>
    <n v="4.8"/>
    <n v="3"/>
    <n v="1.4"/>
    <n v="0.1"/>
    <s v="setosa"/>
    <n v="14.399999999999999"/>
    <n v="1.5999999999999999"/>
    <s v="square"/>
    <n v="0.13999999999999999"/>
    <n v="13.999999999999998"/>
    <x v="0"/>
    <s v="purple "/>
    <x v="1"/>
  </r>
  <r>
    <n v="14"/>
    <n v="4.3"/>
    <n v="3"/>
    <n v="1.1000000000000001"/>
    <n v="0.1"/>
    <s v="setosa"/>
    <n v="12.899999999999999"/>
    <n v="1.4333333333333333"/>
    <s v="square"/>
    <n v="0.11000000000000001"/>
    <n v="11"/>
    <x v="0"/>
    <s v="lavender "/>
    <x v="1"/>
  </r>
  <r>
    <n v="15"/>
    <n v="5.8"/>
    <n v="4"/>
    <n v="1.2"/>
    <n v="0.2"/>
    <s v="setosa"/>
    <n v="23.2"/>
    <n v="1.45"/>
    <s v="square"/>
    <n v="0.24"/>
    <n v="5.9999999999999991"/>
    <x v="0"/>
    <s v="pink "/>
    <x v="1"/>
  </r>
  <r>
    <n v="16"/>
    <n v="5.7"/>
    <n v="4.4000000000000004"/>
    <n v="1.5"/>
    <n v="0.4"/>
    <s v="setosa"/>
    <n v="25.080000000000002"/>
    <n v="1.2954545454545454"/>
    <s v="square"/>
    <n v="0.60000000000000009"/>
    <n v="3.75"/>
    <x v="1"/>
    <s v="lavender "/>
    <x v="1"/>
  </r>
  <r>
    <n v="17"/>
    <n v="5.4"/>
    <n v="3.9"/>
    <n v="1.3"/>
    <n v="0.4"/>
    <s v="setosa"/>
    <n v="21.060000000000002"/>
    <n v="1.3846153846153848"/>
    <s v="square"/>
    <n v="0.52"/>
    <n v="3.25"/>
    <x v="1"/>
    <s v="pink "/>
    <x v="0"/>
  </r>
  <r>
    <n v="18"/>
    <n v="5.0999999999999996"/>
    <n v="3.5"/>
    <n v="1.4"/>
    <n v="0.3"/>
    <s v="setosa"/>
    <n v="17.849999999999998"/>
    <n v="1.4571428571428571"/>
    <s v="square"/>
    <n v="0.42"/>
    <n v="4.666666666666667"/>
    <x v="1"/>
    <s v="white"/>
    <x v="0"/>
  </r>
  <r>
    <n v="19"/>
    <n v="5.7"/>
    <n v="3.8"/>
    <n v="1.7"/>
    <n v="0.3"/>
    <s v="setosa"/>
    <n v="21.66"/>
    <n v="1.5000000000000002"/>
    <s v="square"/>
    <n v="0.51"/>
    <n v="5.666666666666667"/>
    <x v="1"/>
    <s v="pink "/>
    <x v="0"/>
  </r>
  <r>
    <n v="20"/>
    <n v="5.0999999999999996"/>
    <n v="3.8"/>
    <n v="1.5"/>
    <n v="0.3"/>
    <s v="setosa"/>
    <n v="19.38"/>
    <n v="1.3421052631578947"/>
    <s v="square"/>
    <n v="0.44999999999999996"/>
    <n v="5"/>
    <x v="1"/>
    <s v="lavender "/>
    <x v="0"/>
  </r>
  <r>
    <n v="21"/>
    <n v="5.4"/>
    <n v="3.4"/>
    <n v="1.7"/>
    <n v="0.2"/>
    <s v="setosa"/>
    <n v="18.36"/>
    <n v="1.5882352941176472"/>
    <s v="square"/>
    <n v="0.34"/>
    <n v="8.5"/>
    <x v="0"/>
    <s v="lavender "/>
    <x v="4"/>
  </r>
  <r>
    <n v="22"/>
    <n v="5.0999999999999996"/>
    <n v="3.7"/>
    <n v="1.5"/>
    <n v="0.4"/>
    <s v="setosa"/>
    <n v="118.87"/>
    <n v="1.3783783783783783"/>
    <s v="square"/>
    <n v="0.60000000000000009"/>
    <n v="3.75"/>
    <x v="1"/>
    <s v="purple "/>
    <x v="0"/>
  </r>
  <r>
    <n v="23"/>
    <n v="4.5999999999999996"/>
    <n v="3.6"/>
    <n v="1"/>
    <n v="0.2"/>
    <s v="setosa"/>
    <n v="16.559999999999999"/>
    <n v="1.2777777777777777"/>
    <s v="square"/>
    <n v="0.2"/>
    <n v="5"/>
    <x v="1"/>
    <s v="pink "/>
    <x v="1"/>
  </r>
  <r>
    <n v="24"/>
    <n v="5.0999999999999996"/>
    <n v="3.3"/>
    <n v="1.7"/>
    <n v="0.5"/>
    <s v="setosa"/>
    <n v="16.829999999999998"/>
    <n v="1.5454545454545454"/>
    <s v="square"/>
    <n v="0.85"/>
    <n v="3.4"/>
    <x v="1"/>
    <s v="lavender "/>
    <x v="2"/>
  </r>
  <r>
    <n v="25"/>
    <n v="4.8"/>
    <n v="3.4"/>
    <n v="1.9"/>
    <n v="0.2"/>
    <s v="setosa"/>
    <n v="16.32"/>
    <n v="-1.4117647058823499"/>
    <s v="square"/>
    <n v="0.38"/>
    <n v="9.4999999999999982"/>
    <x v="0"/>
    <s v="violet"/>
    <x v="2"/>
  </r>
  <r>
    <n v="26"/>
    <n v="5"/>
    <n v="3"/>
    <n v="1.6"/>
    <n v="0.2"/>
    <s v="setosa"/>
    <n v="15"/>
    <n v="1.6666666666666667"/>
    <s v="square"/>
    <n v="0.32000000000000006"/>
    <n v="8"/>
    <x v="0"/>
    <s v="white"/>
    <x v="0"/>
  </r>
  <r>
    <n v="27"/>
    <n v="5"/>
    <n v="3.4"/>
    <n v="1.6"/>
    <n v="0.4"/>
    <s v="setosa"/>
    <n v="17"/>
    <n v="1.4705882352941178"/>
    <s v="square"/>
    <n v="0.64000000000000012"/>
    <n v="4"/>
    <x v="1"/>
    <s v="purple "/>
    <x v="2"/>
  </r>
  <r>
    <n v="28"/>
    <n v="5.2"/>
    <n v="3.5"/>
    <n v="1.5"/>
    <n v="0.2"/>
    <s v="setosa"/>
    <n v="18.2"/>
    <n v="1.4857142857142858"/>
    <s v="square"/>
    <n v="0.30000000000000004"/>
    <n v="7.5"/>
    <x v="0"/>
    <s v="white"/>
    <x v="0"/>
  </r>
  <r>
    <n v="29"/>
    <n v="5.2"/>
    <n v="3.4"/>
    <n v="1.4"/>
    <n v="0.2"/>
    <s v="setosa"/>
    <n v="17.68"/>
    <n v="1.5294117647058825"/>
    <s v="square"/>
    <n v="0.27999999999999997"/>
    <n v="6.9999999999999991"/>
    <x v="0"/>
    <s v="white"/>
    <x v="0"/>
  </r>
  <r>
    <n v="30"/>
    <n v="4.7"/>
    <n v="3.2"/>
    <n v="1.6"/>
    <n v="0.2"/>
    <s v="setosa"/>
    <n v="15.040000000000001"/>
    <n v="1.46875"/>
    <s v="square"/>
    <n v="0.32000000000000006"/>
    <n v="8"/>
    <x v="0"/>
    <s v="white"/>
    <x v="2"/>
  </r>
  <r>
    <n v="31"/>
    <n v="4.8"/>
    <n v="3.1"/>
    <n v="1.6"/>
    <n v="0.2"/>
    <s v="setosa"/>
    <n v="14.879999999999999"/>
    <n v="1.5483870967741935"/>
    <s v="square"/>
    <n v="0.32000000000000006"/>
    <n v="8"/>
    <x v="0"/>
    <s v="lavender "/>
    <x v="0"/>
  </r>
  <r>
    <n v="32"/>
    <n v="5.4"/>
    <n v="3.4"/>
    <n v="1.5"/>
    <n v="0.4"/>
    <s v="setosa"/>
    <n v="18.36"/>
    <n v="1.5882352941176472"/>
    <s v="square"/>
    <n v="0.60000000000000009"/>
    <n v="3.75"/>
    <x v="1"/>
    <s v="purple "/>
    <x v="2"/>
  </r>
  <r>
    <n v="33"/>
    <n v="5.2"/>
    <n v="4.0999999999999996"/>
    <n v="1.5"/>
    <n v="0.1"/>
    <s v="setosa"/>
    <n v="21.32"/>
    <n v="1.2682926829268295"/>
    <s v="square"/>
    <n v="0.15000000000000002"/>
    <n v="15"/>
    <x v="0"/>
    <s v="white"/>
    <x v="4"/>
  </r>
  <r>
    <n v="34"/>
    <n v="5.5"/>
    <n v="4.2"/>
    <n v="1.4"/>
    <n v="0.2"/>
    <s v="setosa"/>
    <n v="23.1"/>
    <n v="1.3095238095238095"/>
    <s v="square"/>
    <n v="0.27999999999999997"/>
    <n v="6.9999999999999991"/>
    <x v="0"/>
    <s v="lavender "/>
    <x v="3"/>
  </r>
  <r>
    <n v="35"/>
    <n v="4.9000000000000004"/>
    <n v="3.1"/>
    <n v="1.5"/>
    <n v="0.1"/>
    <s v="setosa"/>
    <n v="15.190000000000001"/>
    <n v="1.5806451612903227"/>
    <s v="square"/>
    <n v="0.15000000000000002"/>
    <n v="15"/>
    <x v="0"/>
    <s v="lavender "/>
    <x v="2"/>
  </r>
  <r>
    <n v="36"/>
    <n v="5"/>
    <n v="3.2"/>
    <n v="1.2"/>
    <n v="0.2"/>
    <s v="setosa"/>
    <n v="16"/>
    <n v="1.5625"/>
    <s v="square"/>
    <n v="0.24"/>
    <n v="5.9999999999999991"/>
    <x v="0"/>
    <s v="purple "/>
    <x v="3"/>
  </r>
  <r>
    <n v="37"/>
    <n v="5.5"/>
    <n v="3.5"/>
    <n v="1.3"/>
    <n v="0.2"/>
    <s v="setosa"/>
    <n v="19.25"/>
    <n v="1.5714285714285714"/>
    <s v="square"/>
    <n v="0.26"/>
    <n v="6.5"/>
    <x v="0"/>
    <s v="pink "/>
    <x v="3"/>
  </r>
  <r>
    <n v="38"/>
    <n v="4.9000000000000004"/>
    <n v="3.1"/>
    <n v="1.5"/>
    <n v="0.1"/>
    <s v="setosa"/>
    <n v="15.190000000000001"/>
    <n v="1.5806451612903227"/>
    <s v="square"/>
    <n v="0.15000000000000002"/>
    <n v="15"/>
    <x v="0"/>
    <s v="violet"/>
    <x v="0"/>
  </r>
  <r>
    <n v="39"/>
    <n v="4.4000000000000004"/>
    <n v="3"/>
    <n v="1.3"/>
    <n v="0.2"/>
    <s v="setosa"/>
    <n v="13.200000000000001"/>
    <n v="1.4666666666666668"/>
    <s v="square"/>
    <n v="0.26"/>
    <n v="6.5"/>
    <x v="0"/>
    <s v="white"/>
    <x v="1"/>
  </r>
  <r>
    <n v="40"/>
    <n v="5.0999999999999996"/>
    <n v="3.4"/>
    <n v="1.5"/>
    <n v="0.2"/>
    <s v="setosa"/>
    <n v="17.34"/>
    <n v="1.5"/>
    <s v="square"/>
    <n v="0.30000000000000004"/>
    <n v="7.5"/>
    <x v="0"/>
    <s v="lavender "/>
    <x v="1"/>
  </r>
  <r>
    <n v="41"/>
    <n v="5"/>
    <n v="3.5"/>
    <n v="1.3"/>
    <n v="0.3"/>
    <s v="setosa"/>
    <n v="17.5"/>
    <n v="1.4285714285714286"/>
    <s v="square"/>
    <n v="0.39"/>
    <n v="4.3333333333333339"/>
    <x v="1"/>
    <s v="purple "/>
    <x v="2"/>
  </r>
  <r>
    <n v="42"/>
    <n v="4.5"/>
    <n v="2.2999999999999998"/>
    <n v="1.3"/>
    <n v="0.3"/>
    <s v="setosa"/>
    <n v="10.35"/>
    <n v="1.956521739130435"/>
    <s v="square"/>
    <n v="0.39"/>
    <n v="4.3333333333333339"/>
    <x v="1"/>
    <s v="violet"/>
    <x v="0"/>
  </r>
  <r>
    <n v="43"/>
    <n v="4.4000000000000004"/>
    <n v="3.2"/>
    <n v="1.3"/>
    <n v="0.2"/>
    <s v="setosa"/>
    <n v="14.080000000000002"/>
    <n v="1.375"/>
    <s v="square"/>
    <n v="0.26"/>
    <n v="6.5"/>
    <x v="0"/>
    <s v="violet"/>
    <x v="2"/>
  </r>
  <r>
    <n v="44"/>
    <n v="5"/>
    <n v="3.5"/>
    <n v="1.6"/>
    <n v="0.6"/>
    <s v="setosa"/>
    <n v="17.5"/>
    <n v="1.4285714285714286"/>
    <s v="square"/>
    <n v="0.96"/>
    <n v="2.666666666666667"/>
    <x v="2"/>
    <s v="white"/>
    <x v="1"/>
  </r>
  <r>
    <n v="45"/>
    <n v="5.0999999999999996"/>
    <n v="3.8"/>
    <n v="1.9"/>
    <n v="0.4"/>
    <s v="setosa"/>
    <n v="19.38"/>
    <n v="1.3421052631578947"/>
    <s v="square"/>
    <n v="0.76"/>
    <n v="4.7499999999999991"/>
    <x v="1"/>
    <s v="white"/>
    <x v="1"/>
  </r>
  <r>
    <n v="46"/>
    <n v="4.8"/>
    <n v="3"/>
    <n v="1.4"/>
    <n v="0.3"/>
    <s v="setosa"/>
    <n v="14.399999999999999"/>
    <n v="1.5999999999999999"/>
    <s v="square"/>
    <n v="0.42"/>
    <n v="4.666666666666667"/>
    <x v="1"/>
    <s v="white"/>
    <x v="1"/>
  </r>
  <r>
    <n v="47"/>
    <n v="5.0999999999999996"/>
    <n v="3.8"/>
    <n v="1.6"/>
    <n v="0.2"/>
    <s v="setosa"/>
    <n v="19.38"/>
    <n v="1.3421052631578947"/>
    <s v="square"/>
    <n v="0.32000000000000006"/>
    <n v="8"/>
    <x v="0"/>
    <s v="pink "/>
    <x v="0"/>
  </r>
  <r>
    <n v="48"/>
    <n v="4.5999999999999996"/>
    <n v="3.2"/>
    <n v="1.4"/>
    <n v="0.2"/>
    <s v="setosa"/>
    <n v="14.719999999999999"/>
    <n v="1.4374999999999998"/>
    <s v="square"/>
    <n v="0.27999999999999997"/>
    <n v="6.9999999999999991"/>
    <x v="0"/>
    <s v="violet"/>
    <x v="2"/>
  </r>
  <r>
    <n v="49"/>
    <n v="5.3"/>
    <n v="3.7"/>
    <n v="1.5"/>
    <n v="0.2"/>
    <s v="setosa"/>
    <n v="19.61"/>
    <n v="1.4324324324324322"/>
    <s v="square"/>
    <n v="0.30000000000000004"/>
    <n v="7.5"/>
    <x v="0"/>
    <s v="pink "/>
    <x v="4"/>
  </r>
  <r>
    <n v="50"/>
    <n v="5"/>
    <n v="3.3"/>
    <n v="1.4"/>
    <n v="0.2"/>
    <s v="setosa"/>
    <n v="16.5"/>
    <n v="1.5151515151515151"/>
    <s v="square"/>
    <n v="0.27999999999999997"/>
    <n v="6.9999999999999991"/>
    <x v="0"/>
    <s v="lavender "/>
    <x v="1"/>
  </r>
  <r>
    <n v="51"/>
    <n v="7"/>
    <n v="3.2"/>
    <n v="4.7"/>
    <n v="1.4"/>
    <s v="versicolor"/>
    <n v="22.400000000000002"/>
    <n v="2.1875"/>
    <s v="oblong"/>
    <n v="6.58"/>
    <n v="3.3571428571428577"/>
    <x v="1"/>
    <s v="violet"/>
    <x v="0"/>
  </r>
  <r>
    <n v="52"/>
    <n v="6.4"/>
    <n v="3.2"/>
    <n v="4.5"/>
    <n v="1.5"/>
    <s v="versicolor"/>
    <n v="20.480000000000004"/>
    <n v="2"/>
    <s v="oblong"/>
    <n v="6.75"/>
    <n v="3"/>
    <x v="1"/>
    <s v="purple "/>
    <x v="1"/>
  </r>
  <r>
    <n v="53"/>
    <n v="6.9"/>
    <n v="3.1"/>
    <n v="4.9000000000000004"/>
    <n v="1.5"/>
    <s v="versicolor"/>
    <n v="21.39"/>
    <n v="2.2258064516129035"/>
    <s v="oblong"/>
    <n v="7.3500000000000005"/>
    <n v="3.2666666666666671"/>
    <x v="1"/>
    <s v="violet"/>
    <x v="4"/>
  </r>
  <r>
    <n v="54"/>
    <n v="5.5"/>
    <n v="2.2999999999999998"/>
    <n v="4"/>
    <n v="1.3"/>
    <s v="versicolor"/>
    <n v="12.649999999999999"/>
    <n v="2.3913043478260874"/>
    <s v="oblong"/>
    <n v="5.2"/>
    <n v="3.0769230769230766"/>
    <x v="1"/>
    <s v="blue "/>
    <x v="2"/>
  </r>
  <r>
    <n v="55"/>
    <n v="6.5"/>
    <n v="2.8"/>
    <n v="4.5999999999999996"/>
    <n v="1.5"/>
    <s v="versicolor"/>
    <n v="18.2"/>
    <n v="2.3214285714285716"/>
    <s v="oblong"/>
    <n v="6.8999999999999995"/>
    <n v="3.0666666666666664"/>
    <x v="1"/>
    <s v="blue "/>
    <x v="2"/>
  </r>
  <r>
    <n v="56"/>
    <n v="5.7"/>
    <n v="2.8"/>
    <n v="4.5"/>
    <n v="1.3"/>
    <s v="versicolor"/>
    <n v="15.959999999999999"/>
    <n v="2.035714285714286"/>
    <s v="oblong"/>
    <n v="5.8500000000000005"/>
    <n v="3.4615384615384612"/>
    <x v="1"/>
    <s v="purple "/>
    <x v="2"/>
  </r>
  <r>
    <n v="57"/>
    <n v="6.3"/>
    <n v="3.3"/>
    <n v="4.7"/>
    <n v="1.6"/>
    <s v="versicolor"/>
    <n v="20.79"/>
    <n v="1.9090909090909092"/>
    <s v="square"/>
    <n v="7.5200000000000005"/>
    <n v="2.9375"/>
    <x v="2"/>
    <s v="blue "/>
    <x v="0"/>
  </r>
  <r>
    <n v="58"/>
    <n v="4.9000000000000004"/>
    <n v="2.4"/>
    <n v="3.3"/>
    <n v="1"/>
    <s v="versicolor"/>
    <n v="11.76"/>
    <n v="2.041666666666667"/>
    <s v="oblong"/>
    <n v="3.3"/>
    <n v="3.3"/>
    <x v="1"/>
    <s v="violet"/>
    <x v="5"/>
  </r>
  <r>
    <n v="59"/>
    <n v="6.6"/>
    <n v="2.9"/>
    <n v="4.5999999999999996"/>
    <n v="1.3"/>
    <s v="versicolor"/>
    <n v="19.139999999999997"/>
    <n v="2.2758620689655173"/>
    <s v="oblong"/>
    <n v="5.9799999999999995"/>
    <n v="3.5384615384615379"/>
    <x v="1"/>
    <s v="purple "/>
    <x v="1"/>
  </r>
  <r>
    <n v="60"/>
    <n v="5.2"/>
    <n v="2.7"/>
    <n v="3.9"/>
    <n v="1.4"/>
    <s v="versicolor"/>
    <n v="14.040000000000001"/>
    <n v="1.9259259259259258"/>
    <s v="square"/>
    <n v="5.46"/>
    <n v="2.785714285714286"/>
    <x v="2"/>
    <s v="purple "/>
    <x v="3"/>
  </r>
  <r>
    <n v="61"/>
    <n v="5"/>
    <n v="2"/>
    <n v="3.5"/>
    <n v="1"/>
    <s v="versicolor"/>
    <n v="10"/>
    <n v="2.5"/>
    <s v="oblong"/>
    <n v="3.5"/>
    <n v="3.5"/>
    <x v="1"/>
    <s v="purple "/>
    <x v="1"/>
  </r>
  <r>
    <n v="62"/>
    <n v="5.9"/>
    <n v="3"/>
    <n v="4.2"/>
    <n v="1.5"/>
    <s v="versicolor"/>
    <n v="17.700000000000003"/>
    <n v="1.9666666666666668"/>
    <s v="square"/>
    <n v="6.3000000000000007"/>
    <n v="2.8000000000000003"/>
    <x v="2"/>
    <s v="violet"/>
    <x v="4"/>
  </r>
  <r>
    <n v="63"/>
    <n v="6"/>
    <n v="2.2000000000000002"/>
    <n v="4"/>
    <n v="1"/>
    <s v="versicolor"/>
    <n v="13.200000000000001"/>
    <n v="2.7272727272727271"/>
    <s v="oblong"/>
    <n v="4"/>
    <n v="4"/>
    <x v="1"/>
    <s v="violet"/>
    <x v="6"/>
  </r>
  <r>
    <n v="64"/>
    <n v="6.1"/>
    <n v="2.9"/>
    <n v="4.7"/>
    <n v="1.4"/>
    <s v="versicolor"/>
    <n v="17.689999999999998"/>
    <n v="2.103448275862069"/>
    <s v="oblong"/>
    <n v="6.58"/>
    <n v="3.3571428571428577"/>
    <x v="1"/>
    <s v="blue "/>
    <x v="2"/>
  </r>
  <r>
    <n v="65"/>
    <n v="5.6"/>
    <n v="2.9"/>
    <n v="3.6"/>
    <n v="1.3"/>
    <s v="versicolor"/>
    <n v="16.239999999999998"/>
    <n v="1.9310344827586206"/>
    <s v="square"/>
    <n v="4.6800000000000006"/>
    <n v="2.7692307692307692"/>
    <x v="2"/>
    <s v="violet"/>
    <x v="1"/>
  </r>
  <r>
    <n v="66"/>
    <n v="6.7"/>
    <n v="3.1"/>
    <n v="4.4000000000000004"/>
    <n v="1.4"/>
    <s v="versicolor"/>
    <n v="20.77"/>
    <n v="2.161290322580645"/>
    <s v="oblong"/>
    <n v="6.16"/>
    <n v="3.1428571428571432"/>
    <x v="1"/>
    <s v="blue "/>
    <x v="0"/>
  </r>
  <r>
    <n v="67"/>
    <n v="5.6"/>
    <n v="3"/>
    <n v="4.5"/>
    <n v="1.5"/>
    <s v="versicolor"/>
    <n v="16.799999999999997"/>
    <n v="1.8666666666666665"/>
    <s v="square"/>
    <n v="6.75"/>
    <n v="3"/>
    <x v="1"/>
    <s v="violet"/>
    <x v="2"/>
  </r>
  <r>
    <n v="68"/>
    <n v="5.8"/>
    <n v="2.7"/>
    <n v="4.0999999999999996"/>
    <n v="1"/>
    <s v="versicolor"/>
    <n v="15.66"/>
    <n v="2.1481481481481479"/>
    <s v="oblong"/>
    <n v="4.0999999999999996"/>
    <n v="4.0999999999999996"/>
    <x v="1"/>
    <s v="violet"/>
    <x v="2"/>
  </r>
  <r>
    <n v="69"/>
    <n v="6.2"/>
    <n v="2.2000000000000002"/>
    <n v="4.5"/>
    <n v="1.5"/>
    <s v="versicolor"/>
    <n v="13.640000000000002"/>
    <n v="2.8181818181818179"/>
    <s v="oblong"/>
    <n v="6.75"/>
    <n v="3"/>
    <x v="1"/>
    <s v="blue "/>
    <x v="1"/>
  </r>
  <r>
    <n v="70"/>
    <n v="5.6"/>
    <n v="2.5"/>
    <n v="3.9"/>
    <n v="1.1000000000000001"/>
    <s v="versicolor"/>
    <n v="14"/>
    <n v="2.2399999999999998"/>
    <s v="oblong"/>
    <n v="4.29"/>
    <n v="3.545454545454545"/>
    <x v="1"/>
    <s v="violet"/>
    <x v="0"/>
  </r>
  <r>
    <n v="71"/>
    <n v="5.9"/>
    <n v="3.2"/>
    <n v="4.8"/>
    <n v="1.8"/>
    <s v="versicolor"/>
    <n v="18.880000000000003"/>
    <n v="1.84375"/>
    <s v="square"/>
    <n v="8.64"/>
    <n v="2.6666666666666665"/>
    <x v="2"/>
    <s v="purple "/>
    <x v="2"/>
  </r>
  <r>
    <n v="72"/>
    <n v="6.1"/>
    <n v="2.8"/>
    <n v="4"/>
    <n v="1.3"/>
    <s v="versicolor"/>
    <n v="17.079999999999998"/>
    <n v="2.1785714285714284"/>
    <s v="oblong"/>
    <n v="5.2"/>
    <n v="3.0769230769230766"/>
    <x v="1"/>
    <s v="purple "/>
    <x v="3"/>
  </r>
  <r>
    <n v="73"/>
    <n v="6.3"/>
    <n v="2.5"/>
    <n v="4.9000000000000004"/>
    <n v="1.5"/>
    <s v="versicolor"/>
    <n v="15.75"/>
    <n v="2.52"/>
    <s v="oblong"/>
    <n v="7.3500000000000005"/>
    <n v="3.2666666666666671"/>
    <x v="1"/>
    <s v="purple "/>
    <x v="5"/>
  </r>
  <r>
    <n v="74"/>
    <n v="6.1"/>
    <n v="2.8"/>
    <n v="4.7"/>
    <n v="1.2"/>
    <s v="versicolor"/>
    <n v="17.079999999999998"/>
    <n v="2.1785714285714284"/>
    <s v="oblong"/>
    <n v="5.64"/>
    <n v="3.916666666666667"/>
    <x v="1"/>
    <s v="blue "/>
    <x v="1"/>
  </r>
  <r>
    <n v="75"/>
    <n v="6.4"/>
    <n v="2.9"/>
    <n v="4.3"/>
    <n v="1.3"/>
    <s v="versicolor"/>
    <n v="18.559999999999999"/>
    <n v="2.2068965517241379"/>
    <s v="oblong"/>
    <n v="5.59"/>
    <n v="3.3076923076923075"/>
    <x v="1"/>
    <s v="violet"/>
    <x v="5"/>
  </r>
  <r>
    <n v="76"/>
    <n v="6.6"/>
    <n v="3"/>
    <n v="4.4000000000000004"/>
    <n v="1.4"/>
    <s v="versicolor"/>
    <n v="19.799999999999997"/>
    <n v="2.1999999999999997"/>
    <s v="oblong"/>
    <n v="6.16"/>
    <n v="3.1428571428571432"/>
    <x v="1"/>
    <s v="violet"/>
    <x v="0"/>
  </r>
  <r>
    <n v="77"/>
    <n v="6.8"/>
    <n v="2.8"/>
    <n v="4.8"/>
    <n v="1.4"/>
    <s v="versicolor"/>
    <n v="19.04"/>
    <n v="2.4285714285714288"/>
    <s v="oblong"/>
    <n v="6.72"/>
    <n v="3.4285714285714288"/>
    <x v="1"/>
    <s v="violet"/>
    <x v="5"/>
  </r>
  <r>
    <n v="78"/>
    <n v="6.7"/>
    <n v="3"/>
    <n v="5"/>
    <n v="1.7"/>
    <s v="versicolor"/>
    <n v="20.100000000000001"/>
    <n v="2.2333333333333334"/>
    <s v="oblong"/>
    <n v="8.5"/>
    <n v="2.9411764705882355"/>
    <x v="2"/>
    <s v="violet"/>
    <x v="3"/>
  </r>
  <r>
    <n v="79"/>
    <n v="6"/>
    <n v="2.9"/>
    <n v="4.5"/>
    <n v="1.5"/>
    <s v="versicolor"/>
    <n v="17.399999999999999"/>
    <n v="2.0689655172413794"/>
    <s v="oblong"/>
    <n v="6.75"/>
    <n v="3"/>
    <x v="1"/>
    <s v="blue "/>
    <x v="3"/>
  </r>
  <r>
    <n v="80"/>
    <n v="5.7"/>
    <n v="2.6"/>
    <n v="3.5"/>
    <n v="1"/>
    <s v="versicolor"/>
    <n v="14.82"/>
    <n v="2.1923076923076925"/>
    <s v="oblong"/>
    <n v="3.5"/>
    <n v="3.5"/>
    <x v="1"/>
    <s v="blue "/>
    <x v="2"/>
  </r>
  <r>
    <n v="81"/>
    <n v="5.5"/>
    <n v="2.4"/>
    <n v="3.8"/>
    <n v="1.1000000000000001"/>
    <s v="versicolor"/>
    <n v="13.2"/>
    <n v="2.291666666666667"/>
    <s v="oblong"/>
    <n v="4.18"/>
    <n v="3.4545454545454541"/>
    <x v="1"/>
    <s v="blue "/>
    <x v="1"/>
  </r>
  <r>
    <n v="82"/>
    <n v="5.5"/>
    <n v="2.4"/>
    <n v="3.7"/>
    <n v="1"/>
    <s v="versicolor"/>
    <n v="13.2"/>
    <n v="2.291666666666667"/>
    <s v="oblong"/>
    <n v="3.7"/>
    <n v="3.7"/>
    <x v="1"/>
    <s v="violet"/>
    <x v="4"/>
  </r>
  <r>
    <n v="83"/>
    <n v="5.8"/>
    <n v="2.7"/>
    <n v="3.9"/>
    <n v="1.2"/>
    <s v="versicolor"/>
    <n v="15.66"/>
    <n v="2.1481481481481479"/>
    <s v="oblong"/>
    <n v="4.68"/>
    <n v="3.25"/>
    <x v="1"/>
    <s v="blue "/>
    <x v="1"/>
  </r>
  <r>
    <n v="84"/>
    <n v="6"/>
    <n v="2.7"/>
    <n v="5.0999999999999996"/>
    <n v="1.6"/>
    <s v="versicolor"/>
    <n v="16.200000000000003"/>
    <n v="2.2222222222222219"/>
    <s v="oblong"/>
    <n v="8.16"/>
    <n v="3.1874999999999996"/>
    <x v="1"/>
    <s v="blue "/>
    <x v="6"/>
  </r>
  <r>
    <n v="85"/>
    <n v="5.4"/>
    <n v="3"/>
    <n v="4.5"/>
    <n v="1.5"/>
    <s v="versicolor"/>
    <n v="16.200000000000003"/>
    <n v="1.8"/>
    <s v="square"/>
    <n v="6.75"/>
    <n v="3"/>
    <x v="1"/>
    <s v="purple "/>
    <x v="6"/>
  </r>
  <r>
    <n v="86"/>
    <n v="6"/>
    <n v="3.4"/>
    <n v="4.5"/>
    <n v="1.6"/>
    <s v="versicolor"/>
    <n v="20.399999999999999"/>
    <n v="1.7647058823529411"/>
    <s v="square"/>
    <n v="7.2"/>
    <n v="2.8125"/>
    <x v="2"/>
    <s v="blue "/>
    <x v="1"/>
  </r>
  <r>
    <n v="87"/>
    <n v="6.7"/>
    <n v="3.1"/>
    <n v="4.7"/>
    <n v="1.5"/>
    <s v="versicolor"/>
    <n v="20.77"/>
    <n v="2.161290322580645"/>
    <s v="oblong"/>
    <n v="7.0500000000000007"/>
    <n v="3.1333333333333333"/>
    <x v="1"/>
    <s v="blue "/>
    <x v="6"/>
  </r>
  <r>
    <n v="88"/>
    <n v="6.3"/>
    <n v="2.2999999999999998"/>
    <n v="4.4000000000000004"/>
    <n v="1.3"/>
    <s v="versicolor"/>
    <n v="14.489999999999998"/>
    <n v="2.7391304347826089"/>
    <s v="oblong"/>
    <n v="5.7200000000000006"/>
    <n v="3.3846153846153846"/>
    <x v="1"/>
    <s v="violet"/>
    <x v="1"/>
  </r>
  <r>
    <n v="89"/>
    <n v="5.6"/>
    <n v="3"/>
    <n v="4.0999999999999996"/>
    <n v="1.3"/>
    <s v="versicolor"/>
    <n v="16.799999999999997"/>
    <n v="1.8666666666666665"/>
    <s v="square"/>
    <n v="5.33"/>
    <n v="3.1538461538461533"/>
    <x v="1"/>
    <s v="violet"/>
    <x v="4"/>
  </r>
  <r>
    <n v="90"/>
    <n v="5.5"/>
    <n v="2.5"/>
    <n v="4"/>
    <n v="1.3"/>
    <s v="versicolor"/>
    <n v="13.75"/>
    <n v="2.2000000000000002"/>
    <s v="oblong"/>
    <n v="5.2"/>
    <n v="3.0769230769230766"/>
    <x v="1"/>
    <s v="purple "/>
    <x v="6"/>
  </r>
  <r>
    <n v="91"/>
    <n v="5.5"/>
    <n v="2.6"/>
    <n v="4.4000000000000004"/>
    <n v="1.2"/>
    <s v="versicolor"/>
    <n v="14.3"/>
    <n v="2.1153846153846154"/>
    <s v="oblong"/>
    <n v="5.28"/>
    <n v="3.666666666666667"/>
    <x v="3"/>
    <s v="violet"/>
    <x v="4"/>
  </r>
  <r>
    <n v="92"/>
    <n v="6.1"/>
    <n v="3"/>
    <n v="4.5999999999999996"/>
    <n v="1.4"/>
    <s v="versicolor"/>
    <n v="18.299999999999997"/>
    <n v="2.0333333333333332"/>
    <s v="oblong"/>
    <n v="6.4399999999999995"/>
    <n v="3.2857142857142856"/>
    <x v="1"/>
    <s v="purple "/>
    <x v="6"/>
  </r>
  <r>
    <n v="93"/>
    <n v="5.8"/>
    <n v="2.6"/>
    <n v="4"/>
    <n v="1.2"/>
    <s v="versicolor"/>
    <n v="15.08"/>
    <n v="2.2307692307692308"/>
    <s v="oblong"/>
    <n v="4.8"/>
    <n v="3.3333333333333335"/>
    <x v="1"/>
    <s v="purple "/>
    <x v="1"/>
  </r>
  <r>
    <n v="94"/>
    <n v="5"/>
    <n v="2.2999999999999998"/>
    <n v="3.3"/>
    <n v="1"/>
    <s v="versicolor"/>
    <n v="11.5"/>
    <n v="2.1739130434782612"/>
    <s v="oblong"/>
    <n v="3.3"/>
    <n v="3.3"/>
    <x v="1"/>
    <s v="violet"/>
    <x v="6"/>
  </r>
  <r>
    <n v="95"/>
    <n v="5.6"/>
    <n v="2.7"/>
    <n v="4.2"/>
    <n v="1.3"/>
    <s v="versicolor"/>
    <n v="15.12"/>
    <n v="2.074074074074074"/>
    <s v="oblong"/>
    <n v="5.4600000000000009"/>
    <n v="3.2307692307692308"/>
    <x v="1"/>
    <s v="blue "/>
    <x v="3"/>
  </r>
  <r>
    <n v="96"/>
    <n v="5.7"/>
    <n v="3"/>
    <n v="4.2"/>
    <n v="1.2"/>
    <s v="versicolor"/>
    <n v="17.100000000000001"/>
    <n v="1.9000000000000001"/>
    <s v="square"/>
    <n v="5.04"/>
    <n v="3.5000000000000004"/>
    <x v="1"/>
    <s v="purple "/>
    <x v="2"/>
  </r>
  <r>
    <n v="97"/>
    <n v="5.7"/>
    <n v="2.9"/>
    <n v="4.2"/>
    <n v="1.3"/>
    <s v="versicolor"/>
    <n v="16.53"/>
    <n v="1.9655172413793105"/>
    <s v="square"/>
    <n v="5.4600000000000009"/>
    <n v="3.2307692307692308"/>
    <x v="1"/>
    <s v="violet"/>
    <x v="5"/>
  </r>
  <r>
    <n v="98"/>
    <n v="6.2"/>
    <n v="2.9"/>
    <n v="4.3"/>
    <n v="1.3"/>
    <s v="versicolor"/>
    <n v="17.98"/>
    <n v="2.1379310344827589"/>
    <s v="oblong"/>
    <n v="5.59"/>
    <n v="3.3076923076923075"/>
    <x v="1"/>
    <s v="violet"/>
    <x v="2"/>
  </r>
  <r>
    <n v="99"/>
    <n v="5.0999999999999996"/>
    <n v="2.5"/>
    <n v="3"/>
    <n v="1.1000000000000001"/>
    <s v="versicolor"/>
    <n v="12.75"/>
    <n v="2.04"/>
    <s v="oblong"/>
    <n v="3.3000000000000003"/>
    <n v="2.7272727272727271"/>
    <x v="2"/>
    <s v="blue "/>
    <x v="2"/>
  </r>
  <r>
    <n v="100"/>
    <n v="5.7"/>
    <n v="2.8"/>
    <n v="4.0999999999999996"/>
    <n v="1.3"/>
    <s v="versicolor"/>
    <n v="15.959999999999999"/>
    <n v="2.035714285714286"/>
    <s v="oblong"/>
    <n v="5.33"/>
    <n v="3.1538461538461533"/>
    <x v="1"/>
    <s v="blue "/>
    <x v="3"/>
  </r>
  <r>
    <n v="101"/>
    <n v="6.3"/>
    <n v="3.3"/>
    <n v="6"/>
    <n v="2.5"/>
    <s v="virginica"/>
    <n v="20.79"/>
    <n v="1.9090909090909092"/>
    <s v="square"/>
    <n v="15"/>
    <n v="2.4"/>
    <x v="2"/>
    <s v="white"/>
    <x v="5"/>
  </r>
  <r>
    <n v="102"/>
    <n v="5.8"/>
    <n v="2.7"/>
    <n v="5.0999999999999996"/>
    <n v="1.9"/>
    <s v="virginica"/>
    <n v="15.66"/>
    <n v="2.1481481481481479"/>
    <s v="oblong"/>
    <n v="9.69"/>
    <n v="2.6842105263157894"/>
    <x v="2"/>
    <s v="white"/>
    <x v="6"/>
  </r>
  <r>
    <n v="103"/>
    <n v="7.1"/>
    <n v="3"/>
    <n v="5.9"/>
    <n v="2.1"/>
    <s v="virginica"/>
    <n v="21.299999999999997"/>
    <n v="2.3666666666666667"/>
    <s v="oblong"/>
    <n v="12.39"/>
    <n v="2.8095238095238098"/>
    <x v="2"/>
    <s v="white"/>
    <x v="6"/>
  </r>
  <r>
    <n v="104"/>
    <n v="6.3"/>
    <n v="2.9"/>
    <n v="5.6"/>
    <n v="1.8"/>
    <s v="virginica"/>
    <n v="18.27"/>
    <n v="2.1724137931034484"/>
    <s v="oblong"/>
    <n v="10.08"/>
    <n v="3.1111111111111107"/>
    <x v="1"/>
    <s v="pink "/>
    <x v="0"/>
  </r>
  <r>
    <n v="105"/>
    <n v="6.5"/>
    <n v="3"/>
    <n v="5.8"/>
    <n v="2.2000000000000002"/>
    <s v="virginica"/>
    <n v="19.5"/>
    <n v="2.1666666666666665"/>
    <s v="oblong"/>
    <n v="12.76"/>
    <n v="2.6363636363636362"/>
    <x v="2"/>
    <s v="violet"/>
    <x v="0"/>
  </r>
  <r>
    <n v="106"/>
    <n v="7.6"/>
    <n v="3"/>
    <n v="6.6"/>
    <n v="2.1"/>
    <s v="virginica"/>
    <n v="22.799999999999997"/>
    <n v="2.5333333333333332"/>
    <s v="oblong"/>
    <n v="13.86"/>
    <n v="3.1428571428571423"/>
    <x v="1"/>
    <s v="pink "/>
    <x v="7"/>
  </r>
  <r>
    <n v="107"/>
    <n v="4.9000000000000004"/>
    <n v="2.5"/>
    <n v="4.5"/>
    <n v="1.7"/>
    <s v="virginica"/>
    <n v="12.25"/>
    <n v="1.9600000000000002"/>
    <s v="square"/>
    <n v="7.6499999999999995"/>
    <n v="2.6470588235294117"/>
    <x v="2"/>
    <s v="pink "/>
    <x v="3"/>
  </r>
  <r>
    <n v="108"/>
    <n v="7.3"/>
    <n v="2.9"/>
    <n v="6.3"/>
    <n v="1.8"/>
    <s v="virginica"/>
    <n v="21.169999999999998"/>
    <n v="2.5172413793103448"/>
    <s v="oblong"/>
    <n v="11.34"/>
    <n v="3.5"/>
    <x v="1"/>
    <s v="white"/>
    <x v="2"/>
  </r>
  <r>
    <n v="109"/>
    <n v="6.7"/>
    <n v="2.5"/>
    <n v="5.8"/>
    <n v="1.8"/>
    <s v="virginica"/>
    <n v="16.75"/>
    <n v="2.68"/>
    <s v="oblong"/>
    <n v="10.44"/>
    <n v="3.2222222222222219"/>
    <x v="1"/>
    <s v="violet"/>
    <x v="0"/>
  </r>
  <r>
    <n v="110"/>
    <n v="7.2"/>
    <n v="3.6"/>
    <n v="6.1"/>
    <n v="2.5"/>
    <s v="virginica"/>
    <n v="25.92"/>
    <n v="2"/>
    <s v="oblong"/>
    <n v="15.25"/>
    <n v="2.44"/>
    <x v="2"/>
    <s v="pink "/>
    <x v="6"/>
  </r>
  <r>
    <n v="111"/>
    <n v="6.5"/>
    <n v="3.2"/>
    <n v="5.0999999999999996"/>
    <n v="2"/>
    <s v="virginica"/>
    <n v="20.8"/>
    <n v="2.03125"/>
    <s v="oblong"/>
    <n v="10.199999999999999"/>
    <n v="2.5499999999999998"/>
    <x v="2"/>
    <s v="violet"/>
    <x v="5"/>
  </r>
  <r>
    <n v="112"/>
    <n v="6.4"/>
    <n v="2.7"/>
    <n v="5.3"/>
    <n v="1.9"/>
    <s v="virginica"/>
    <n v="17.28"/>
    <n v="2.3703703703703702"/>
    <s v="oblong"/>
    <n v="10.069999999999999"/>
    <n v="2.7894736842105265"/>
    <x v="2"/>
    <s v="violet"/>
    <x v="2"/>
  </r>
  <r>
    <n v="112"/>
    <n v="6.4"/>
    <n v="2.7"/>
    <n v="5.3"/>
    <n v="1.9"/>
    <s v="virginica"/>
    <n v="17.28"/>
    <n v="2.3703703703703702"/>
    <s v="oblong"/>
    <n v="10.069999999999999"/>
    <n v="2.7894736842105265"/>
    <x v="2"/>
    <s v="violet"/>
    <x v="2"/>
  </r>
  <r>
    <n v="113"/>
    <n v="6.8"/>
    <n v="3"/>
    <n v="5.5"/>
    <n v="2.1"/>
    <s v="virginica"/>
    <n v="20.399999999999999"/>
    <n v="2.2666666666666666"/>
    <s v="oblong"/>
    <n v="11.55"/>
    <n v="2.6190476190476191"/>
    <x v="2"/>
    <s v="white"/>
    <x v="3"/>
  </r>
  <r>
    <n v="114"/>
    <n v="5.7"/>
    <n v="2.5"/>
    <n v="5"/>
    <n v="2"/>
    <s v="virginica"/>
    <n v="14.25"/>
    <n v="2.2800000000000002"/>
    <s v="oblong"/>
    <n v="10"/>
    <n v="2.5"/>
    <x v="2"/>
    <s v="white"/>
    <x v="2"/>
  </r>
  <r>
    <n v="115"/>
    <n v="5.8"/>
    <n v="2.8"/>
    <n v="5.0999999999999996"/>
    <n v="2.4"/>
    <s v="virginica"/>
    <n v="16.239999999999998"/>
    <n v="2.0714285714285716"/>
    <s v="oblong"/>
    <n v="12.239999999999998"/>
    <n v="2.125"/>
    <x v="2"/>
    <s v="violet"/>
    <x v="5"/>
  </r>
  <r>
    <n v="116"/>
    <n v="6.4"/>
    <n v="3.2"/>
    <n v="5.3"/>
    <n v="2.2999999999999998"/>
    <s v="virginica"/>
    <n v="20.480000000000004"/>
    <n v="2"/>
    <s v="oblong"/>
    <n v="12.19"/>
    <n v="2.3043478260869565"/>
    <x v="2"/>
    <s v="violet"/>
    <x v="2"/>
  </r>
  <r>
    <n v="117"/>
    <n v="6.5"/>
    <n v="3"/>
    <n v="5.5"/>
    <n v="1.8"/>
    <s v="virginica"/>
    <n v="19.5"/>
    <n v="2.1666666666666665"/>
    <s v="oblong"/>
    <n v="9.9"/>
    <n v="3.0555555555555554"/>
    <x v="1"/>
    <s v="white"/>
    <x v="6"/>
  </r>
  <r>
    <n v="118"/>
    <n v="7.7"/>
    <n v="3.8"/>
    <n v="6.7"/>
    <n v="2.2000000000000002"/>
    <s v="virginica"/>
    <n v="29.259999999999998"/>
    <n v="2.0263157894736845"/>
    <s v="oblong"/>
    <n v="14.740000000000002"/>
    <n v="3.0454545454545454"/>
    <x v="1"/>
    <s v="pink "/>
    <x v="6"/>
  </r>
  <r>
    <n v="119"/>
    <n v="7.7"/>
    <n v="2.6"/>
    <n v="6.9"/>
    <n v="2.2999999999999998"/>
    <s v="virginica"/>
    <n v="20.02"/>
    <n v="2.9615384615384617"/>
    <s v="oblong"/>
    <n v="15.87"/>
    <n v="3.0000000000000004"/>
    <x v="1"/>
    <s v="pink "/>
    <x v="0"/>
  </r>
  <r>
    <n v="120"/>
    <n v="6"/>
    <n v="2.2000000000000002"/>
    <n v="5"/>
    <n v="1.5"/>
    <s v="virginica"/>
    <n v="13.200000000000001"/>
    <n v="2.7272727272727271"/>
    <s v="oblong"/>
    <n v="7.5"/>
    <n v="3.3333333333333335"/>
    <x v="1"/>
    <s v="white"/>
    <x v="3"/>
  </r>
  <r>
    <n v="121"/>
    <n v="6.9"/>
    <n v="3.2"/>
    <n v="5.7"/>
    <n v="2.2999999999999998"/>
    <s v="virginica"/>
    <n v="22.080000000000002"/>
    <n v="2.15625"/>
    <s v="oblong"/>
    <n v="13.11"/>
    <n v="2.4782608695652177"/>
    <x v="2"/>
    <s v="pink "/>
    <x v="3"/>
  </r>
  <r>
    <n v="122"/>
    <n v="5.6"/>
    <n v="2.8"/>
    <n v="4.9000000000000004"/>
    <n v="2"/>
    <s v="virginica"/>
    <n v="15.679999999999998"/>
    <n v="2"/>
    <s v="oblong"/>
    <n v="9.8000000000000007"/>
    <n v="2.4500000000000002"/>
    <x v="2"/>
    <s v="white"/>
    <x v="2"/>
  </r>
  <r>
    <n v="123"/>
    <n v="7.7"/>
    <n v="2.8"/>
    <n v="6.7"/>
    <n v="2"/>
    <s v="virginica"/>
    <m/>
    <n v="2.7500000000000004"/>
    <s v="oblong"/>
    <n v="13.4"/>
    <n v="3.35"/>
    <x v="1"/>
    <s v="white"/>
    <x v="3"/>
  </r>
  <r>
    <n v="124"/>
    <n v="6.3"/>
    <n v="2.7"/>
    <n v="4.9000000000000004"/>
    <n v="1.8"/>
    <s v="virginica"/>
    <n v="17.010000000000002"/>
    <n v="2.333333333333333"/>
    <s v="oblong"/>
    <n v="8.82"/>
    <n v="2.7222222222222223"/>
    <x v="2"/>
    <s v="white"/>
    <x v="0"/>
  </r>
  <r>
    <n v="125"/>
    <n v="6.7"/>
    <n v="3.3"/>
    <n v="5.7"/>
    <n v="2.1"/>
    <s v="virginica"/>
    <n v="22.11"/>
    <n v="2.0303030303030303"/>
    <s v="oblong"/>
    <n v="11.97"/>
    <n v="2.7142857142857144"/>
    <x v="2"/>
    <s v="white"/>
    <x v="6"/>
  </r>
  <r>
    <n v="126"/>
    <n v="7.2"/>
    <n v="3.2"/>
    <n v="6"/>
    <n v="1.8"/>
    <s v="virginica"/>
    <n v="23.040000000000003"/>
    <n v="2.25"/>
    <s v="oblong"/>
    <n v="10.8"/>
    <n v="3.333333333333333"/>
    <x v="1"/>
    <s v="pink "/>
    <x v="2"/>
  </r>
  <r>
    <n v="127"/>
    <n v="6.2"/>
    <n v="2.8"/>
    <n v="4.8"/>
    <n v="1.8"/>
    <s v="virginica"/>
    <n v="17.36"/>
    <n v="2.2142857142857144"/>
    <s v="oblong"/>
    <n v="8.64"/>
    <n v="2.6666666666666665"/>
    <x v="2"/>
    <s v="violet"/>
    <x v="0"/>
  </r>
  <r>
    <n v="128"/>
    <n v="6.1"/>
    <n v="3"/>
    <n v="4.9000000000000004"/>
    <n v="1.8"/>
    <s v="virginica"/>
    <n v="18.299999999999997"/>
    <n v="2.0333333333333332"/>
    <s v="oblong"/>
    <n v="8.82"/>
    <n v="2.7222222222222223"/>
    <x v="2"/>
    <s v="white"/>
    <x v="6"/>
  </r>
  <r>
    <n v="129"/>
    <n v="6.4"/>
    <n v="2.8"/>
    <n v="5.6"/>
    <n v="2.1"/>
    <s v="virginica"/>
    <n v="17.919999999999998"/>
    <n v="2.285714285714286"/>
    <s v="oblong"/>
    <n v="11.76"/>
    <n v="2.6666666666666665"/>
    <x v="2"/>
    <s v="pink "/>
    <x v="0"/>
  </r>
  <r>
    <n v="130"/>
    <n v="7.2"/>
    <n v="3"/>
    <n v="5.8"/>
    <n v="1.6"/>
    <s v="virginica"/>
    <n v="21.6"/>
    <n v="2.4"/>
    <s v="oblong"/>
    <n v="9.2799999999999994"/>
    <n v="3.6249999999999996"/>
    <x v="1"/>
    <s v="pink "/>
    <x v="6"/>
  </r>
  <r>
    <n v="131"/>
    <n v="7.4"/>
    <n v="2.8"/>
    <n v="6.1"/>
    <n v="1.9"/>
    <s v="virginica"/>
    <n v="20.72"/>
    <n v="2.6428571428571432"/>
    <s v="oblong"/>
    <n v="11.589999999999998"/>
    <n v="3.2105263157894735"/>
    <x v="1"/>
    <s v="pink "/>
    <x v="6"/>
  </r>
  <r>
    <n v="132"/>
    <n v="7.9"/>
    <n v="3.8"/>
    <n v="6.4"/>
    <n v="2"/>
    <s v="virginica"/>
    <n v="30.02"/>
    <n v="2.0789473684210527"/>
    <m/>
    <n v="12.8"/>
    <n v="3.2"/>
    <x v="1"/>
    <s v="pink "/>
    <x v="6"/>
  </r>
  <r>
    <n v="133"/>
    <n v="6.4"/>
    <n v="2.8"/>
    <n v="5.6"/>
    <n v="2.2000000000000002"/>
    <s v="virginica"/>
    <n v="17.919999999999998"/>
    <n v="2.285714285714286"/>
    <s v="oblong"/>
    <n v="12.32"/>
    <n v="2.545454545454545"/>
    <x v="2"/>
    <s v="white"/>
    <x v="5"/>
  </r>
  <r>
    <n v="134"/>
    <n v="6.3"/>
    <n v="2.8"/>
    <n v="5.0999999999999996"/>
    <n v="1.5"/>
    <s v="virginica"/>
    <n v="17.639999999999997"/>
    <n v="2.25"/>
    <s v="oblong"/>
    <n v="7.6499999999999995"/>
    <n v="3.4"/>
    <x v="1"/>
    <s v="pink "/>
    <x v="3"/>
  </r>
  <r>
    <n v="135"/>
    <n v="6.1"/>
    <n v="2.6"/>
    <n v="5.6"/>
    <n v="1.4"/>
    <s v="virginica"/>
    <n v="15.86"/>
    <n v="2.3461538461538458"/>
    <s v="oblong"/>
    <n v="7.839999999999999"/>
    <n v="4"/>
    <x v="1"/>
    <s v="pink "/>
    <x v="3"/>
  </r>
  <r>
    <n v="136"/>
    <n v="7.7"/>
    <n v="3"/>
    <n v="6.1"/>
    <n v="2.2999999999999998"/>
    <s v="virginica"/>
    <n v="23.1"/>
    <n v="2.5666666666666669"/>
    <s v="oblong"/>
    <n v="14.029999999999998"/>
    <n v="2.6521739130434785"/>
    <x v="2"/>
    <s v="white"/>
    <x v="3"/>
  </r>
  <r>
    <n v="137"/>
    <n v="6.3"/>
    <n v="3.4"/>
    <n v="5.6"/>
    <n v="2.4"/>
    <s v="virginica"/>
    <n v="21.419999999999998"/>
    <n v="1.8529411764705883"/>
    <s v="square"/>
    <n v="13.44"/>
    <n v="2.3333333333333335"/>
    <x v="2"/>
    <s v="violet"/>
    <x v="0"/>
  </r>
  <r>
    <n v="138"/>
    <n v="6.4"/>
    <n v="3.1"/>
    <n v="5.5"/>
    <n v="1.8"/>
    <s v="virginica"/>
    <n v="19.840000000000003"/>
    <n v="2.064516129032258"/>
    <s v="oblong"/>
    <n v="9.9"/>
    <n v="3.0555555555555554"/>
    <x v="1"/>
    <s v="violet"/>
    <x v="6"/>
  </r>
  <r>
    <n v="139"/>
    <n v="6"/>
    <n v="3"/>
    <n v="4.8"/>
    <n v="1.8"/>
    <s v="virginica"/>
    <n v="18"/>
    <n v="2"/>
    <s v="oblong"/>
    <n v="8.64"/>
    <n v="2.6666666666666665"/>
    <x v="2"/>
    <s v="white"/>
    <x v="0"/>
  </r>
  <r>
    <n v="140"/>
    <n v="6.9"/>
    <n v="3.1"/>
    <n v="5.4"/>
    <n v="2.1"/>
    <s v="virginica"/>
    <n v="21.39"/>
    <n v="2.2258064516129035"/>
    <s v="oblong"/>
    <n v="11.340000000000002"/>
    <n v="2.5714285714285716"/>
    <x v="2"/>
    <s v="violet"/>
    <x v="6"/>
  </r>
  <r>
    <n v="141"/>
    <n v="6.7"/>
    <n v="3.1"/>
    <n v="5.6"/>
    <n v="2.4"/>
    <m/>
    <n v="20.77"/>
    <n v="2.161290322580645"/>
    <s v="oblong"/>
    <n v="13.44"/>
    <n v="2.3333333333333335"/>
    <x v="2"/>
    <s v="white"/>
    <x v="6"/>
  </r>
  <r>
    <n v="142"/>
    <n v="6.9"/>
    <n v="3.1"/>
    <n v="5.0999999999999996"/>
    <n v="2.2999999999999998"/>
    <s v="virginica"/>
    <n v="21.39"/>
    <n v="2.2258064516129035"/>
    <s v="oblong"/>
    <n v="11.729999999999999"/>
    <n v="2.2173913043478262"/>
    <x v="2"/>
    <s v="pink "/>
    <x v="6"/>
  </r>
  <r>
    <n v="143"/>
    <n v="5.8"/>
    <n v="2.7"/>
    <n v="5.0999999999999996"/>
    <n v="1.9"/>
    <s v="virginica"/>
    <n v="15.66"/>
    <n v="2.1481481481481479"/>
    <s v="oblong"/>
    <n v="9.69"/>
    <n v="2.6842105263157894"/>
    <x v="2"/>
    <s v="white"/>
    <x v="5"/>
  </r>
  <r>
    <n v="144"/>
    <n v="6.8"/>
    <n v="3.2"/>
    <n v="5.9"/>
    <n v="2.2999999999999998"/>
    <s v="virginica"/>
    <n v="21.76"/>
    <n v="2.125"/>
    <s v="oblong"/>
    <n v="13.57"/>
    <n v="2.5652173913043481"/>
    <x v="2"/>
    <s v="pink "/>
    <x v="0"/>
  </r>
  <r>
    <n v="145"/>
    <n v="6.7"/>
    <n v="3.3"/>
    <n v="5.7"/>
    <n v="2.5"/>
    <s v="virginica"/>
    <n v="22.11"/>
    <n v="2.0303030303030303"/>
    <s v="oblong"/>
    <n v="14.25"/>
    <n v="2.2800000000000002"/>
    <x v="2"/>
    <s v="white"/>
    <x v="3"/>
  </r>
  <r>
    <n v="146"/>
    <n v="6.7"/>
    <n v="3"/>
    <n v="5.2"/>
    <n v="2.2999999999999998"/>
    <s v="virginica"/>
    <n v="20.100000000000001"/>
    <n v="2.2333333333333334"/>
    <s v="oblong"/>
    <n v="11.959999999999999"/>
    <n v="2.2608695652173916"/>
    <x v="2"/>
    <s v="white"/>
    <x v="0"/>
  </r>
  <r>
    <n v="147"/>
    <n v="6.3"/>
    <n v="2.5"/>
    <n v="5"/>
    <n v="1.9"/>
    <s v="virginica"/>
    <n v="15.75"/>
    <n v="2.52"/>
    <s v="oblong"/>
    <n v="9.5"/>
    <n v="2.6315789473684212"/>
    <x v="2"/>
    <s v="white"/>
    <x v="5"/>
  </r>
  <r>
    <n v="148"/>
    <n v="6.5"/>
    <n v="3"/>
    <n v="5.2"/>
    <n v="2"/>
    <s v="virginica"/>
    <n v="19.5"/>
    <n v="2.1666666666666665"/>
    <s v="oblong"/>
    <n v="10.4"/>
    <n v="2.6"/>
    <x v="2"/>
    <s v="violet"/>
    <x v="2"/>
  </r>
  <r>
    <n v="149"/>
    <n v="6.2"/>
    <n v="3.4"/>
    <n v="5.4"/>
    <n v="2.2999999999999998"/>
    <s v="virginica"/>
    <n v="21.08"/>
    <n v="1.8235294117647061"/>
    <s v="square"/>
    <n v="12.42"/>
    <n v="2.347826086956522"/>
    <x v="2"/>
    <s v="violet"/>
    <x v="3"/>
  </r>
  <r>
    <n v="150"/>
    <n v="5.9"/>
    <n v="3"/>
    <n v="5.0999999999999996"/>
    <n v="1.8"/>
    <s v="virginica"/>
    <n v="17.700000000000003"/>
    <n v="1.9666666666666668"/>
    <s v="square"/>
    <n v="9.18"/>
    <n v="2.833333333333333"/>
    <x v="2"/>
    <s v="pink "/>
    <x v="5"/>
  </r>
  <r>
    <m/>
    <m/>
    <m/>
    <m/>
    <m/>
    <m/>
    <m/>
    <m/>
    <m/>
    <m/>
    <m/>
    <x v="4"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n v="5.0999999999999996"/>
    <n v="3.5"/>
    <n v="1.4"/>
    <n v="0.2"/>
    <x v="0"/>
    <n v="17.849999999999998"/>
    <n v="1.4571428571428571"/>
    <s v="square"/>
    <n v="0.27999999999999997"/>
    <n v="6.9999999999999991"/>
    <x v="0"/>
    <x v="0"/>
    <x v="0"/>
  </r>
  <r>
    <n v="2"/>
    <n v="4.9000000000000004"/>
    <n v="3"/>
    <n v="1.4"/>
    <n v="0.2"/>
    <x v="0"/>
    <n v="14.700000000000001"/>
    <n v="1.6333333333333335"/>
    <s v="square"/>
    <n v="0.27999999999999997"/>
    <n v="6.9999999999999991"/>
    <x v="0"/>
    <x v="1"/>
    <x v="1"/>
  </r>
  <r>
    <n v="3"/>
    <n v="4.7"/>
    <n v="3.2"/>
    <n v="1.3"/>
    <n v="0.2"/>
    <x v="0"/>
    <n v="15.040000000000001"/>
    <n v="1.46875"/>
    <s v="square"/>
    <n v="0.26"/>
    <n v="6.5"/>
    <x v="0"/>
    <x v="0"/>
    <x v="2"/>
  </r>
  <r>
    <n v="4"/>
    <n v="4.5999999999999996"/>
    <n v="3.1"/>
    <n v="1.5"/>
    <n v="0.2"/>
    <x v="0"/>
    <n v="14.26"/>
    <n v="1.4838709677419353"/>
    <s v="square"/>
    <n v="0.30000000000000004"/>
    <n v="7.5"/>
    <x v="0"/>
    <x v="0"/>
    <x v="1"/>
  </r>
  <r>
    <n v="5"/>
    <n v="5"/>
    <n v="3.6"/>
    <n v="1.4"/>
    <n v="0.2"/>
    <x v="0"/>
    <n v="18"/>
    <n v="1.3888888888888888"/>
    <s v="square"/>
    <n v="0.27999999999999997"/>
    <n v="6.9999999999999991"/>
    <x v="0"/>
    <x v="0"/>
    <x v="0"/>
  </r>
  <r>
    <n v="6"/>
    <n v="5.4"/>
    <n v="3.9"/>
    <n v="1.7"/>
    <n v="0.4"/>
    <x v="0"/>
    <n v="21.060000000000002"/>
    <n v="1.3846153846153848"/>
    <s v="square"/>
    <n v="0.68"/>
    <n v="4.25"/>
    <x v="1"/>
    <x v="0"/>
    <x v="3"/>
  </r>
  <r>
    <n v="7"/>
    <n v="4.5999999999999996"/>
    <n v="3.4"/>
    <n v="1.4"/>
    <n v="0.3"/>
    <x v="0"/>
    <n v="15.639999999999999"/>
    <n v="1.3529411764705881"/>
    <s v="square"/>
    <n v="0.42"/>
    <n v="4.666666666666667"/>
    <x v="1"/>
    <x v="2"/>
    <x v="0"/>
  </r>
  <r>
    <n v="8"/>
    <n v="5"/>
    <n v="3.4"/>
    <n v="1.5"/>
    <n v="0.2"/>
    <x v="0"/>
    <n v="17"/>
    <n v="1.4705882352941178"/>
    <s v="square"/>
    <n v="0.30000000000000004"/>
    <n v="7.5"/>
    <x v="0"/>
    <x v="1"/>
    <x v="1"/>
  </r>
  <r>
    <n v="9"/>
    <n v="4.4000000000000004"/>
    <n v="2.9"/>
    <n v="1.4"/>
    <n v="0.2"/>
    <x v="0"/>
    <n v="12.76"/>
    <n v="1.517241379310345"/>
    <s v="square"/>
    <n v="0.27999999999999997"/>
    <n v="6.9999999999999991"/>
    <x v="0"/>
    <x v="3"/>
    <x v="4"/>
  </r>
  <r>
    <n v="10"/>
    <n v="4.9000000000000004"/>
    <n v="3.1"/>
    <n v="1.5"/>
    <n v="0.1"/>
    <x v="0"/>
    <n v="15.190000000000001"/>
    <n v="1.5806451612903227"/>
    <s v="square"/>
    <n v="0.15000000000000002"/>
    <n v="15"/>
    <x v="0"/>
    <x v="4"/>
    <x v="4"/>
  </r>
  <r>
    <n v="11"/>
    <n v="5.4"/>
    <n v="3.7"/>
    <n v="1.5"/>
    <n v="0.2"/>
    <x v="0"/>
    <n v="19.980000000000004"/>
    <n v="1.4594594594594594"/>
    <s v="square"/>
    <n v="0.30000000000000004"/>
    <n v="7.5"/>
    <x v="0"/>
    <x v="3"/>
    <x v="1"/>
  </r>
  <r>
    <n v="12"/>
    <n v="4.8"/>
    <n v="3.4"/>
    <n v="1.6"/>
    <n v="0.2"/>
    <x v="0"/>
    <n v="16.32"/>
    <n v="1.411764705882353"/>
    <s v="square"/>
    <n v="0.32000000000000006"/>
    <n v="8"/>
    <x v="0"/>
    <x v="2"/>
    <x v="4"/>
  </r>
  <r>
    <n v="13"/>
    <n v="4.8"/>
    <n v="3"/>
    <n v="1.4"/>
    <n v="0.1"/>
    <x v="0"/>
    <n v="14.399999999999999"/>
    <n v="1.5999999999999999"/>
    <s v="square"/>
    <n v="0.13999999999999999"/>
    <n v="13.999999999999998"/>
    <x v="0"/>
    <x v="3"/>
    <x v="1"/>
  </r>
  <r>
    <n v="14"/>
    <n v="4.3"/>
    <n v="3"/>
    <n v="1.1000000000000001"/>
    <n v="0.1"/>
    <x v="0"/>
    <n v="12.899999999999999"/>
    <n v="1.4333333333333333"/>
    <s v="square"/>
    <n v="0.11000000000000001"/>
    <n v="11"/>
    <x v="0"/>
    <x v="4"/>
    <x v="1"/>
  </r>
  <r>
    <n v="15"/>
    <n v="5.8"/>
    <n v="4"/>
    <n v="1.2"/>
    <n v="0.2"/>
    <x v="0"/>
    <n v="23.2"/>
    <n v="1.45"/>
    <s v="square"/>
    <n v="0.24"/>
    <n v="5.9999999999999991"/>
    <x v="0"/>
    <x v="2"/>
    <x v="1"/>
  </r>
  <r>
    <n v="16"/>
    <n v="5.7"/>
    <n v="4.4000000000000004"/>
    <n v="1.5"/>
    <n v="0.4"/>
    <x v="0"/>
    <n v="25.080000000000002"/>
    <n v="1.2954545454545454"/>
    <s v="square"/>
    <n v="0.60000000000000009"/>
    <n v="3.75"/>
    <x v="1"/>
    <x v="4"/>
    <x v="1"/>
  </r>
  <r>
    <n v="17"/>
    <n v="5.4"/>
    <n v="3.9"/>
    <n v="1.3"/>
    <n v="0.4"/>
    <x v="0"/>
    <n v="21.060000000000002"/>
    <n v="1.3846153846153848"/>
    <s v="square"/>
    <n v="0.52"/>
    <n v="3.25"/>
    <x v="1"/>
    <x v="2"/>
    <x v="0"/>
  </r>
  <r>
    <n v="18"/>
    <n v="5.0999999999999996"/>
    <n v="3.5"/>
    <n v="1.4"/>
    <n v="0.3"/>
    <x v="0"/>
    <n v="17.849999999999998"/>
    <n v="1.4571428571428571"/>
    <s v="square"/>
    <n v="0.42"/>
    <n v="4.666666666666667"/>
    <x v="1"/>
    <x v="1"/>
    <x v="0"/>
  </r>
  <r>
    <n v="19"/>
    <n v="5.7"/>
    <n v="3.8"/>
    <n v="1.7"/>
    <n v="0.3"/>
    <x v="0"/>
    <n v="21.66"/>
    <n v="1.5000000000000002"/>
    <s v="square"/>
    <n v="0.51"/>
    <n v="5.666666666666667"/>
    <x v="1"/>
    <x v="2"/>
    <x v="0"/>
  </r>
  <r>
    <n v="20"/>
    <n v="5.0999999999999996"/>
    <n v="3.8"/>
    <n v="1.5"/>
    <n v="0.3"/>
    <x v="0"/>
    <n v="19.38"/>
    <n v="1.3421052631578947"/>
    <s v="square"/>
    <n v="0.44999999999999996"/>
    <n v="5"/>
    <x v="1"/>
    <x v="4"/>
    <x v="0"/>
  </r>
  <r>
    <n v="21"/>
    <n v="5.4"/>
    <n v="3.4"/>
    <n v="1.7"/>
    <n v="0.2"/>
    <x v="0"/>
    <n v="18.36"/>
    <n v="1.5882352941176472"/>
    <s v="square"/>
    <n v="0.34"/>
    <n v="8.5"/>
    <x v="0"/>
    <x v="4"/>
    <x v="4"/>
  </r>
  <r>
    <n v="22"/>
    <n v="5.0999999999999996"/>
    <n v="3.7"/>
    <n v="1.5"/>
    <n v="0.4"/>
    <x v="0"/>
    <n v="18.87"/>
    <n v="1.3783783783783783"/>
    <s v="square"/>
    <n v="0.60000000000000009"/>
    <n v="3.75"/>
    <x v="1"/>
    <x v="3"/>
    <x v="0"/>
  </r>
  <r>
    <n v="23"/>
    <n v="4.5999999999999996"/>
    <n v="3.6"/>
    <n v="1"/>
    <n v="0.2"/>
    <x v="0"/>
    <n v="16.559999999999999"/>
    <n v="1.2777777777777777"/>
    <s v="square"/>
    <n v="0.2"/>
    <n v="5"/>
    <x v="1"/>
    <x v="2"/>
    <x v="1"/>
  </r>
  <r>
    <n v="24"/>
    <n v="5.0999999999999996"/>
    <n v="3.3"/>
    <n v="1.7"/>
    <n v="0.5"/>
    <x v="0"/>
    <n v="16.829999999999998"/>
    <n v="1.5454545454545454"/>
    <s v="square"/>
    <n v="0.85"/>
    <n v="3.4"/>
    <x v="1"/>
    <x v="4"/>
    <x v="2"/>
  </r>
  <r>
    <n v="25"/>
    <n v="4.8"/>
    <n v="3.4"/>
    <n v="1.9"/>
    <n v="0.2"/>
    <x v="0"/>
    <n v="16.32"/>
    <n v="1.411764705882353"/>
    <s v="square"/>
    <n v="0.38"/>
    <n v="9.4999999999999982"/>
    <x v="0"/>
    <x v="0"/>
    <x v="2"/>
  </r>
  <r>
    <n v="26"/>
    <n v="5"/>
    <n v="3"/>
    <n v="1.6"/>
    <n v="0.2"/>
    <x v="0"/>
    <n v="15"/>
    <n v="1.6666666666666667"/>
    <s v="square"/>
    <n v="0.32000000000000006"/>
    <n v="8"/>
    <x v="0"/>
    <x v="1"/>
    <x v="0"/>
  </r>
  <r>
    <n v="27"/>
    <n v="5"/>
    <n v="3.4"/>
    <n v="1.6"/>
    <n v="0.4"/>
    <x v="0"/>
    <n v="17"/>
    <n v="1.4705882352941178"/>
    <s v="square"/>
    <n v="0.64000000000000012"/>
    <n v="4"/>
    <x v="1"/>
    <x v="3"/>
    <x v="2"/>
  </r>
  <r>
    <n v="28"/>
    <n v="5.2"/>
    <n v="3.5"/>
    <n v="1.5"/>
    <n v="0.2"/>
    <x v="0"/>
    <n v="18.2"/>
    <n v="1.4857142857142858"/>
    <s v="square"/>
    <n v="0.30000000000000004"/>
    <n v="7.5"/>
    <x v="0"/>
    <x v="1"/>
    <x v="0"/>
  </r>
  <r>
    <n v="29"/>
    <n v="5.2"/>
    <n v="3.4"/>
    <n v="1.4"/>
    <n v="0.2"/>
    <x v="0"/>
    <n v="17.68"/>
    <n v="1.5294117647058825"/>
    <s v="square"/>
    <n v="0.27999999999999997"/>
    <n v="6.9999999999999991"/>
    <x v="0"/>
    <x v="1"/>
    <x v="0"/>
  </r>
  <r>
    <n v="30"/>
    <n v="4.7"/>
    <n v="3.2"/>
    <n v="1.6"/>
    <n v="0.2"/>
    <x v="0"/>
    <n v="15.040000000000001"/>
    <n v="1.46875"/>
    <s v="square"/>
    <n v="0.32000000000000006"/>
    <n v="8"/>
    <x v="0"/>
    <x v="1"/>
    <x v="2"/>
  </r>
  <r>
    <n v="31"/>
    <n v="4.8"/>
    <n v="3.1"/>
    <n v="1.6"/>
    <n v="0.2"/>
    <x v="0"/>
    <n v="14.879999999999999"/>
    <n v="1.5483870967741935"/>
    <s v="square"/>
    <n v="0.32000000000000006"/>
    <n v="8"/>
    <x v="0"/>
    <x v="4"/>
    <x v="0"/>
  </r>
  <r>
    <n v="32"/>
    <n v="5.4"/>
    <n v="3.4"/>
    <n v="1.5"/>
    <n v="0.4"/>
    <x v="0"/>
    <n v="18.36"/>
    <n v="1.5882352941176472"/>
    <s v="square"/>
    <n v="0.60000000000000009"/>
    <n v="3.75"/>
    <x v="1"/>
    <x v="3"/>
    <x v="2"/>
  </r>
  <r>
    <n v="33"/>
    <n v="5.2"/>
    <n v="4.0999999999999996"/>
    <n v="1.5"/>
    <n v="0.1"/>
    <x v="0"/>
    <n v="21.32"/>
    <n v="1.2682926829268295"/>
    <s v="square"/>
    <n v="0.15000000000000002"/>
    <n v="15"/>
    <x v="0"/>
    <x v="1"/>
    <x v="4"/>
  </r>
  <r>
    <n v="34"/>
    <n v="5.5"/>
    <n v="4.2"/>
    <n v="1.4"/>
    <n v="0.2"/>
    <x v="0"/>
    <n v="23.1"/>
    <n v="1.3095238095238095"/>
    <s v="square"/>
    <n v="0.27999999999999997"/>
    <n v="6.9999999999999991"/>
    <x v="0"/>
    <x v="4"/>
    <x v="3"/>
  </r>
  <r>
    <n v="35"/>
    <n v="4.9000000000000004"/>
    <n v="3.1"/>
    <n v="1.5"/>
    <n v="0.1"/>
    <x v="0"/>
    <n v="15.190000000000001"/>
    <n v="1.5806451612903227"/>
    <s v="square"/>
    <n v="0.15000000000000002"/>
    <n v="15"/>
    <x v="0"/>
    <x v="4"/>
    <x v="2"/>
  </r>
  <r>
    <n v="36"/>
    <n v="5"/>
    <n v="3.2"/>
    <n v="1.2"/>
    <n v="0.2"/>
    <x v="0"/>
    <n v="16"/>
    <n v="1.5625"/>
    <s v="square"/>
    <n v="0.24"/>
    <n v="5.9999999999999991"/>
    <x v="0"/>
    <x v="3"/>
    <x v="3"/>
  </r>
  <r>
    <n v="37"/>
    <n v="5.5"/>
    <n v="3.5"/>
    <n v="1.3"/>
    <n v="0.2"/>
    <x v="0"/>
    <n v="19.25"/>
    <n v="1.5714285714285714"/>
    <s v="square"/>
    <n v="0.26"/>
    <n v="6.5"/>
    <x v="0"/>
    <x v="2"/>
    <x v="3"/>
  </r>
  <r>
    <n v="38"/>
    <n v="4.9000000000000004"/>
    <n v="3.1"/>
    <n v="1.5"/>
    <n v="0.1"/>
    <x v="0"/>
    <n v="15.190000000000001"/>
    <n v="1.5806451612903227"/>
    <s v="square"/>
    <n v="0.15000000000000002"/>
    <n v="15"/>
    <x v="0"/>
    <x v="0"/>
    <x v="0"/>
  </r>
  <r>
    <n v="39"/>
    <n v="4.4000000000000004"/>
    <n v="3"/>
    <n v="1.3"/>
    <n v="0.2"/>
    <x v="0"/>
    <n v="13.200000000000001"/>
    <n v="1.4666666666666668"/>
    <s v="square"/>
    <n v="0.26"/>
    <n v="6.5"/>
    <x v="0"/>
    <x v="1"/>
    <x v="1"/>
  </r>
  <r>
    <n v="40"/>
    <n v="5.0999999999999996"/>
    <n v="3.4"/>
    <n v="1.5"/>
    <n v="0.2"/>
    <x v="0"/>
    <n v="17.34"/>
    <n v="1.5"/>
    <s v="square"/>
    <n v="0.30000000000000004"/>
    <n v="7.5"/>
    <x v="0"/>
    <x v="4"/>
    <x v="1"/>
  </r>
  <r>
    <n v="41"/>
    <n v="5"/>
    <n v="3.5"/>
    <n v="1.3"/>
    <n v="0.3"/>
    <x v="0"/>
    <n v="17.5"/>
    <n v="1.4285714285714286"/>
    <s v="square"/>
    <n v="0.39"/>
    <n v="4.3333333333333339"/>
    <x v="1"/>
    <x v="3"/>
    <x v="2"/>
  </r>
  <r>
    <n v="42"/>
    <n v="4.5"/>
    <n v="2.2999999999999998"/>
    <n v="1.3"/>
    <n v="0.3"/>
    <x v="0"/>
    <n v="10.35"/>
    <n v="1.956521739130435"/>
    <s v="square"/>
    <n v="0.39"/>
    <n v="4.3333333333333339"/>
    <x v="1"/>
    <x v="0"/>
    <x v="0"/>
  </r>
  <r>
    <n v="43"/>
    <n v="4.4000000000000004"/>
    <n v="3.2"/>
    <n v="1.3"/>
    <n v="0.2"/>
    <x v="0"/>
    <n v="14.080000000000002"/>
    <n v="1.375"/>
    <s v="square"/>
    <n v="0.26"/>
    <n v="6.5"/>
    <x v="0"/>
    <x v="0"/>
    <x v="2"/>
  </r>
  <r>
    <n v="44"/>
    <n v="5"/>
    <n v="3.5"/>
    <n v="1.6"/>
    <n v="0.6"/>
    <x v="0"/>
    <n v="17.5"/>
    <n v="1.4285714285714286"/>
    <s v="square"/>
    <n v="0.96"/>
    <n v="2.666666666666667"/>
    <x v="2"/>
    <x v="1"/>
    <x v="1"/>
  </r>
  <r>
    <n v="45"/>
    <n v="5.0999999999999996"/>
    <n v="3.8"/>
    <n v="1.9"/>
    <n v="0.4"/>
    <x v="0"/>
    <n v="19.38"/>
    <n v="1.3421052631578947"/>
    <s v="square"/>
    <n v="0.76"/>
    <n v="4.7499999999999991"/>
    <x v="1"/>
    <x v="1"/>
    <x v="1"/>
  </r>
  <r>
    <n v="46"/>
    <n v="4.8"/>
    <n v="3"/>
    <n v="1.4"/>
    <n v="0.3"/>
    <x v="0"/>
    <n v="14.399999999999999"/>
    <n v="1.5999999999999999"/>
    <s v="square"/>
    <n v="0.42"/>
    <n v="4.666666666666667"/>
    <x v="1"/>
    <x v="1"/>
    <x v="1"/>
  </r>
  <r>
    <n v="47"/>
    <n v="5.0999999999999996"/>
    <n v="3.8"/>
    <n v="1.6"/>
    <n v="0.2"/>
    <x v="0"/>
    <n v="19.38"/>
    <n v="1.3421052631578947"/>
    <s v="square"/>
    <n v="0.32000000000000006"/>
    <n v="8"/>
    <x v="0"/>
    <x v="2"/>
    <x v="0"/>
  </r>
  <r>
    <n v="48"/>
    <n v="4.5999999999999996"/>
    <n v="3.2"/>
    <n v="1.4"/>
    <n v="0.2"/>
    <x v="0"/>
    <n v="14.719999999999999"/>
    <n v="1.4374999999999998"/>
    <s v="square"/>
    <n v="0.27999999999999997"/>
    <n v="6.9999999999999991"/>
    <x v="0"/>
    <x v="0"/>
    <x v="2"/>
  </r>
  <r>
    <n v="49"/>
    <n v="5.3"/>
    <n v="3.7"/>
    <n v="1.5"/>
    <n v="0.2"/>
    <x v="0"/>
    <n v="19.61"/>
    <n v="1.4324324324324322"/>
    <s v="square"/>
    <n v="0.30000000000000004"/>
    <n v="7.5"/>
    <x v="0"/>
    <x v="2"/>
    <x v="4"/>
  </r>
  <r>
    <n v="50"/>
    <n v="5"/>
    <n v="3.3"/>
    <n v="1.4"/>
    <n v="0.2"/>
    <x v="0"/>
    <n v="16.5"/>
    <n v="1.5151515151515151"/>
    <s v="square"/>
    <n v="0.27999999999999997"/>
    <n v="6.9999999999999991"/>
    <x v="0"/>
    <x v="4"/>
    <x v="1"/>
  </r>
  <r>
    <n v="51"/>
    <n v="7"/>
    <n v="3.2"/>
    <n v="4.7"/>
    <n v="1.4"/>
    <x v="1"/>
    <n v="22.400000000000002"/>
    <n v="2.1875"/>
    <s v="oblong"/>
    <n v="6.58"/>
    <n v="3.3571428571428577"/>
    <x v="1"/>
    <x v="0"/>
    <x v="0"/>
  </r>
  <r>
    <n v="52"/>
    <n v="6.4"/>
    <n v="3.2"/>
    <n v="4.5"/>
    <n v="1.5"/>
    <x v="1"/>
    <n v="20.480000000000004"/>
    <n v="2"/>
    <s v="oblong"/>
    <n v="6.75"/>
    <n v="3"/>
    <x v="1"/>
    <x v="3"/>
    <x v="1"/>
  </r>
  <r>
    <n v="53"/>
    <n v="6.9"/>
    <n v="3.1"/>
    <n v="4.9000000000000004"/>
    <n v="1.5"/>
    <x v="1"/>
    <n v="21.39"/>
    <n v="2.2258064516129035"/>
    <s v="oblong"/>
    <n v="7.3500000000000005"/>
    <n v="3.2666666666666671"/>
    <x v="1"/>
    <x v="0"/>
    <x v="4"/>
  </r>
  <r>
    <n v="54"/>
    <n v="5.5"/>
    <n v="2.2999999999999998"/>
    <n v="4"/>
    <n v="1.3"/>
    <x v="1"/>
    <n v="12.649999999999999"/>
    <n v="2.3913043478260874"/>
    <s v="oblong"/>
    <n v="5.2"/>
    <n v="3.0769230769230766"/>
    <x v="1"/>
    <x v="5"/>
    <x v="2"/>
  </r>
  <r>
    <n v="55"/>
    <n v="6.5"/>
    <n v="2.8"/>
    <n v="4.5999999999999996"/>
    <n v="1.5"/>
    <x v="1"/>
    <n v="18.2"/>
    <n v="2.3214285714285716"/>
    <s v="oblong"/>
    <n v="6.8999999999999995"/>
    <n v="3.0666666666666664"/>
    <x v="1"/>
    <x v="5"/>
    <x v="2"/>
  </r>
  <r>
    <n v="56"/>
    <n v="5.7"/>
    <n v="2.8"/>
    <n v="4.5"/>
    <n v="1.3"/>
    <x v="1"/>
    <n v="15.959999999999999"/>
    <n v="2.035714285714286"/>
    <s v="oblong"/>
    <n v="5.8500000000000005"/>
    <n v="3.4615384615384612"/>
    <x v="1"/>
    <x v="3"/>
    <x v="2"/>
  </r>
  <r>
    <n v="57"/>
    <n v="6.3"/>
    <n v="3.3"/>
    <n v="4.7"/>
    <n v="1.6"/>
    <x v="1"/>
    <n v="20.79"/>
    <n v="1.9090909090909092"/>
    <s v="square"/>
    <n v="7.5200000000000005"/>
    <n v="2.9375"/>
    <x v="2"/>
    <x v="5"/>
    <x v="0"/>
  </r>
  <r>
    <n v="58"/>
    <n v="4.9000000000000004"/>
    <n v="2.4"/>
    <n v="3.3"/>
    <n v="1"/>
    <x v="1"/>
    <n v="11.76"/>
    <n v="2.041666666666667"/>
    <s v="oblong"/>
    <n v="3.3"/>
    <n v="3.3"/>
    <x v="1"/>
    <x v="0"/>
    <x v="5"/>
  </r>
  <r>
    <n v="59"/>
    <n v="6.6"/>
    <n v="2.9"/>
    <n v="4.5999999999999996"/>
    <n v="1.3"/>
    <x v="1"/>
    <n v="19.139999999999997"/>
    <n v="2.2758620689655173"/>
    <s v="oblong"/>
    <n v="5.9799999999999995"/>
    <n v="3.5384615384615379"/>
    <x v="1"/>
    <x v="3"/>
    <x v="1"/>
  </r>
  <r>
    <n v="60"/>
    <n v="5.2"/>
    <n v="2.7"/>
    <n v="3.9"/>
    <n v="1.4"/>
    <x v="1"/>
    <n v="14.040000000000001"/>
    <n v="1.9259259259259258"/>
    <s v="square"/>
    <n v="5.46"/>
    <n v="2.785714285714286"/>
    <x v="2"/>
    <x v="3"/>
    <x v="3"/>
  </r>
  <r>
    <n v="61"/>
    <n v="5"/>
    <n v="2"/>
    <n v="3.5"/>
    <n v="1"/>
    <x v="1"/>
    <n v="10"/>
    <n v="2.5"/>
    <s v="oblong"/>
    <n v="3.5"/>
    <n v="3.5"/>
    <x v="1"/>
    <x v="3"/>
    <x v="1"/>
  </r>
  <r>
    <n v="62"/>
    <n v="5.9"/>
    <n v="3"/>
    <n v="4.2"/>
    <n v="1.5"/>
    <x v="1"/>
    <n v="17.700000000000003"/>
    <n v="1.9666666666666668"/>
    <s v="square"/>
    <n v="6.3000000000000007"/>
    <n v="2.8000000000000003"/>
    <x v="2"/>
    <x v="0"/>
    <x v="4"/>
  </r>
  <r>
    <n v="63"/>
    <n v="6"/>
    <n v="2.2000000000000002"/>
    <n v="4"/>
    <n v="1"/>
    <x v="1"/>
    <n v="13.200000000000001"/>
    <n v="2.7272727272727271"/>
    <s v="oblong"/>
    <n v="4"/>
    <n v="4"/>
    <x v="1"/>
    <x v="0"/>
    <x v="6"/>
  </r>
  <r>
    <n v="64"/>
    <n v="6.1"/>
    <n v="2.9"/>
    <n v="4.7"/>
    <n v="1.4"/>
    <x v="1"/>
    <n v="17.689999999999998"/>
    <n v="2.103448275862069"/>
    <s v="oblong"/>
    <n v="6.58"/>
    <n v="3.3571428571428577"/>
    <x v="1"/>
    <x v="5"/>
    <x v="2"/>
  </r>
  <r>
    <n v="65"/>
    <n v="5.6"/>
    <n v="2.9"/>
    <n v="3.6"/>
    <n v="1.3"/>
    <x v="1"/>
    <n v="16.239999999999998"/>
    <n v="1.9310344827586206"/>
    <s v="square"/>
    <n v="4.6800000000000006"/>
    <n v="2.7692307692307692"/>
    <x v="2"/>
    <x v="0"/>
    <x v="1"/>
  </r>
  <r>
    <n v="66"/>
    <n v="6.7"/>
    <n v="3.1"/>
    <n v="4.4000000000000004"/>
    <n v="1.4"/>
    <x v="1"/>
    <n v="20.77"/>
    <n v="2.161290322580645"/>
    <s v="oblong"/>
    <n v="6.16"/>
    <n v="3.1428571428571432"/>
    <x v="1"/>
    <x v="5"/>
    <x v="0"/>
  </r>
  <r>
    <n v="67"/>
    <n v="5.6"/>
    <n v="3"/>
    <n v="4.5"/>
    <n v="1.5"/>
    <x v="1"/>
    <n v="16.799999999999997"/>
    <n v="1.8666666666666665"/>
    <s v="square"/>
    <n v="6.75"/>
    <n v="3"/>
    <x v="1"/>
    <x v="0"/>
    <x v="2"/>
  </r>
  <r>
    <n v="68"/>
    <n v="5.8"/>
    <n v="2.7"/>
    <n v="4.0999999999999996"/>
    <n v="1"/>
    <x v="1"/>
    <n v="15.66"/>
    <n v="2.1481481481481479"/>
    <s v="oblong"/>
    <n v="4.0999999999999996"/>
    <n v="4.0999999999999996"/>
    <x v="1"/>
    <x v="0"/>
    <x v="2"/>
  </r>
  <r>
    <n v="69"/>
    <n v="6.2"/>
    <n v="2.2000000000000002"/>
    <n v="4.5"/>
    <n v="1.5"/>
    <x v="1"/>
    <n v="13.640000000000002"/>
    <n v="2.8181818181818179"/>
    <s v="oblong"/>
    <n v="6.75"/>
    <n v="3"/>
    <x v="1"/>
    <x v="5"/>
    <x v="1"/>
  </r>
  <r>
    <n v="70"/>
    <n v="5.6"/>
    <n v="2.5"/>
    <n v="3.9"/>
    <n v="1.1000000000000001"/>
    <x v="1"/>
    <n v="14"/>
    <n v="2.2399999999999998"/>
    <s v="oblong"/>
    <n v="4.29"/>
    <n v="3.545454545454545"/>
    <x v="1"/>
    <x v="0"/>
    <x v="0"/>
  </r>
  <r>
    <n v="71"/>
    <n v="5.9"/>
    <n v="3.2"/>
    <n v="4.8"/>
    <n v="1.8"/>
    <x v="1"/>
    <n v="18.880000000000003"/>
    <n v="1.84375"/>
    <s v="square"/>
    <n v="8.64"/>
    <n v="2.6666666666666665"/>
    <x v="2"/>
    <x v="3"/>
    <x v="2"/>
  </r>
  <r>
    <n v="72"/>
    <n v="6.1"/>
    <n v="2.8"/>
    <n v="4"/>
    <n v="1.3"/>
    <x v="1"/>
    <n v="17.079999999999998"/>
    <n v="2.1785714285714284"/>
    <s v="oblong"/>
    <n v="5.2"/>
    <n v="3.0769230769230766"/>
    <x v="1"/>
    <x v="3"/>
    <x v="3"/>
  </r>
  <r>
    <n v="73"/>
    <n v="6.3"/>
    <n v="2.5"/>
    <n v="4.9000000000000004"/>
    <n v="1.5"/>
    <x v="1"/>
    <n v="15.75"/>
    <n v="2.52"/>
    <s v="oblong"/>
    <n v="7.3500000000000005"/>
    <n v="3.2666666666666671"/>
    <x v="1"/>
    <x v="3"/>
    <x v="5"/>
  </r>
  <r>
    <n v="74"/>
    <n v="6.1"/>
    <n v="2.8"/>
    <n v="4.7"/>
    <n v="1.2"/>
    <x v="1"/>
    <n v="17.079999999999998"/>
    <n v="2.1785714285714284"/>
    <s v="oblong"/>
    <n v="5.64"/>
    <n v="3.916666666666667"/>
    <x v="1"/>
    <x v="5"/>
    <x v="1"/>
  </r>
  <r>
    <n v="75"/>
    <n v="6.4"/>
    <n v="2.9"/>
    <n v="4.3"/>
    <n v="1.3"/>
    <x v="1"/>
    <n v="18.559999999999999"/>
    <n v="2.2068965517241379"/>
    <s v="oblong"/>
    <n v="5.59"/>
    <n v="3.3076923076923075"/>
    <x v="1"/>
    <x v="0"/>
    <x v="5"/>
  </r>
  <r>
    <n v="76"/>
    <n v="6.6"/>
    <n v="3"/>
    <n v="4.4000000000000004"/>
    <n v="1.4"/>
    <x v="1"/>
    <n v="19.799999999999997"/>
    <n v="2.1999999999999997"/>
    <s v="oblong"/>
    <n v="6.16"/>
    <n v="3.1428571428571432"/>
    <x v="1"/>
    <x v="0"/>
    <x v="0"/>
  </r>
  <r>
    <n v="77"/>
    <n v="6.8"/>
    <n v="2.8"/>
    <n v="4.8"/>
    <n v="1.4"/>
    <x v="1"/>
    <n v="19.04"/>
    <n v="2.4285714285714288"/>
    <s v="oblong"/>
    <n v="6.72"/>
    <n v="3.4285714285714288"/>
    <x v="1"/>
    <x v="0"/>
    <x v="5"/>
  </r>
  <r>
    <n v="78"/>
    <n v="6.7"/>
    <n v="3"/>
    <n v="5"/>
    <n v="1.7"/>
    <x v="1"/>
    <n v="20.100000000000001"/>
    <n v="2.2333333333333334"/>
    <s v="oblong"/>
    <n v="8.5"/>
    <n v="2.9411764705882355"/>
    <x v="2"/>
    <x v="0"/>
    <x v="3"/>
  </r>
  <r>
    <n v="79"/>
    <n v="6"/>
    <n v="2.9"/>
    <n v="4.5"/>
    <n v="1.5"/>
    <x v="1"/>
    <n v="17.399999999999999"/>
    <n v="2.0689655172413794"/>
    <s v="oblong"/>
    <n v="6.75"/>
    <n v="3"/>
    <x v="1"/>
    <x v="5"/>
    <x v="3"/>
  </r>
  <r>
    <n v="80"/>
    <n v="5.7"/>
    <n v="2.6"/>
    <n v="3.5"/>
    <n v="1"/>
    <x v="1"/>
    <n v="14.82"/>
    <n v="2.1923076923076925"/>
    <s v="oblong"/>
    <n v="3.5"/>
    <n v="3.5"/>
    <x v="1"/>
    <x v="5"/>
    <x v="2"/>
  </r>
  <r>
    <n v="81"/>
    <n v="5.5"/>
    <n v="2.4"/>
    <n v="3.8"/>
    <n v="1.1000000000000001"/>
    <x v="1"/>
    <n v="13.2"/>
    <n v="2.291666666666667"/>
    <s v="oblong"/>
    <n v="4.18"/>
    <n v="3.4545454545454541"/>
    <x v="1"/>
    <x v="5"/>
    <x v="1"/>
  </r>
  <r>
    <n v="82"/>
    <n v="5.5"/>
    <n v="2.4"/>
    <n v="3.7"/>
    <n v="1"/>
    <x v="1"/>
    <n v="13.2"/>
    <n v="2.291666666666667"/>
    <s v="oblong"/>
    <n v="3.7"/>
    <n v="3.7"/>
    <x v="1"/>
    <x v="0"/>
    <x v="4"/>
  </r>
  <r>
    <n v="83"/>
    <n v="5.8"/>
    <n v="2.7"/>
    <n v="3.9"/>
    <n v="1.2"/>
    <x v="1"/>
    <n v="15.66"/>
    <n v="2.1481481481481479"/>
    <s v="oblong"/>
    <n v="4.68"/>
    <n v="3.25"/>
    <x v="1"/>
    <x v="5"/>
    <x v="1"/>
  </r>
  <r>
    <n v="84"/>
    <n v="6"/>
    <n v="2.7"/>
    <n v="5.0999999999999996"/>
    <n v="1.6"/>
    <x v="1"/>
    <n v="16.200000000000003"/>
    <n v="2.2222222222222219"/>
    <s v="oblong"/>
    <n v="8.16"/>
    <n v="3.1874999999999996"/>
    <x v="1"/>
    <x v="5"/>
    <x v="6"/>
  </r>
  <r>
    <n v="85"/>
    <n v="5.4"/>
    <n v="3"/>
    <n v="4.5"/>
    <n v="1.5"/>
    <x v="1"/>
    <n v="16.200000000000003"/>
    <n v="1.8"/>
    <s v="square"/>
    <n v="6.75"/>
    <n v="3"/>
    <x v="1"/>
    <x v="3"/>
    <x v="6"/>
  </r>
  <r>
    <n v="86"/>
    <n v="6"/>
    <n v="3.4"/>
    <n v="4.5"/>
    <n v="1.6"/>
    <x v="1"/>
    <n v="20.399999999999999"/>
    <n v="1.7647058823529411"/>
    <s v="square"/>
    <n v="7.2"/>
    <n v="2.8125"/>
    <x v="2"/>
    <x v="5"/>
    <x v="1"/>
  </r>
  <r>
    <n v="87"/>
    <n v="6.7"/>
    <n v="3.1"/>
    <n v="4.7"/>
    <n v="1.5"/>
    <x v="1"/>
    <n v="20.77"/>
    <n v="2.161290322580645"/>
    <s v="oblong"/>
    <n v="7.0500000000000007"/>
    <n v="3.1333333333333333"/>
    <x v="1"/>
    <x v="5"/>
    <x v="6"/>
  </r>
  <r>
    <n v="88"/>
    <n v="6.3"/>
    <n v="2.2999999999999998"/>
    <n v="4.4000000000000004"/>
    <n v="1.3"/>
    <x v="1"/>
    <n v="14.489999999999998"/>
    <n v="2.7391304347826089"/>
    <s v="oblong"/>
    <n v="5.7200000000000006"/>
    <n v="3.3846153846153846"/>
    <x v="1"/>
    <x v="0"/>
    <x v="1"/>
  </r>
  <r>
    <n v="89"/>
    <n v="5.6"/>
    <n v="3"/>
    <n v="4.0999999999999996"/>
    <n v="1.3"/>
    <x v="1"/>
    <n v="16.799999999999997"/>
    <n v="1.8666666666666665"/>
    <s v="square"/>
    <n v="5.33"/>
    <n v="3.1538461538461533"/>
    <x v="1"/>
    <x v="0"/>
    <x v="4"/>
  </r>
  <r>
    <n v="90"/>
    <n v="5.5"/>
    <n v="2.5"/>
    <n v="4"/>
    <n v="1.3"/>
    <x v="1"/>
    <n v="13.75"/>
    <n v="2.2000000000000002"/>
    <s v="oblong"/>
    <n v="5.2"/>
    <n v="3.0769230769230766"/>
    <x v="1"/>
    <x v="3"/>
    <x v="6"/>
  </r>
  <r>
    <n v="91"/>
    <n v="5.5"/>
    <n v="2.6"/>
    <n v="4.4000000000000004"/>
    <n v="1.2"/>
    <x v="1"/>
    <n v="14.3"/>
    <n v="2.1153846153846154"/>
    <s v="oblong"/>
    <n v="5.28"/>
    <n v="3.666666666666667"/>
    <x v="1"/>
    <x v="0"/>
    <x v="4"/>
  </r>
  <r>
    <n v="92"/>
    <n v="6.1"/>
    <n v="3"/>
    <n v="4.5999999999999996"/>
    <n v="1.4"/>
    <x v="1"/>
    <n v="18.299999999999997"/>
    <n v="2.0333333333333332"/>
    <s v="oblong"/>
    <n v="6.4399999999999995"/>
    <n v="3.2857142857142856"/>
    <x v="1"/>
    <x v="3"/>
    <x v="6"/>
  </r>
  <r>
    <n v="93"/>
    <n v="5.8"/>
    <n v="2.6"/>
    <n v="4"/>
    <n v="1.2"/>
    <x v="1"/>
    <n v="15.08"/>
    <n v="2.2307692307692308"/>
    <s v="oblong"/>
    <n v="4.8"/>
    <n v="3.3333333333333335"/>
    <x v="1"/>
    <x v="3"/>
    <x v="1"/>
  </r>
  <r>
    <n v="94"/>
    <n v="5"/>
    <n v="2.2999999999999998"/>
    <n v="3.3"/>
    <n v="1"/>
    <x v="1"/>
    <n v="11.5"/>
    <n v="2.1739130434782612"/>
    <s v="oblong"/>
    <n v="3.3"/>
    <n v="3.3"/>
    <x v="1"/>
    <x v="0"/>
    <x v="6"/>
  </r>
  <r>
    <n v="95"/>
    <n v="5.6"/>
    <n v="2.7"/>
    <n v="4.2"/>
    <n v="1.3"/>
    <x v="1"/>
    <n v="15.12"/>
    <n v="2.074074074074074"/>
    <s v="oblong"/>
    <n v="5.4600000000000009"/>
    <n v="3.2307692307692308"/>
    <x v="1"/>
    <x v="5"/>
    <x v="3"/>
  </r>
  <r>
    <n v="96"/>
    <n v="5.7"/>
    <n v="3"/>
    <n v="4.2"/>
    <n v="1.2"/>
    <x v="1"/>
    <n v="17.100000000000001"/>
    <n v="1.9000000000000001"/>
    <s v="square"/>
    <n v="5.04"/>
    <n v="3.5000000000000004"/>
    <x v="1"/>
    <x v="3"/>
    <x v="2"/>
  </r>
  <r>
    <n v="97"/>
    <n v="5.7"/>
    <n v="2.9"/>
    <n v="4.2"/>
    <n v="1.3"/>
    <x v="1"/>
    <n v="16.53"/>
    <n v="1.9655172413793105"/>
    <s v="square"/>
    <n v="5.4600000000000009"/>
    <n v="3.2307692307692308"/>
    <x v="1"/>
    <x v="0"/>
    <x v="5"/>
  </r>
  <r>
    <n v="98"/>
    <n v="6.2"/>
    <n v="2.9"/>
    <n v="4.3"/>
    <n v="1.3"/>
    <x v="1"/>
    <n v="17.98"/>
    <n v="2.1379310344827589"/>
    <s v="oblong"/>
    <n v="5.59"/>
    <n v="3.3076923076923075"/>
    <x v="1"/>
    <x v="0"/>
    <x v="2"/>
  </r>
  <r>
    <n v="99"/>
    <n v="5.0999999999999996"/>
    <n v="2.5"/>
    <n v="3"/>
    <n v="1.1000000000000001"/>
    <x v="1"/>
    <n v="12.75"/>
    <n v="2.04"/>
    <s v="oblong"/>
    <n v="3.3000000000000003"/>
    <n v="2.7272727272727271"/>
    <x v="2"/>
    <x v="5"/>
    <x v="2"/>
  </r>
  <r>
    <n v="100"/>
    <n v="5.7"/>
    <n v="2.8"/>
    <n v="4.0999999999999996"/>
    <n v="1.3"/>
    <x v="1"/>
    <n v="15.959999999999999"/>
    <n v="2.035714285714286"/>
    <s v="oblong"/>
    <n v="5.33"/>
    <n v="3.1538461538461533"/>
    <x v="1"/>
    <x v="5"/>
    <x v="3"/>
  </r>
  <r>
    <n v="101"/>
    <n v="6.3"/>
    <n v="3.3"/>
    <n v="6"/>
    <n v="2.5"/>
    <x v="2"/>
    <n v="20.79"/>
    <n v="1.9090909090909092"/>
    <s v="square"/>
    <n v="15"/>
    <n v="2.4"/>
    <x v="2"/>
    <x v="1"/>
    <x v="5"/>
  </r>
  <r>
    <n v="102"/>
    <n v="5.8"/>
    <n v="2.7"/>
    <n v="5.0999999999999996"/>
    <n v="1.9"/>
    <x v="2"/>
    <n v="15.66"/>
    <n v="2.1481481481481479"/>
    <s v="oblong"/>
    <n v="9.69"/>
    <n v="2.6842105263157894"/>
    <x v="2"/>
    <x v="1"/>
    <x v="6"/>
  </r>
  <r>
    <n v="103"/>
    <n v="7.1"/>
    <n v="3"/>
    <n v="5.9"/>
    <n v="2.1"/>
    <x v="2"/>
    <n v="21.299999999999997"/>
    <n v="2.3666666666666667"/>
    <s v="oblong"/>
    <n v="12.39"/>
    <n v="2.8095238095238098"/>
    <x v="2"/>
    <x v="1"/>
    <x v="6"/>
  </r>
  <r>
    <n v="104"/>
    <n v="6.3"/>
    <n v="2.9"/>
    <n v="5.6"/>
    <n v="1.8"/>
    <x v="2"/>
    <n v="18.27"/>
    <n v="2.1724137931034484"/>
    <s v="oblong"/>
    <n v="10.08"/>
    <n v="3.1111111111111107"/>
    <x v="1"/>
    <x v="2"/>
    <x v="0"/>
  </r>
  <r>
    <n v="105"/>
    <n v="6.5"/>
    <n v="3"/>
    <n v="5.8"/>
    <n v="2.2000000000000002"/>
    <x v="2"/>
    <n v="19.5"/>
    <n v="2.1666666666666665"/>
    <s v="oblong"/>
    <n v="12.76"/>
    <n v="2.6363636363636362"/>
    <x v="2"/>
    <x v="0"/>
    <x v="0"/>
  </r>
  <r>
    <n v="106"/>
    <n v="7.6"/>
    <n v="3"/>
    <n v="6.6"/>
    <n v="2.1"/>
    <x v="2"/>
    <n v="22.799999999999997"/>
    <n v="2.5333333333333332"/>
    <s v="oblong"/>
    <n v="13.86"/>
    <n v="3.1428571428571423"/>
    <x v="1"/>
    <x v="2"/>
    <x v="5"/>
  </r>
  <r>
    <n v="107"/>
    <n v="4.9000000000000004"/>
    <n v="2.5"/>
    <n v="4.5"/>
    <n v="1.7"/>
    <x v="2"/>
    <n v="12.25"/>
    <n v="1.9600000000000002"/>
    <s v="square"/>
    <n v="7.6499999999999995"/>
    <n v="2.6470588235294117"/>
    <x v="2"/>
    <x v="2"/>
    <x v="3"/>
  </r>
  <r>
    <n v="108"/>
    <n v="7.3"/>
    <n v="2.9"/>
    <n v="6.3"/>
    <n v="1.8"/>
    <x v="2"/>
    <n v="21.169999999999998"/>
    <n v="2.5172413793103448"/>
    <s v="oblong"/>
    <n v="11.34"/>
    <n v="3.5"/>
    <x v="1"/>
    <x v="1"/>
    <x v="2"/>
  </r>
  <r>
    <n v="109"/>
    <n v="6.7"/>
    <n v="2.5"/>
    <n v="5.8"/>
    <n v="1.8"/>
    <x v="2"/>
    <n v="16.75"/>
    <n v="2.68"/>
    <s v="oblong"/>
    <n v="10.44"/>
    <n v="3.2222222222222219"/>
    <x v="1"/>
    <x v="0"/>
    <x v="0"/>
  </r>
  <r>
    <n v="110"/>
    <n v="7.2"/>
    <n v="3.6"/>
    <n v="6.1"/>
    <n v="2.5"/>
    <x v="2"/>
    <n v="25.92"/>
    <n v="2"/>
    <s v="oblong"/>
    <n v="15.25"/>
    <n v="2.44"/>
    <x v="2"/>
    <x v="2"/>
    <x v="6"/>
  </r>
  <r>
    <n v="111"/>
    <n v="6.5"/>
    <n v="3.2"/>
    <n v="5.0999999999999996"/>
    <n v="2"/>
    <x v="2"/>
    <n v="20.8"/>
    <n v="2.03125"/>
    <s v="oblong"/>
    <n v="10.199999999999999"/>
    <n v="2.5499999999999998"/>
    <x v="2"/>
    <x v="0"/>
    <x v="5"/>
  </r>
  <r>
    <n v="112"/>
    <n v="6.4"/>
    <n v="2.7"/>
    <n v="5.3"/>
    <n v="1.9"/>
    <x v="2"/>
    <n v="17.28"/>
    <n v="2.3703703703703702"/>
    <s v="oblong"/>
    <n v="10.069999999999999"/>
    <n v="2.7894736842105265"/>
    <x v="2"/>
    <x v="0"/>
    <x v="2"/>
  </r>
  <r>
    <n v="113"/>
    <n v="6.8"/>
    <n v="3"/>
    <n v="5.5"/>
    <n v="2.1"/>
    <x v="2"/>
    <n v="20.399999999999999"/>
    <n v="2.2666666666666666"/>
    <s v="oblong"/>
    <n v="11.55"/>
    <n v="2.6190476190476191"/>
    <x v="2"/>
    <x v="1"/>
    <x v="3"/>
  </r>
  <r>
    <n v="114"/>
    <n v="5.7"/>
    <n v="2.5"/>
    <n v="5"/>
    <n v="2"/>
    <x v="2"/>
    <n v="14.25"/>
    <n v="2.2800000000000002"/>
    <s v="oblong"/>
    <n v="10"/>
    <n v="2.5"/>
    <x v="2"/>
    <x v="1"/>
    <x v="2"/>
  </r>
  <r>
    <n v="115"/>
    <n v="5.8"/>
    <n v="2.8"/>
    <n v="5.0999999999999996"/>
    <n v="2.4"/>
    <x v="2"/>
    <n v="16.239999999999998"/>
    <n v="2.0714285714285716"/>
    <s v="oblong"/>
    <n v="12.239999999999998"/>
    <n v="2.125"/>
    <x v="2"/>
    <x v="0"/>
    <x v="5"/>
  </r>
  <r>
    <n v="116"/>
    <n v="6.4"/>
    <n v="3.2"/>
    <n v="5.3"/>
    <n v="2.2999999999999998"/>
    <x v="2"/>
    <n v="20.480000000000004"/>
    <n v="2"/>
    <s v="oblong"/>
    <n v="12.19"/>
    <n v="2.3043478260869565"/>
    <x v="2"/>
    <x v="0"/>
    <x v="2"/>
  </r>
  <r>
    <n v="117"/>
    <n v="6.5"/>
    <n v="3"/>
    <n v="5.5"/>
    <n v="1.8"/>
    <x v="2"/>
    <n v="19.5"/>
    <n v="2.1666666666666665"/>
    <s v="oblong"/>
    <n v="9.9"/>
    <n v="3.0555555555555554"/>
    <x v="1"/>
    <x v="1"/>
    <x v="6"/>
  </r>
  <r>
    <n v="118"/>
    <n v="7.7"/>
    <n v="3.8"/>
    <n v="6.7"/>
    <n v="2.2000000000000002"/>
    <x v="2"/>
    <n v="29.259999999999998"/>
    <n v="2.0263157894736845"/>
    <s v="oblong"/>
    <n v="14.740000000000002"/>
    <n v="3.0454545454545454"/>
    <x v="1"/>
    <x v="2"/>
    <x v="6"/>
  </r>
  <r>
    <n v="119"/>
    <n v="7.7"/>
    <n v="2.6"/>
    <n v="6.9"/>
    <n v="2.2999999999999998"/>
    <x v="2"/>
    <n v="20.02"/>
    <n v="2.9615384615384617"/>
    <s v="oblong"/>
    <n v="15.87"/>
    <n v="3.0000000000000004"/>
    <x v="1"/>
    <x v="2"/>
    <x v="0"/>
  </r>
  <r>
    <n v="120"/>
    <n v="6"/>
    <n v="2.2000000000000002"/>
    <n v="5"/>
    <n v="1.5"/>
    <x v="2"/>
    <n v="13.200000000000001"/>
    <n v="2.7272727272727271"/>
    <s v="oblong"/>
    <n v="7.5"/>
    <n v="3.3333333333333335"/>
    <x v="1"/>
    <x v="1"/>
    <x v="3"/>
  </r>
  <r>
    <n v="121"/>
    <n v="6.9"/>
    <n v="3.2"/>
    <n v="5.7"/>
    <n v="2.2999999999999998"/>
    <x v="2"/>
    <n v="22.080000000000002"/>
    <n v="2.15625"/>
    <s v="oblong"/>
    <n v="13.11"/>
    <n v="2.4782608695652177"/>
    <x v="2"/>
    <x v="2"/>
    <x v="3"/>
  </r>
  <r>
    <n v="122"/>
    <n v="5.6"/>
    <n v="2.8"/>
    <n v="4.9000000000000004"/>
    <n v="2"/>
    <x v="2"/>
    <n v="15.679999999999998"/>
    <n v="2"/>
    <s v="oblong"/>
    <n v="9.8000000000000007"/>
    <n v="2.4500000000000002"/>
    <x v="2"/>
    <x v="1"/>
    <x v="2"/>
  </r>
  <r>
    <n v="123"/>
    <n v="7.7"/>
    <n v="2.8"/>
    <n v="6.7"/>
    <n v="2"/>
    <x v="2"/>
    <n v="21.56"/>
    <n v="2.7500000000000004"/>
    <s v="oblong"/>
    <n v="13.4"/>
    <n v="3.35"/>
    <x v="1"/>
    <x v="1"/>
    <x v="3"/>
  </r>
  <r>
    <n v="124"/>
    <n v="6.3"/>
    <n v="2.7"/>
    <n v="4.9000000000000004"/>
    <n v="1.8"/>
    <x v="2"/>
    <n v="17.010000000000002"/>
    <n v="2.333333333333333"/>
    <s v="oblong"/>
    <n v="8.82"/>
    <n v="2.7222222222222223"/>
    <x v="2"/>
    <x v="1"/>
    <x v="0"/>
  </r>
  <r>
    <n v="125"/>
    <n v="6.7"/>
    <n v="3.3"/>
    <n v="5.7"/>
    <n v="2.1"/>
    <x v="2"/>
    <n v="22.11"/>
    <n v="2.0303030303030303"/>
    <s v="oblong"/>
    <n v="11.97"/>
    <n v="2.7142857142857144"/>
    <x v="2"/>
    <x v="1"/>
    <x v="6"/>
  </r>
  <r>
    <n v="126"/>
    <n v="7.2"/>
    <n v="3.2"/>
    <n v="6"/>
    <n v="1.8"/>
    <x v="2"/>
    <n v="23.040000000000003"/>
    <n v="2.25"/>
    <s v="oblong"/>
    <n v="10.8"/>
    <n v="3.333333333333333"/>
    <x v="1"/>
    <x v="2"/>
    <x v="2"/>
  </r>
  <r>
    <n v="127"/>
    <n v="6.2"/>
    <n v="2.8"/>
    <n v="4.8"/>
    <n v="1.8"/>
    <x v="2"/>
    <n v="17.36"/>
    <n v="2.2142857142857144"/>
    <s v="oblong"/>
    <n v="8.64"/>
    <n v="2.6666666666666665"/>
    <x v="2"/>
    <x v="0"/>
    <x v="0"/>
  </r>
  <r>
    <n v="128"/>
    <n v="6.1"/>
    <n v="3"/>
    <n v="4.9000000000000004"/>
    <n v="1.8"/>
    <x v="2"/>
    <n v="18.299999999999997"/>
    <n v="2.0333333333333332"/>
    <s v="oblong"/>
    <n v="8.82"/>
    <n v="2.7222222222222223"/>
    <x v="2"/>
    <x v="1"/>
    <x v="6"/>
  </r>
  <r>
    <n v="129"/>
    <n v="6.4"/>
    <n v="2.8"/>
    <n v="5.6"/>
    <n v="2.1"/>
    <x v="2"/>
    <n v="17.919999999999998"/>
    <n v="2.285714285714286"/>
    <s v="oblong"/>
    <n v="11.76"/>
    <n v="2.6666666666666665"/>
    <x v="2"/>
    <x v="2"/>
    <x v="0"/>
  </r>
  <r>
    <n v="130"/>
    <n v="7.2"/>
    <n v="3"/>
    <n v="5.8"/>
    <n v="1.6"/>
    <x v="2"/>
    <n v="21.6"/>
    <n v="2.4"/>
    <s v="oblong"/>
    <n v="9.2799999999999994"/>
    <n v="3.6249999999999996"/>
    <x v="1"/>
    <x v="2"/>
    <x v="6"/>
  </r>
  <r>
    <n v="131"/>
    <n v="7.4"/>
    <n v="2.8"/>
    <n v="6.1"/>
    <n v="1.9"/>
    <x v="2"/>
    <n v="20.72"/>
    <n v="2.6428571428571432"/>
    <s v="oblong"/>
    <n v="11.589999999999998"/>
    <n v="3.2105263157894735"/>
    <x v="1"/>
    <x v="2"/>
    <x v="6"/>
  </r>
  <r>
    <n v="132"/>
    <n v="7.9"/>
    <n v="3.8"/>
    <n v="6.4"/>
    <n v="2"/>
    <x v="2"/>
    <n v="30.02"/>
    <n v="2.0789473684210527"/>
    <s v="oblong"/>
    <n v="12.8"/>
    <n v="3.2"/>
    <x v="1"/>
    <x v="2"/>
    <x v="6"/>
  </r>
  <r>
    <n v="133"/>
    <n v="6.4"/>
    <n v="2.8"/>
    <n v="5.6"/>
    <n v="2.2000000000000002"/>
    <x v="2"/>
    <n v="17.919999999999998"/>
    <n v="2.285714285714286"/>
    <s v="oblong"/>
    <n v="12.32"/>
    <n v="2.545454545454545"/>
    <x v="2"/>
    <x v="1"/>
    <x v="5"/>
  </r>
  <r>
    <n v="134"/>
    <n v="6.3"/>
    <n v="2.8"/>
    <n v="5.0999999999999996"/>
    <n v="1.5"/>
    <x v="2"/>
    <n v="17.639999999999997"/>
    <n v="2.25"/>
    <s v="oblong"/>
    <n v="7.6499999999999995"/>
    <n v="3.4"/>
    <x v="1"/>
    <x v="2"/>
    <x v="3"/>
  </r>
  <r>
    <n v="135"/>
    <n v="6.1"/>
    <n v="2.6"/>
    <n v="5.6"/>
    <n v="1.4"/>
    <x v="2"/>
    <n v="15.86"/>
    <n v="2.3461538461538458"/>
    <s v="oblong"/>
    <n v="7.839999999999999"/>
    <n v="4"/>
    <x v="1"/>
    <x v="2"/>
    <x v="3"/>
  </r>
  <r>
    <n v="136"/>
    <n v="7.7"/>
    <n v="3"/>
    <n v="6.1"/>
    <n v="2.2999999999999998"/>
    <x v="2"/>
    <n v="23.1"/>
    <n v="2.5666666666666669"/>
    <s v="oblong"/>
    <n v="14.029999999999998"/>
    <n v="2.6521739130434785"/>
    <x v="2"/>
    <x v="1"/>
    <x v="3"/>
  </r>
  <r>
    <n v="137"/>
    <n v="6.3"/>
    <n v="3.4"/>
    <n v="5.6"/>
    <n v="2.4"/>
    <x v="2"/>
    <n v="21.419999999999998"/>
    <n v="1.8529411764705883"/>
    <s v="square"/>
    <n v="13.44"/>
    <n v="2.3333333333333335"/>
    <x v="2"/>
    <x v="0"/>
    <x v="0"/>
  </r>
  <r>
    <n v="138"/>
    <n v="6.4"/>
    <n v="3.1"/>
    <n v="5.5"/>
    <n v="1.8"/>
    <x v="2"/>
    <n v="19.840000000000003"/>
    <n v="2.064516129032258"/>
    <s v="oblong"/>
    <n v="9.9"/>
    <n v="3.0555555555555554"/>
    <x v="1"/>
    <x v="0"/>
    <x v="6"/>
  </r>
  <r>
    <n v="139"/>
    <n v="6"/>
    <n v="3"/>
    <n v="4.8"/>
    <n v="1.8"/>
    <x v="2"/>
    <n v="18"/>
    <n v="2"/>
    <s v="oblong"/>
    <n v="8.64"/>
    <n v="2.6666666666666665"/>
    <x v="2"/>
    <x v="1"/>
    <x v="0"/>
  </r>
  <r>
    <n v="140"/>
    <n v="6.9"/>
    <n v="3.1"/>
    <n v="5.4"/>
    <n v="2.1"/>
    <x v="2"/>
    <n v="21.39"/>
    <n v="2.2258064516129035"/>
    <s v="oblong"/>
    <n v="11.340000000000002"/>
    <n v="2.5714285714285716"/>
    <x v="2"/>
    <x v="0"/>
    <x v="6"/>
  </r>
  <r>
    <n v="141"/>
    <n v="6.7"/>
    <n v="3.1"/>
    <n v="5.6"/>
    <n v="2.4"/>
    <x v="2"/>
    <n v="20.77"/>
    <n v="2.161290322580645"/>
    <s v="oblong"/>
    <n v="13.44"/>
    <n v="2.3333333333333335"/>
    <x v="2"/>
    <x v="1"/>
    <x v="6"/>
  </r>
  <r>
    <n v="142"/>
    <n v="6.9"/>
    <n v="3.1"/>
    <n v="5.0999999999999996"/>
    <n v="2.2999999999999998"/>
    <x v="2"/>
    <n v="21.39"/>
    <n v="2.2258064516129035"/>
    <s v="oblong"/>
    <n v="11.729999999999999"/>
    <n v="2.2173913043478262"/>
    <x v="2"/>
    <x v="2"/>
    <x v="6"/>
  </r>
  <r>
    <n v="143"/>
    <n v="5.8"/>
    <n v="2.7"/>
    <n v="5.0999999999999996"/>
    <n v="1.9"/>
    <x v="2"/>
    <n v="15.66"/>
    <n v="2.1481481481481479"/>
    <s v="oblong"/>
    <n v="9.69"/>
    <n v="2.6842105263157894"/>
    <x v="2"/>
    <x v="1"/>
    <x v="5"/>
  </r>
  <r>
    <n v="144"/>
    <n v="6.8"/>
    <n v="3.2"/>
    <n v="5.9"/>
    <n v="2.2999999999999998"/>
    <x v="2"/>
    <n v="21.76"/>
    <n v="2.125"/>
    <s v="oblong"/>
    <n v="13.57"/>
    <n v="2.5652173913043481"/>
    <x v="2"/>
    <x v="2"/>
    <x v="0"/>
  </r>
  <r>
    <n v="145"/>
    <n v="6.7"/>
    <n v="3.3"/>
    <n v="5.7"/>
    <n v="2.5"/>
    <x v="2"/>
    <n v="22.11"/>
    <n v="2.0303030303030303"/>
    <s v="oblong"/>
    <n v="14.25"/>
    <n v="2.2800000000000002"/>
    <x v="2"/>
    <x v="1"/>
    <x v="3"/>
  </r>
  <r>
    <n v="146"/>
    <n v="6.7"/>
    <n v="3"/>
    <n v="5.2"/>
    <n v="2.2999999999999998"/>
    <x v="2"/>
    <n v="20.100000000000001"/>
    <n v="2.2333333333333334"/>
    <s v="oblong"/>
    <n v="11.959999999999999"/>
    <n v="2.2608695652173916"/>
    <x v="2"/>
    <x v="1"/>
    <x v="0"/>
  </r>
  <r>
    <n v="147"/>
    <n v="6.3"/>
    <n v="2.5"/>
    <n v="5"/>
    <n v="1.9"/>
    <x v="2"/>
    <n v="15.75"/>
    <n v="2.52"/>
    <s v="oblong"/>
    <n v="9.5"/>
    <n v="2.6315789473684212"/>
    <x v="2"/>
    <x v="1"/>
    <x v="5"/>
  </r>
  <r>
    <n v="148"/>
    <n v="6.5"/>
    <n v="3"/>
    <n v="5.2"/>
    <n v="2"/>
    <x v="2"/>
    <n v="19.5"/>
    <n v="2.1666666666666665"/>
    <s v="oblong"/>
    <n v="10.4"/>
    <n v="2.6"/>
    <x v="2"/>
    <x v="0"/>
    <x v="2"/>
  </r>
  <r>
    <n v="149"/>
    <n v="6.2"/>
    <n v="3.4"/>
    <n v="5.4"/>
    <n v="2.2999999999999998"/>
    <x v="2"/>
    <n v="21.08"/>
    <n v="1.8235294117647061"/>
    <s v="square"/>
    <n v="12.42"/>
    <n v="2.347826086956522"/>
    <x v="2"/>
    <x v="0"/>
    <x v="3"/>
  </r>
  <r>
    <n v="150"/>
    <n v="5.9"/>
    <n v="3"/>
    <n v="5.0999999999999996"/>
    <n v="1.8"/>
    <x v="2"/>
    <n v="17.700000000000003"/>
    <n v="1.9666666666666668"/>
    <s v="square"/>
    <n v="9.18"/>
    <n v="2.833333333333333"/>
    <x v="2"/>
    <x v="2"/>
    <x v="5"/>
  </r>
  <r>
    <m/>
    <m/>
    <m/>
    <m/>
    <m/>
    <x v="3"/>
    <m/>
    <m/>
    <m/>
    <m/>
    <m/>
    <x v="3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0504-F3B6-4348-A607-7D3CF1D4160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h="1" x="4"/>
        <item t="default"/>
      </items>
    </pivotField>
    <pivotField showAll="0"/>
    <pivotField axis="axisCol" showAll="0">
      <items count="10">
        <item x="4"/>
        <item x="1"/>
        <item x="2"/>
        <item x="0"/>
        <item x="3"/>
        <item x="6"/>
        <item x="5"/>
        <item x="7"/>
        <item h="1"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row_id" fld="0" subtotal="count" baseField="11" baseItem="0"/>
  </dataFields>
  <formats count="25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3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1" type="button" dataOnly="0" labelOnly="1" outline="0" axis="axisRow" fieldPosition="0"/>
    </format>
    <format dxfId="43">
      <pivotArea dataOnly="0" labelOnly="1" fieldPosition="0">
        <references count="1">
          <reference field="11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3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3" count="0"/>
        </references>
      </pivotArea>
    </format>
    <format dxfId="30">
      <pivotArea dataOnly="0" labelOnly="1" grandCol="1" outline="0" fieldPosition="0"/>
    </format>
    <format dxfId="29">
      <pivotArea outline="0" collapsedLevelsAreSubtotals="1" fieldPosition="0"/>
    </format>
    <format dxfId="28">
      <pivotArea field="13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13" count="0"/>
        </references>
      </pivotArea>
    </format>
    <format dxfId="2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8D9E6-BFDA-41AC-968B-C7B0A39ABE6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8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axis="axisCol" showAll="0">
      <items count="9">
        <item x="4"/>
        <item x="1"/>
        <item x="2"/>
        <item x="0"/>
        <item x="3"/>
        <item x="6"/>
        <item x="5"/>
        <item h="1" x="7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ow_id" fld="0" subtotal="count" baseField="11" baseItem="1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13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1" type="button" dataOnly="0" labelOnly="1" outline="0" axis="axisRow" fieldPosition="0"/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13" count="0"/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13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1" type="button" dataOnly="0" labelOnly="1" outline="0" axis="axisRow" fieldPosition="0"/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13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13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nts.usda.gov/home/plantProfile?symbol=IRSE" TargetMode="External"/><Relationship Id="rId3" Type="http://schemas.openxmlformats.org/officeDocument/2006/relationships/hyperlink" Target="https://en.wikipedia.org/wiki/Iris_versicolor" TargetMode="External"/><Relationship Id="rId7" Type="http://schemas.openxmlformats.org/officeDocument/2006/relationships/hyperlink" Target="https://en.wikipedia.org/wiki/Iris_setosa" TargetMode="External"/><Relationship Id="rId2" Type="http://schemas.openxmlformats.org/officeDocument/2006/relationships/hyperlink" Target="https://www.missouribotanicalgarden.org/PlantFinder/PlantFinderDetails.aspx?taxonid=281141" TargetMode="External"/><Relationship Id="rId1" Type="http://schemas.openxmlformats.org/officeDocument/2006/relationships/hyperlink" Target="https://www.gardenfundamentals.com/iris-identification-type/" TargetMode="External"/><Relationship Id="rId6" Type="http://schemas.openxmlformats.org/officeDocument/2006/relationships/hyperlink" Target="https://www.missouribotanicalgarden.org/PlantFinder/PlantFinderDetails.aspx?taxonid=281166&amp;isprofile=1&amp;basic=iris" TargetMode="External"/><Relationship Id="rId5" Type="http://schemas.openxmlformats.org/officeDocument/2006/relationships/hyperlink" Target="https://www.missouribotanicalgarden.org/plantfinder/plantfindersearch.aspx" TargetMode="External"/><Relationship Id="rId4" Type="http://schemas.openxmlformats.org/officeDocument/2006/relationships/hyperlink" Target="https://en.wikipedia.org/wiki/Iris_virginica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researchguides.library.vanderbilt.edu/c.php?g=156859&amp;p=1171766" TargetMode="Externa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researchguides.library.vanderbilt.edu/c.php?g=156859&amp;p=1171766" TargetMode="Externa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D8AA-A2F4-429B-B3B3-52E877E2D2CD}">
  <sheetPr>
    <tabColor theme="5" tint="-0.499984740745262"/>
  </sheetPr>
  <dimension ref="C4:K2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13" sqref="G13"/>
    </sheetView>
  </sheetViews>
  <sheetFormatPr defaultColWidth="8.88671875" defaultRowHeight="14.4" x14ac:dyDescent="0.3"/>
  <cols>
    <col min="1" max="2" width="8.88671875" style="3"/>
    <col min="3" max="3" width="10.6640625" style="3" customWidth="1"/>
    <col min="4" max="6" width="8.88671875" style="3"/>
    <col min="7" max="7" width="63.44140625" style="3" bestFit="1" customWidth="1"/>
    <col min="8" max="8" width="10.6640625" style="3" bestFit="1" customWidth="1"/>
    <col min="9" max="9" width="35.109375" style="3" customWidth="1"/>
    <col min="10" max="10" width="51.33203125" style="3" customWidth="1"/>
    <col min="11" max="11" width="37.33203125" style="3" customWidth="1"/>
    <col min="12" max="16384" width="8.88671875" style="3"/>
  </cols>
  <sheetData>
    <row r="4" spans="3:11" x14ac:dyDescent="0.3">
      <c r="D4" s="3" t="s">
        <v>15</v>
      </c>
      <c r="E4" s="3" t="s">
        <v>16</v>
      </c>
      <c r="F4" s="3" t="s">
        <v>23</v>
      </c>
      <c r="G4" s="3" t="s">
        <v>16</v>
      </c>
      <c r="H4" s="3" t="s">
        <v>23</v>
      </c>
      <c r="I4" s="3" t="s">
        <v>25</v>
      </c>
    </row>
    <row r="5" spans="3:11" ht="144" x14ac:dyDescent="0.3">
      <c r="C5" s="3" t="s">
        <v>5</v>
      </c>
      <c r="D5" s="14" t="s">
        <v>37</v>
      </c>
      <c r="F5" s="3" t="s">
        <v>42</v>
      </c>
      <c r="G5" s="3" t="s">
        <v>40</v>
      </c>
      <c r="H5" s="3" t="s">
        <v>35</v>
      </c>
      <c r="J5" s="3" t="s">
        <v>33</v>
      </c>
    </row>
    <row r="6" spans="3:11" ht="216" x14ac:dyDescent="0.3">
      <c r="C6" s="3" t="s">
        <v>6</v>
      </c>
      <c r="D6" s="14" t="s">
        <v>38</v>
      </c>
      <c r="F6" s="3" t="s">
        <v>41</v>
      </c>
      <c r="G6" s="3" t="s">
        <v>27</v>
      </c>
      <c r="H6" s="3" t="s">
        <v>24</v>
      </c>
      <c r="I6" s="3" t="s">
        <v>26</v>
      </c>
      <c r="J6" s="3" t="s">
        <v>32</v>
      </c>
      <c r="K6" s="3" t="s">
        <v>30</v>
      </c>
    </row>
    <row r="7" spans="3:11" ht="244.8" x14ac:dyDescent="0.3">
      <c r="C7" s="3" t="s">
        <v>7</v>
      </c>
      <c r="D7" s="14" t="s">
        <v>39</v>
      </c>
      <c r="F7" s="3" t="s">
        <v>43</v>
      </c>
      <c r="G7" s="3" t="s">
        <v>30</v>
      </c>
      <c r="H7" s="3" t="s">
        <v>28</v>
      </c>
      <c r="I7" s="3" t="s">
        <v>29</v>
      </c>
      <c r="J7" s="3" t="s">
        <v>31</v>
      </c>
    </row>
    <row r="15" spans="3:11" x14ac:dyDescent="0.3">
      <c r="C15" s="13" t="s">
        <v>17</v>
      </c>
    </row>
    <row r="16" spans="3:11" x14ac:dyDescent="0.3">
      <c r="C16" s="13" t="s">
        <v>18</v>
      </c>
    </row>
    <row r="17" spans="3:3" x14ac:dyDescent="0.3">
      <c r="C17" s="13" t="s">
        <v>19</v>
      </c>
    </row>
    <row r="18" spans="3:3" x14ac:dyDescent="0.3">
      <c r="C18" s="13" t="s">
        <v>20</v>
      </c>
    </row>
    <row r="19" spans="3:3" x14ac:dyDescent="0.3">
      <c r="C19" s="13" t="s">
        <v>21</v>
      </c>
    </row>
    <row r="20" spans="3:3" x14ac:dyDescent="0.3">
      <c r="C20" s="13" t="s">
        <v>22</v>
      </c>
    </row>
    <row r="21" spans="3:3" x14ac:dyDescent="0.3">
      <c r="C21" s="13" t="s">
        <v>34</v>
      </c>
    </row>
    <row r="22" spans="3:3" x14ac:dyDescent="0.3">
      <c r="C22" s="13" t="s">
        <v>36</v>
      </c>
    </row>
  </sheetData>
  <hyperlinks>
    <hyperlink ref="C15" r:id="rId1" xr:uid="{AD7008CC-4769-4BF7-965B-CF42730F37F3}"/>
    <hyperlink ref="C16" r:id="rId2" xr:uid="{A212441C-2C46-48B8-BE05-A93B2102E847}"/>
    <hyperlink ref="C17" r:id="rId3" xr:uid="{6AA501F1-9993-4660-BF84-2CE8940279F1}"/>
    <hyperlink ref="C18" r:id="rId4" xr:uid="{44A6D15F-6663-4B57-A7C7-CD79CA7E84AA}"/>
    <hyperlink ref="C19" r:id="rId5" xr:uid="{99F901A1-AFBD-428D-8078-18919BECE762}"/>
    <hyperlink ref="C20" r:id="rId6" xr:uid="{7A803140-57F5-41C5-A537-169FB3285329}"/>
    <hyperlink ref="C21" r:id="rId7" xr:uid="{BABF1F11-F353-4819-851F-E7CAAE5447EA}"/>
    <hyperlink ref="C22" r:id="rId8" xr:uid="{01FEE30C-598E-4ADA-9F02-9036D782DE68}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FB9E-B47A-4784-A3D9-5930EAE51250}">
  <dimension ref="B1:AA16"/>
  <sheetViews>
    <sheetView workbookViewId="0">
      <pane xSplit="1" ySplit="1" topLeftCell="H2" activePane="bottomRight" state="frozen"/>
      <selection activeCell="W23" sqref="W23"/>
      <selection pane="topRight" activeCell="W23" sqref="W23"/>
      <selection pane="bottomLeft" activeCell="W23" sqref="W23"/>
      <selection pane="bottomRight" activeCell="W23" sqref="W23"/>
    </sheetView>
  </sheetViews>
  <sheetFormatPr defaultColWidth="8.88671875" defaultRowHeight="14.4" x14ac:dyDescent="0.3"/>
  <cols>
    <col min="1" max="1" width="8.88671875" style="8"/>
    <col min="2" max="2" width="11.6640625" style="2" bestFit="1" customWidth="1"/>
    <col min="3" max="3" width="6.33203125" style="8" bestFit="1" customWidth="1"/>
    <col min="4" max="4" width="9.109375" style="8" bestFit="1" customWidth="1"/>
    <col min="5" max="5" width="8" style="8" customWidth="1"/>
    <col min="6" max="6" width="4.5546875" style="8" customWidth="1"/>
    <col min="7" max="7" width="11.6640625" style="2" bestFit="1" customWidth="1"/>
    <col min="8" max="8" width="6.33203125" style="8" bestFit="1" customWidth="1"/>
    <col min="9" max="9" width="9.109375" style="8" bestFit="1" customWidth="1"/>
    <col min="10" max="10" width="8" style="8" bestFit="1" customWidth="1"/>
    <col min="11" max="11" width="4.6640625" style="8" customWidth="1"/>
    <col min="12" max="12" width="9.44140625" style="2" bestFit="1" customWidth="1"/>
    <col min="13" max="13" width="6.33203125" style="8" bestFit="1" customWidth="1"/>
    <col min="14" max="14" width="9.109375" style="8" bestFit="1" customWidth="1"/>
    <col min="15" max="15" width="8" style="8" bestFit="1" customWidth="1"/>
    <col min="16" max="16" width="8.88671875" style="8"/>
    <col min="17" max="17" width="2.33203125" style="8" bestFit="1" customWidth="1"/>
    <col min="18" max="18" width="9.44140625" style="2" bestFit="1" customWidth="1"/>
    <col min="19" max="19" width="6.33203125" style="8" bestFit="1" customWidth="1"/>
    <col min="20" max="20" width="8.88671875" style="8"/>
    <col min="21" max="21" width="2.33203125" style="8" bestFit="1" customWidth="1"/>
    <col min="22" max="22" width="6.109375" style="2" bestFit="1" customWidth="1"/>
    <col min="23" max="23" width="9.109375" style="8" bestFit="1" customWidth="1"/>
    <col min="24" max="24" width="8.88671875" style="8"/>
    <col min="25" max="25" width="2.33203125" style="8" bestFit="1" customWidth="1"/>
    <col min="26" max="26" width="5.5546875" style="2" bestFit="1" customWidth="1"/>
    <col min="27" max="27" width="8" style="8" bestFit="1" customWidth="1"/>
    <col min="28" max="16384" width="8.88671875" style="8"/>
  </cols>
  <sheetData>
    <row r="1" spans="2:27" s="19" customFormat="1" x14ac:dyDescent="0.3">
      <c r="B1" s="20" t="s">
        <v>57</v>
      </c>
      <c r="C1" s="25" t="s">
        <v>5</v>
      </c>
      <c r="D1" s="25" t="s">
        <v>6</v>
      </c>
      <c r="E1" s="25" t="s">
        <v>7</v>
      </c>
      <c r="F1" s="25"/>
      <c r="G1" s="20" t="s">
        <v>57</v>
      </c>
      <c r="H1" s="25" t="s">
        <v>5</v>
      </c>
      <c r="I1" s="25" t="s">
        <v>6</v>
      </c>
      <c r="J1" s="25" t="s">
        <v>7</v>
      </c>
      <c r="K1" s="25"/>
      <c r="L1" s="20" t="s">
        <v>57</v>
      </c>
      <c r="M1" s="25" t="s">
        <v>5</v>
      </c>
      <c r="N1" s="25" t="s">
        <v>6</v>
      </c>
      <c r="O1" s="25" t="s">
        <v>7</v>
      </c>
      <c r="Q1" s="25" t="s">
        <v>61</v>
      </c>
      <c r="R1" s="20" t="s">
        <v>57</v>
      </c>
      <c r="S1" s="26" t="s">
        <v>5</v>
      </c>
      <c r="U1" s="25" t="s">
        <v>61</v>
      </c>
      <c r="V1" s="20" t="s">
        <v>57</v>
      </c>
      <c r="W1" s="26" t="s">
        <v>6</v>
      </c>
      <c r="Y1" s="25" t="s">
        <v>61</v>
      </c>
      <c r="Z1" s="20" t="s">
        <v>57</v>
      </c>
      <c r="AA1" s="26" t="s">
        <v>7</v>
      </c>
    </row>
    <row r="2" spans="2:27" x14ac:dyDescent="0.3">
      <c r="B2" s="3" t="s">
        <v>48</v>
      </c>
      <c r="C2" s="21"/>
      <c r="D2" s="21"/>
      <c r="E2" s="21"/>
      <c r="F2" s="21"/>
      <c r="G2" s="3" t="s">
        <v>48</v>
      </c>
      <c r="H2" s="21"/>
      <c r="I2" s="22" t="s">
        <v>56</v>
      </c>
      <c r="J2" s="21"/>
      <c r="K2" s="21"/>
      <c r="L2" s="3" t="s">
        <v>48</v>
      </c>
      <c r="M2" s="23"/>
      <c r="N2" s="23" t="s">
        <v>56</v>
      </c>
      <c r="O2" s="23"/>
      <c r="Q2" s="21">
        <v>1</v>
      </c>
      <c r="R2" s="3" t="s">
        <v>49</v>
      </c>
      <c r="S2" s="23" t="s">
        <v>56</v>
      </c>
      <c r="U2" s="21">
        <v>1</v>
      </c>
      <c r="V2" s="3" t="s">
        <v>48</v>
      </c>
      <c r="W2" s="23" t="s">
        <v>56</v>
      </c>
      <c r="Y2" s="21">
        <v>1</v>
      </c>
      <c r="Z2" s="3" t="s">
        <v>50</v>
      </c>
      <c r="AA2" s="23" t="s">
        <v>56</v>
      </c>
    </row>
    <row r="3" spans="2:27" x14ac:dyDescent="0.3">
      <c r="B3" s="3" t="s">
        <v>54</v>
      </c>
      <c r="C3" s="21"/>
      <c r="D3" s="21"/>
      <c r="E3" s="21" t="s">
        <v>56</v>
      </c>
      <c r="F3" s="21"/>
      <c r="G3" s="3" t="s">
        <v>54</v>
      </c>
      <c r="H3" s="21"/>
      <c r="I3" s="21"/>
      <c r="J3" s="24"/>
      <c r="K3" s="21"/>
      <c r="L3" s="3" t="s">
        <v>49</v>
      </c>
      <c r="M3" s="23" t="s">
        <v>56</v>
      </c>
      <c r="N3" s="23"/>
      <c r="O3" s="23"/>
      <c r="Q3" s="21">
        <v>2</v>
      </c>
      <c r="R3" s="3" t="s">
        <v>50</v>
      </c>
      <c r="S3" s="23" t="s">
        <v>56</v>
      </c>
      <c r="U3" s="21">
        <v>2</v>
      </c>
      <c r="V3" s="3" t="s">
        <v>53</v>
      </c>
      <c r="W3" s="23" t="s">
        <v>56</v>
      </c>
      <c r="Y3" s="21">
        <v>2</v>
      </c>
      <c r="Z3" s="3" t="s">
        <v>44</v>
      </c>
      <c r="AA3" s="23" t="s">
        <v>56</v>
      </c>
    </row>
    <row r="4" spans="2:27" x14ac:dyDescent="0.3">
      <c r="B4" s="3" t="s">
        <v>52</v>
      </c>
      <c r="C4" s="21"/>
      <c r="D4" s="21" t="s">
        <v>56</v>
      </c>
      <c r="E4" s="21"/>
      <c r="F4" s="21"/>
      <c r="G4" s="3" t="s">
        <v>52</v>
      </c>
      <c r="H4" s="21"/>
      <c r="I4" s="24"/>
      <c r="J4" s="21"/>
      <c r="K4" s="21"/>
      <c r="L4" s="3" t="s">
        <v>50</v>
      </c>
      <c r="M4" s="23" t="s">
        <v>56</v>
      </c>
      <c r="N4" s="23"/>
      <c r="O4" s="23" t="s">
        <v>56</v>
      </c>
      <c r="Q4" s="21">
        <v>3</v>
      </c>
      <c r="R4" s="3" t="s">
        <v>53</v>
      </c>
      <c r="S4" s="23" t="s">
        <v>56</v>
      </c>
      <c r="U4" s="21">
        <v>3</v>
      </c>
      <c r="V4" s="3" t="s">
        <v>44</v>
      </c>
      <c r="W4" s="23" t="s">
        <v>56</v>
      </c>
      <c r="Y4" s="21">
        <v>3</v>
      </c>
      <c r="Z4" s="3" t="s">
        <v>47</v>
      </c>
      <c r="AA4" s="23" t="s">
        <v>56</v>
      </c>
    </row>
    <row r="5" spans="2:27" x14ac:dyDescent="0.3">
      <c r="B5" s="3" t="s">
        <v>49</v>
      </c>
      <c r="C5" s="21" t="s">
        <v>56</v>
      </c>
      <c r="D5" s="21"/>
      <c r="E5" s="21"/>
      <c r="F5" s="21"/>
      <c r="G5" s="3" t="s">
        <v>49</v>
      </c>
      <c r="H5" s="21" t="s">
        <v>56</v>
      </c>
      <c r="I5" s="21"/>
      <c r="J5" s="21"/>
      <c r="K5" s="21"/>
      <c r="L5" s="3" t="s">
        <v>53</v>
      </c>
      <c r="M5" s="23" t="s">
        <v>56</v>
      </c>
      <c r="N5" s="23" t="s">
        <v>56</v>
      </c>
      <c r="O5" s="23"/>
      <c r="Q5" s="21">
        <v>4</v>
      </c>
      <c r="R5" s="3" t="s">
        <v>44</v>
      </c>
      <c r="S5" s="23" t="s">
        <v>56</v>
      </c>
      <c r="U5" s="21"/>
      <c r="V5" s="3"/>
      <c r="W5" s="23"/>
      <c r="Y5" s="21"/>
      <c r="Z5" s="3"/>
      <c r="AA5" s="21"/>
    </row>
    <row r="6" spans="2:27" x14ac:dyDescent="0.3">
      <c r="B6" s="3" t="s">
        <v>51</v>
      </c>
      <c r="C6" s="21"/>
      <c r="D6" s="21" t="s">
        <v>56</v>
      </c>
      <c r="E6" s="21"/>
      <c r="F6" s="21"/>
      <c r="G6" s="3" t="s">
        <v>51</v>
      </c>
      <c r="H6" s="21"/>
      <c r="I6" s="24"/>
      <c r="J6" s="21"/>
      <c r="K6" s="21"/>
      <c r="L6" s="3" t="s">
        <v>44</v>
      </c>
      <c r="M6" s="23" t="s">
        <v>56</v>
      </c>
      <c r="N6" s="23" t="s">
        <v>56</v>
      </c>
      <c r="O6" s="23" t="s">
        <v>56</v>
      </c>
      <c r="Q6" s="21">
        <v>5</v>
      </c>
      <c r="R6" s="3" t="s">
        <v>47</v>
      </c>
      <c r="S6" s="23" t="s">
        <v>56</v>
      </c>
      <c r="U6" s="21"/>
      <c r="V6" s="3"/>
      <c r="W6" s="21"/>
      <c r="Y6" s="21"/>
      <c r="Z6" s="3"/>
      <c r="AA6" s="21"/>
    </row>
    <row r="7" spans="2:27" x14ac:dyDescent="0.3">
      <c r="B7" s="3" t="s">
        <v>50</v>
      </c>
      <c r="C7" s="21" t="s">
        <v>56</v>
      </c>
      <c r="D7" s="21"/>
      <c r="E7" s="21"/>
      <c r="F7" s="21"/>
      <c r="G7" s="3" t="s">
        <v>50</v>
      </c>
      <c r="H7" s="21" t="s">
        <v>56</v>
      </c>
      <c r="I7" s="21"/>
      <c r="J7" s="22" t="s">
        <v>56</v>
      </c>
      <c r="K7" s="21"/>
      <c r="L7" s="3" t="s">
        <v>47</v>
      </c>
      <c r="M7" s="23" t="s">
        <v>56</v>
      </c>
      <c r="N7" s="23"/>
      <c r="O7" s="23" t="s">
        <v>56</v>
      </c>
      <c r="Q7" s="21"/>
      <c r="R7" s="3"/>
      <c r="S7" s="21"/>
      <c r="U7" s="21"/>
      <c r="V7" s="3"/>
      <c r="W7" s="21"/>
      <c r="Y7" s="21"/>
      <c r="Z7" s="3"/>
      <c r="AA7" s="21"/>
    </row>
    <row r="8" spans="2:27" ht="28.8" x14ac:dyDescent="0.3">
      <c r="B8" s="3" t="s">
        <v>55</v>
      </c>
      <c r="C8" s="21"/>
      <c r="D8" s="21"/>
      <c r="E8" s="21" t="s">
        <v>56</v>
      </c>
      <c r="F8" s="21"/>
      <c r="G8" s="3" t="s">
        <v>55</v>
      </c>
      <c r="H8" s="21"/>
      <c r="I8" s="21"/>
      <c r="J8" s="24"/>
      <c r="K8" s="21"/>
      <c r="L8" s="3"/>
      <c r="M8" s="21"/>
      <c r="N8" s="21"/>
      <c r="O8" s="21"/>
      <c r="Q8" s="21"/>
      <c r="R8" s="3"/>
      <c r="S8" s="21"/>
      <c r="U8" s="21"/>
      <c r="V8" s="3"/>
      <c r="W8" s="21"/>
      <c r="Y8" s="21"/>
      <c r="Z8" s="3"/>
      <c r="AA8" s="21"/>
    </row>
    <row r="9" spans="2:27" x14ac:dyDescent="0.3">
      <c r="B9" s="3" t="s">
        <v>53</v>
      </c>
      <c r="C9" s="21"/>
      <c r="D9" s="21" t="s">
        <v>56</v>
      </c>
      <c r="E9" s="21"/>
      <c r="F9" s="21"/>
      <c r="G9" s="3" t="s">
        <v>53</v>
      </c>
      <c r="H9" s="22" t="s">
        <v>56</v>
      </c>
      <c r="I9" s="21" t="s">
        <v>56</v>
      </c>
      <c r="J9" s="21"/>
      <c r="K9" s="21"/>
      <c r="L9" s="3"/>
      <c r="M9" s="21"/>
      <c r="N9" s="21"/>
      <c r="O9" s="21"/>
      <c r="Q9" s="21"/>
      <c r="R9" s="3"/>
      <c r="S9" s="21"/>
      <c r="U9" s="21"/>
      <c r="V9" s="3"/>
      <c r="W9" s="21"/>
      <c r="Y9" s="21"/>
      <c r="Z9" s="3"/>
      <c r="AA9" s="21"/>
    </row>
    <row r="10" spans="2:27" x14ac:dyDescent="0.3">
      <c r="B10" s="3" t="s">
        <v>45</v>
      </c>
      <c r="C10" s="21" t="s">
        <v>56</v>
      </c>
      <c r="D10" s="21"/>
      <c r="E10" s="21"/>
      <c r="F10" s="21"/>
      <c r="G10" s="3" t="s">
        <v>45</v>
      </c>
      <c r="H10" s="24"/>
      <c r="I10" s="21"/>
      <c r="J10" s="21"/>
      <c r="K10" s="21"/>
      <c r="L10" s="3"/>
      <c r="M10" s="21"/>
      <c r="N10" s="21"/>
      <c r="O10" s="21"/>
      <c r="Q10" s="21"/>
      <c r="R10" s="3"/>
      <c r="S10" s="21"/>
      <c r="U10" s="21"/>
      <c r="V10" s="3"/>
      <c r="W10" s="21"/>
      <c r="Y10" s="21"/>
      <c r="Z10" s="3"/>
      <c r="AA10" s="21"/>
    </row>
    <row r="11" spans="2:27" x14ac:dyDescent="0.3">
      <c r="B11" s="3" t="s">
        <v>44</v>
      </c>
      <c r="C11" s="21" t="s">
        <v>56</v>
      </c>
      <c r="D11" s="21" t="s">
        <v>56</v>
      </c>
      <c r="E11" s="21"/>
      <c r="F11" s="21"/>
      <c r="G11" s="3" t="s">
        <v>44</v>
      </c>
      <c r="H11" s="21" t="s">
        <v>56</v>
      </c>
      <c r="I11" s="21" t="s">
        <v>56</v>
      </c>
      <c r="J11" s="22" t="s">
        <v>56</v>
      </c>
      <c r="K11" s="21"/>
      <c r="L11" s="3"/>
      <c r="M11" s="21"/>
      <c r="N11" s="21"/>
      <c r="O11" s="21"/>
      <c r="Q11" s="21"/>
      <c r="R11" s="3"/>
      <c r="S11" s="21"/>
      <c r="U11" s="21"/>
      <c r="V11" s="3"/>
      <c r="W11" s="21"/>
      <c r="Y11" s="21"/>
    </row>
    <row r="12" spans="2:27" x14ac:dyDescent="0.3">
      <c r="B12" s="3" t="s">
        <v>46</v>
      </c>
      <c r="C12" s="21" t="s">
        <v>56</v>
      </c>
      <c r="D12" s="21"/>
      <c r="E12" s="21"/>
      <c r="F12" s="21"/>
      <c r="G12" s="3" t="s">
        <v>46</v>
      </c>
      <c r="H12" s="24"/>
      <c r="I12" s="21"/>
      <c r="J12" s="21"/>
      <c r="K12" s="21"/>
      <c r="L12" s="3"/>
      <c r="M12" s="21"/>
      <c r="N12" s="21"/>
      <c r="O12" s="21"/>
      <c r="Q12" s="21"/>
      <c r="R12" s="3"/>
      <c r="S12" s="21"/>
      <c r="U12" s="21"/>
      <c r="Y12" s="21"/>
    </row>
    <row r="13" spans="2:27" x14ac:dyDescent="0.3">
      <c r="B13" s="3" t="s">
        <v>47</v>
      </c>
      <c r="C13" s="21" t="s">
        <v>56</v>
      </c>
      <c r="D13" s="21"/>
      <c r="E13" s="21"/>
      <c r="F13" s="21"/>
      <c r="G13" s="3" t="s">
        <v>47</v>
      </c>
      <c r="H13" s="21" t="s">
        <v>56</v>
      </c>
      <c r="I13" s="21"/>
      <c r="J13" s="22" t="s">
        <v>56</v>
      </c>
      <c r="K13" s="21"/>
      <c r="L13" s="3"/>
      <c r="M13" s="21"/>
      <c r="N13" s="21"/>
      <c r="O13" s="21"/>
      <c r="Q13" s="21"/>
      <c r="U13" s="21"/>
      <c r="Y13" s="21"/>
      <c r="Z13" s="1"/>
      <c r="AA13" s="18"/>
    </row>
    <row r="14" spans="2:27" x14ac:dyDescent="0.3">
      <c r="V14" s="1"/>
      <c r="W14" s="18"/>
    </row>
    <row r="15" spans="2:27" x14ac:dyDescent="0.3">
      <c r="R15" s="1"/>
      <c r="S15" s="18"/>
    </row>
    <row r="16" spans="2:27" s="18" customFormat="1" x14ac:dyDescent="0.3">
      <c r="B16" s="1" t="s">
        <v>58</v>
      </c>
      <c r="G16" s="1" t="s">
        <v>59</v>
      </c>
      <c r="L16" s="1" t="s">
        <v>60</v>
      </c>
      <c r="R16" s="2"/>
      <c r="S16" s="8"/>
      <c r="V16" s="2"/>
      <c r="W16" s="8"/>
      <c r="Z16" s="2"/>
      <c r="AA16" s="8"/>
    </row>
  </sheetData>
  <sortState xmlns:xlrd2="http://schemas.microsoft.com/office/spreadsheetml/2017/richdata2" ref="B1:B15">
    <sortCondition ref="B1:B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8000-1CDE-47E9-AD51-8D0750600E1A}">
  <dimension ref="B2:B13"/>
  <sheetViews>
    <sheetView workbookViewId="0">
      <selection activeCell="B13" sqref="B13"/>
    </sheetView>
  </sheetViews>
  <sheetFormatPr defaultRowHeight="14.4" x14ac:dyDescent="0.3"/>
  <cols>
    <col min="1" max="1" width="8.88671875" style="3"/>
    <col min="2" max="2" width="110.21875" style="3" customWidth="1"/>
    <col min="3" max="16384" width="8.88671875" style="3"/>
  </cols>
  <sheetData>
    <row r="2" spans="2:2" ht="28.8" x14ac:dyDescent="0.3">
      <c r="B2" s="3" t="s">
        <v>107</v>
      </c>
    </row>
    <row r="4" spans="2:2" ht="28.8" x14ac:dyDescent="0.3">
      <c r="B4" s="3" t="s">
        <v>104</v>
      </c>
    </row>
    <row r="6" spans="2:2" ht="43.2" x14ac:dyDescent="0.3">
      <c r="B6" s="3" t="s">
        <v>103</v>
      </c>
    </row>
    <row r="8" spans="2:2" ht="28.8" x14ac:dyDescent="0.3">
      <c r="B8" s="3" t="s">
        <v>105</v>
      </c>
    </row>
    <row r="12" spans="2:2" x14ac:dyDescent="0.3">
      <c r="B12" s="3" t="s">
        <v>106</v>
      </c>
    </row>
    <row r="13" spans="2:2" x14ac:dyDescent="0.3">
      <c r="B13" s="3" t="s">
        <v>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</sheetPr>
  <dimension ref="A1:E151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H100" sqref="H100:H101"/>
    </sheetView>
  </sheetViews>
  <sheetFormatPr defaultColWidth="8.88671875" defaultRowHeight="14.4" x14ac:dyDescent="0.3"/>
  <cols>
    <col min="1" max="1" width="12.44140625" style="2" bestFit="1" customWidth="1"/>
    <col min="2" max="2" width="11.88671875" style="2" bestFit="1" customWidth="1"/>
    <col min="3" max="3" width="12.33203125" style="2" bestFit="1" customWidth="1"/>
    <col min="4" max="4" width="11.6640625" style="2" bestFit="1" customWidth="1"/>
    <col min="5" max="5" width="9.6640625" style="2" bestFit="1" customWidth="1"/>
    <col min="6" max="16384" width="8.88671875" style="2"/>
  </cols>
  <sheetData>
    <row r="1" spans="1:5" s="1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3">
        <v>5.0999999999999996</v>
      </c>
      <c r="B2" s="3">
        <v>3.5</v>
      </c>
      <c r="C2" s="3">
        <v>1.4</v>
      </c>
      <c r="D2" s="3">
        <v>0.2</v>
      </c>
      <c r="E2" s="3" t="s">
        <v>5</v>
      </c>
    </row>
    <row r="3" spans="1:5" x14ac:dyDescent="0.3">
      <c r="A3" s="3">
        <v>4.9000000000000004</v>
      </c>
      <c r="B3" s="3">
        <v>3</v>
      </c>
      <c r="C3" s="3">
        <v>1.4</v>
      </c>
      <c r="D3" s="3">
        <v>0.2</v>
      </c>
      <c r="E3" s="3" t="s">
        <v>5</v>
      </c>
    </row>
    <row r="4" spans="1:5" x14ac:dyDescent="0.3">
      <c r="A4" s="3">
        <v>4.7</v>
      </c>
      <c r="B4" s="3">
        <v>3.2</v>
      </c>
      <c r="C4" s="3">
        <v>1.3</v>
      </c>
      <c r="D4" s="3">
        <v>0.2</v>
      </c>
      <c r="E4" s="3" t="s">
        <v>5</v>
      </c>
    </row>
    <row r="5" spans="1:5" x14ac:dyDescent="0.3">
      <c r="A5" s="3">
        <v>4.5999999999999996</v>
      </c>
      <c r="B5" s="3">
        <v>3.1</v>
      </c>
      <c r="C5" s="3">
        <v>1.5</v>
      </c>
      <c r="D5" s="3">
        <v>0.2</v>
      </c>
      <c r="E5" s="3" t="s">
        <v>5</v>
      </c>
    </row>
    <row r="6" spans="1:5" x14ac:dyDescent="0.3">
      <c r="A6" s="3">
        <v>5</v>
      </c>
      <c r="B6" s="3">
        <v>3.6</v>
      </c>
      <c r="C6" s="3">
        <v>1.4</v>
      </c>
      <c r="D6" s="3">
        <v>0.2</v>
      </c>
      <c r="E6" s="3" t="s">
        <v>5</v>
      </c>
    </row>
    <row r="7" spans="1:5" x14ac:dyDescent="0.3">
      <c r="A7" s="3">
        <v>5.4</v>
      </c>
      <c r="B7" s="3">
        <v>3.9</v>
      </c>
      <c r="C7" s="3">
        <v>1.7</v>
      </c>
      <c r="D7" s="3">
        <v>0.4</v>
      </c>
      <c r="E7" s="3" t="s">
        <v>5</v>
      </c>
    </row>
    <row r="8" spans="1:5" x14ac:dyDescent="0.3">
      <c r="A8" s="3">
        <v>4.5999999999999996</v>
      </c>
      <c r="B8" s="3">
        <v>3.4</v>
      </c>
      <c r="C8" s="3">
        <v>1.4</v>
      </c>
      <c r="D8" s="3">
        <v>0.3</v>
      </c>
      <c r="E8" s="3" t="s">
        <v>5</v>
      </c>
    </row>
    <row r="9" spans="1:5" x14ac:dyDescent="0.3">
      <c r="A9" s="3">
        <v>5</v>
      </c>
      <c r="B9" s="3">
        <v>3.4</v>
      </c>
      <c r="C9" s="3">
        <v>1.5</v>
      </c>
      <c r="D9" s="3">
        <v>0.2</v>
      </c>
      <c r="E9" s="3" t="s">
        <v>5</v>
      </c>
    </row>
    <row r="10" spans="1:5" x14ac:dyDescent="0.3">
      <c r="A10" s="3">
        <v>4.4000000000000004</v>
      </c>
      <c r="B10" s="3">
        <v>2.9</v>
      </c>
      <c r="C10" s="3">
        <v>1.4</v>
      </c>
      <c r="D10" s="3">
        <v>0.2</v>
      </c>
      <c r="E10" s="3" t="s">
        <v>5</v>
      </c>
    </row>
    <row r="11" spans="1:5" x14ac:dyDescent="0.3">
      <c r="A11" s="3">
        <v>4.9000000000000004</v>
      </c>
      <c r="B11" s="3">
        <v>3.1</v>
      </c>
      <c r="C11" s="3">
        <v>1.5</v>
      </c>
      <c r="D11" s="3">
        <v>0.1</v>
      </c>
      <c r="E11" s="3" t="s">
        <v>5</v>
      </c>
    </row>
    <row r="12" spans="1:5" x14ac:dyDescent="0.3">
      <c r="A12" s="3">
        <v>5.4</v>
      </c>
      <c r="B12" s="3">
        <v>3.7</v>
      </c>
      <c r="C12" s="3">
        <v>1.5</v>
      </c>
      <c r="D12" s="3">
        <v>0.2</v>
      </c>
      <c r="E12" s="3" t="s">
        <v>5</v>
      </c>
    </row>
    <row r="13" spans="1:5" x14ac:dyDescent="0.3">
      <c r="A13" s="3">
        <v>4.8</v>
      </c>
      <c r="B13" s="3">
        <v>3.4</v>
      </c>
      <c r="C13" s="3">
        <v>1.6</v>
      </c>
      <c r="D13" s="3">
        <v>0.2</v>
      </c>
      <c r="E13" s="3" t="s">
        <v>5</v>
      </c>
    </row>
    <row r="14" spans="1:5" x14ac:dyDescent="0.3">
      <c r="A14" s="3">
        <v>4.8</v>
      </c>
      <c r="B14" s="3">
        <v>3</v>
      </c>
      <c r="C14" s="3">
        <v>1.4</v>
      </c>
      <c r="D14" s="3">
        <v>0.1</v>
      </c>
      <c r="E14" s="3" t="s">
        <v>5</v>
      </c>
    </row>
    <row r="15" spans="1:5" x14ac:dyDescent="0.3">
      <c r="A15" s="3">
        <v>4.3</v>
      </c>
      <c r="B15" s="3">
        <v>3</v>
      </c>
      <c r="C15" s="3">
        <v>1.1000000000000001</v>
      </c>
      <c r="D15" s="3">
        <v>0.1</v>
      </c>
      <c r="E15" s="3" t="s">
        <v>5</v>
      </c>
    </row>
    <row r="16" spans="1:5" x14ac:dyDescent="0.3">
      <c r="A16" s="3">
        <v>5.8</v>
      </c>
      <c r="B16" s="3">
        <v>4</v>
      </c>
      <c r="C16" s="3">
        <v>1.2</v>
      </c>
      <c r="D16" s="3">
        <v>0.2</v>
      </c>
      <c r="E16" s="3" t="s">
        <v>5</v>
      </c>
    </row>
    <row r="17" spans="1:5" x14ac:dyDescent="0.3">
      <c r="A17" s="3">
        <v>5.7</v>
      </c>
      <c r="B17" s="3">
        <v>4.4000000000000004</v>
      </c>
      <c r="C17" s="3">
        <v>1.5</v>
      </c>
      <c r="D17" s="3">
        <v>0.4</v>
      </c>
      <c r="E17" s="3" t="s">
        <v>5</v>
      </c>
    </row>
    <row r="18" spans="1:5" x14ac:dyDescent="0.3">
      <c r="A18" s="3">
        <v>5.4</v>
      </c>
      <c r="B18" s="3">
        <v>3.9</v>
      </c>
      <c r="C18" s="3">
        <v>1.3</v>
      </c>
      <c r="D18" s="3">
        <v>0.4</v>
      </c>
      <c r="E18" s="3" t="s">
        <v>5</v>
      </c>
    </row>
    <row r="19" spans="1:5" x14ac:dyDescent="0.3">
      <c r="A19" s="3">
        <v>5.0999999999999996</v>
      </c>
      <c r="B19" s="3">
        <v>3.5</v>
      </c>
      <c r="C19" s="3">
        <v>1.4</v>
      </c>
      <c r="D19" s="3">
        <v>0.3</v>
      </c>
      <c r="E19" s="3" t="s">
        <v>5</v>
      </c>
    </row>
    <row r="20" spans="1:5" x14ac:dyDescent="0.3">
      <c r="A20" s="3">
        <v>5.7</v>
      </c>
      <c r="B20" s="3">
        <v>3.8</v>
      </c>
      <c r="C20" s="3">
        <v>1.7</v>
      </c>
      <c r="D20" s="3">
        <v>0.3</v>
      </c>
      <c r="E20" s="3" t="s">
        <v>5</v>
      </c>
    </row>
    <row r="21" spans="1:5" x14ac:dyDescent="0.3">
      <c r="A21" s="3">
        <v>5.0999999999999996</v>
      </c>
      <c r="B21" s="3">
        <v>3.8</v>
      </c>
      <c r="C21" s="3">
        <v>1.5</v>
      </c>
      <c r="D21" s="3">
        <v>0.3</v>
      </c>
      <c r="E21" s="3" t="s">
        <v>5</v>
      </c>
    </row>
    <row r="22" spans="1:5" x14ac:dyDescent="0.3">
      <c r="A22" s="3">
        <v>5.4</v>
      </c>
      <c r="B22" s="3">
        <v>3.4</v>
      </c>
      <c r="C22" s="3">
        <v>1.7</v>
      </c>
      <c r="D22" s="3">
        <v>0.2</v>
      </c>
      <c r="E22" s="3" t="s">
        <v>5</v>
      </c>
    </row>
    <row r="23" spans="1:5" x14ac:dyDescent="0.3">
      <c r="A23" s="3">
        <v>5.0999999999999996</v>
      </c>
      <c r="B23" s="3">
        <v>3.7</v>
      </c>
      <c r="C23" s="3">
        <v>1.5</v>
      </c>
      <c r="D23" s="3">
        <v>0.4</v>
      </c>
      <c r="E23" s="3" t="s">
        <v>5</v>
      </c>
    </row>
    <row r="24" spans="1:5" x14ac:dyDescent="0.3">
      <c r="A24" s="3">
        <v>4.5999999999999996</v>
      </c>
      <c r="B24" s="3">
        <v>3.6</v>
      </c>
      <c r="C24" s="3">
        <v>1</v>
      </c>
      <c r="D24" s="3">
        <v>0.2</v>
      </c>
      <c r="E24" s="3" t="s">
        <v>5</v>
      </c>
    </row>
    <row r="25" spans="1:5" x14ac:dyDescent="0.3">
      <c r="A25" s="3">
        <v>5.0999999999999996</v>
      </c>
      <c r="B25" s="3">
        <v>3.3</v>
      </c>
      <c r="C25" s="3">
        <v>1.7</v>
      </c>
      <c r="D25" s="3">
        <v>0.5</v>
      </c>
      <c r="E25" s="3" t="s">
        <v>5</v>
      </c>
    </row>
    <row r="26" spans="1:5" x14ac:dyDescent="0.3">
      <c r="A26" s="3">
        <v>4.8</v>
      </c>
      <c r="B26" s="3">
        <v>3.4</v>
      </c>
      <c r="C26" s="3">
        <v>1.9</v>
      </c>
      <c r="D26" s="3">
        <v>0.2</v>
      </c>
      <c r="E26" s="3" t="s">
        <v>5</v>
      </c>
    </row>
    <row r="27" spans="1:5" x14ac:dyDescent="0.3">
      <c r="A27" s="3">
        <v>5</v>
      </c>
      <c r="B27" s="3">
        <v>3</v>
      </c>
      <c r="C27" s="3">
        <v>1.6</v>
      </c>
      <c r="D27" s="3">
        <v>0.2</v>
      </c>
      <c r="E27" s="3" t="s">
        <v>5</v>
      </c>
    </row>
    <row r="28" spans="1:5" x14ac:dyDescent="0.3">
      <c r="A28" s="3">
        <v>5</v>
      </c>
      <c r="B28" s="3">
        <v>3.4</v>
      </c>
      <c r="C28" s="3">
        <v>1.6</v>
      </c>
      <c r="D28" s="3">
        <v>0.4</v>
      </c>
      <c r="E28" s="3" t="s">
        <v>5</v>
      </c>
    </row>
    <row r="29" spans="1:5" x14ac:dyDescent="0.3">
      <c r="A29" s="3">
        <v>5.2</v>
      </c>
      <c r="B29" s="3">
        <v>3.5</v>
      </c>
      <c r="C29" s="3">
        <v>1.5</v>
      </c>
      <c r="D29" s="3">
        <v>0.2</v>
      </c>
      <c r="E29" s="3" t="s">
        <v>5</v>
      </c>
    </row>
    <row r="30" spans="1:5" x14ac:dyDescent="0.3">
      <c r="A30" s="3">
        <v>5.2</v>
      </c>
      <c r="B30" s="3">
        <v>3.4</v>
      </c>
      <c r="C30" s="3">
        <v>1.4</v>
      </c>
      <c r="D30" s="3">
        <v>0.2</v>
      </c>
      <c r="E30" s="3" t="s">
        <v>5</v>
      </c>
    </row>
    <row r="31" spans="1:5" x14ac:dyDescent="0.3">
      <c r="A31" s="3">
        <v>4.7</v>
      </c>
      <c r="B31" s="3">
        <v>3.2</v>
      </c>
      <c r="C31" s="3">
        <v>1.6</v>
      </c>
      <c r="D31" s="3">
        <v>0.2</v>
      </c>
      <c r="E31" s="3" t="s">
        <v>5</v>
      </c>
    </row>
    <row r="32" spans="1:5" x14ac:dyDescent="0.3">
      <c r="A32" s="3">
        <v>4.8</v>
      </c>
      <c r="B32" s="3">
        <v>3.1</v>
      </c>
      <c r="C32" s="3">
        <v>1.6</v>
      </c>
      <c r="D32" s="3">
        <v>0.2</v>
      </c>
      <c r="E32" s="3" t="s">
        <v>5</v>
      </c>
    </row>
    <row r="33" spans="1:5" x14ac:dyDescent="0.3">
      <c r="A33" s="3">
        <v>5.4</v>
      </c>
      <c r="B33" s="3">
        <v>3.4</v>
      </c>
      <c r="C33" s="3">
        <v>1.5</v>
      </c>
      <c r="D33" s="3">
        <v>0.4</v>
      </c>
      <c r="E33" s="3" t="s">
        <v>5</v>
      </c>
    </row>
    <row r="34" spans="1:5" x14ac:dyDescent="0.3">
      <c r="A34" s="3">
        <v>5.2</v>
      </c>
      <c r="B34" s="3">
        <v>4.0999999999999996</v>
      </c>
      <c r="C34" s="3">
        <v>1.5</v>
      </c>
      <c r="D34" s="3">
        <v>0.1</v>
      </c>
      <c r="E34" s="3" t="s">
        <v>5</v>
      </c>
    </row>
    <row r="35" spans="1:5" x14ac:dyDescent="0.3">
      <c r="A35" s="3">
        <v>5.5</v>
      </c>
      <c r="B35" s="3">
        <v>4.2</v>
      </c>
      <c r="C35" s="3">
        <v>1.4</v>
      </c>
      <c r="D35" s="3">
        <v>0.2</v>
      </c>
      <c r="E35" s="3" t="s">
        <v>5</v>
      </c>
    </row>
    <row r="36" spans="1:5" x14ac:dyDescent="0.3">
      <c r="A36" s="3">
        <v>4.9000000000000004</v>
      </c>
      <c r="B36" s="3">
        <v>3.1</v>
      </c>
      <c r="C36" s="3">
        <v>1.5</v>
      </c>
      <c r="D36" s="3">
        <v>0.1</v>
      </c>
      <c r="E36" s="3" t="s">
        <v>5</v>
      </c>
    </row>
    <row r="37" spans="1:5" x14ac:dyDescent="0.3">
      <c r="A37" s="3">
        <v>5</v>
      </c>
      <c r="B37" s="3">
        <v>3.2</v>
      </c>
      <c r="C37" s="3">
        <v>1.2</v>
      </c>
      <c r="D37" s="3">
        <v>0.2</v>
      </c>
      <c r="E37" s="3" t="s">
        <v>5</v>
      </c>
    </row>
    <row r="38" spans="1:5" x14ac:dyDescent="0.3">
      <c r="A38" s="3">
        <v>5.5</v>
      </c>
      <c r="B38" s="3">
        <v>3.5</v>
      </c>
      <c r="C38" s="3">
        <v>1.3</v>
      </c>
      <c r="D38" s="3">
        <v>0.2</v>
      </c>
      <c r="E38" s="3" t="s">
        <v>5</v>
      </c>
    </row>
    <row r="39" spans="1:5" x14ac:dyDescent="0.3">
      <c r="A39" s="3">
        <v>4.9000000000000004</v>
      </c>
      <c r="B39" s="3">
        <v>3.1</v>
      </c>
      <c r="C39" s="3">
        <v>1.5</v>
      </c>
      <c r="D39" s="3">
        <v>0.1</v>
      </c>
      <c r="E39" s="3" t="s">
        <v>5</v>
      </c>
    </row>
    <row r="40" spans="1:5" x14ac:dyDescent="0.3">
      <c r="A40" s="3">
        <v>4.4000000000000004</v>
      </c>
      <c r="B40" s="3">
        <v>3</v>
      </c>
      <c r="C40" s="3">
        <v>1.3</v>
      </c>
      <c r="D40" s="3">
        <v>0.2</v>
      </c>
      <c r="E40" s="3" t="s">
        <v>5</v>
      </c>
    </row>
    <row r="41" spans="1:5" x14ac:dyDescent="0.3">
      <c r="A41" s="3">
        <v>5.0999999999999996</v>
      </c>
      <c r="B41" s="3">
        <v>3.4</v>
      </c>
      <c r="C41" s="3">
        <v>1.5</v>
      </c>
      <c r="D41" s="3">
        <v>0.2</v>
      </c>
      <c r="E41" s="3" t="s">
        <v>5</v>
      </c>
    </row>
    <row r="42" spans="1:5" x14ac:dyDescent="0.3">
      <c r="A42" s="3">
        <v>5</v>
      </c>
      <c r="B42" s="3">
        <v>3.5</v>
      </c>
      <c r="C42" s="3">
        <v>1.3</v>
      </c>
      <c r="D42" s="3">
        <v>0.3</v>
      </c>
      <c r="E42" s="3" t="s">
        <v>5</v>
      </c>
    </row>
    <row r="43" spans="1:5" x14ac:dyDescent="0.3">
      <c r="A43" s="3">
        <v>4.5</v>
      </c>
      <c r="B43" s="3">
        <v>2.2999999999999998</v>
      </c>
      <c r="C43" s="3">
        <v>1.3</v>
      </c>
      <c r="D43" s="3">
        <v>0.3</v>
      </c>
      <c r="E43" s="3" t="s">
        <v>5</v>
      </c>
    </row>
    <row r="44" spans="1:5" x14ac:dyDescent="0.3">
      <c r="A44" s="3">
        <v>4.4000000000000004</v>
      </c>
      <c r="B44" s="3">
        <v>3.2</v>
      </c>
      <c r="C44" s="3">
        <v>1.3</v>
      </c>
      <c r="D44" s="3">
        <v>0.2</v>
      </c>
      <c r="E44" s="3" t="s">
        <v>5</v>
      </c>
    </row>
    <row r="45" spans="1:5" x14ac:dyDescent="0.3">
      <c r="A45" s="3">
        <v>5</v>
      </c>
      <c r="B45" s="3">
        <v>3.5</v>
      </c>
      <c r="C45" s="3">
        <v>1.6</v>
      </c>
      <c r="D45" s="3">
        <v>0.6</v>
      </c>
      <c r="E45" s="3" t="s">
        <v>5</v>
      </c>
    </row>
    <row r="46" spans="1:5" x14ac:dyDescent="0.3">
      <c r="A46" s="3">
        <v>5.0999999999999996</v>
      </c>
      <c r="B46" s="3">
        <v>3.8</v>
      </c>
      <c r="C46" s="3">
        <v>1.9</v>
      </c>
      <c r="D46" s="3">
        <v>0.4</v>
      </c>
      <c r="E46" s="3" t="s">
        <v>5</v>
      </c>
    </row>
    <row r="47" spans="1:5" x14ac:dyDescent="0.3">
      <c r="A47" s="3">
        <v>4.8</v>
      </c>
      <c r="B47" s="3">
        <v>3</v>
      </c>
      <c r="C47" s="3">
        <v>1.4</v>
      </c>
      <c r="D47" s="3">
        <v>0.3</v>
      </c>
      <c r="E47" s="3" t="s">
        <v>5</v>
      </c>
    </row>
    <row r="48" spans="1:5" x14ac:dyDescent="0.3">
      <c r="A48" s="3">
        <v>5.0999999999999996</v>
      </c>
      <c r="B48" s="3">
        <v>3.8</v>
      </c>
      <c r="C48" s="3">
        <v>1.6</v>
      </c>
      <c r="D48" s="3">
        <v>0.2</v>
      </c>
      <c r="E48" s="3" t="s">
        <v>5</v>
      </c>
    </row>
    <row r="49" spans="1:5" x14ac:dyDescent="0.3">
      <c r="A49" s="3">
        <v>4.5999999999999996</v>
      </c>
      <c r="B49" s="3">
        <v>3.2</v>
      </c>
      <c r="C49" s="3">
        <v>1.4</v>
      </c>
      <c r="D49" s="3">
        <v>0.2</v>
      </c>
      <c r="E49" s="3" t="s">
        <v>5</v>
      </c>
    </row>
    <row r="50" spans="1:5" x14ac:dyDescent="0.3">
      <c r="A50" s="3">
        <v>5.3</v>
      </c>
      <c r="B50" s="3">
        <v>3.7</v>
      </c>
      <c r="C50" s="3">
        <v>1.5</v>
      </c>
      <c r="D50" s="3">
        <v>0.2</v>
      </c>
      <c r="E50" s="3" t="s">
        <v>5</v>
      </c>
    </row>
    <row r="51" spans="1:5" x14ac:dyDescent="0.3">
      <c r="A51" s="3">
        <v>5</v>
      </c>
      <c r="B51" s="3">
        <v>3.3</v>
      </c>
      <c r="C51" s="3">
        <v>1.4</v>
      </c>
      <c r="D51" s="3">
        <v>0.2</v>
      </c>
      <c r="E51" s="3" t="s">
        <v>5</v>
      </c>
    </row>
    <row r="52" spans="1:5" x14ac:dyDescent="0.3">
      <c r="A52" s="3">
        <v>7</v>
      </c>
      <c r="B52" s="3">
        <v>3.2</v>
      </c>
      <c r="C52" s="3">
        <v>4.7</v>
      </c>
      <c r="D52" s="3">
        <v>1.4</v>
      </c>
      <c r="E52" s="3" t="s">
        <v>6</v>
      </c>
    </row>
    <row r="53" spans="1:5" x14ac:dyDescent="0.3">
      <c r="A53" s="3">
        <v>6.4</v>
      </c>
      <c r="B53" s="3">
        <v>3.2</v>
      </c>
      <c r="C53" s="3">
        <v>4.5</v>
      </c>
      <c r="D53" s="3">
        <v>1.5</v>
      </c>
      <c r="E53" s="3" t="s">
        <v>6</v>
      </c>
    </row>
    <row r="54" spans="1:5" x14ac:dyDescent="0.3">
      <c r="A54" s="3">
        <v>6.9</v>
      </c>
      <c r="B54" s="3">
        <v>3.1</v>
      </c>
      <c r="C54" s="3">
        <v>4.9000000000000004</v>
      </c>
      <c r="D54" s="3">
        <v>1.5</v>
      </c>
      <c r="E54" s="3" t="s">
        <v>6</v>
      </c>
    </row>
    <row r="55" spans="1:5" x14ac:dyDescent="0.3">
      <c r="A55" s="3">
        <v>5.5</v>
      </c>
      <c r="B55" s="3">
        <v>2.2999999999999998</v>
      </c>
      <c r="C55" s="3">
        <v>4</v>
      </c>
      <c r="D55" s="3">
        <v>1.3</v>
      </c>
      <c r="E55" s="3" t="s">
        <v>6</v>
      </c>
    </row>
    <row r="56" spans="1:5" x14ac:dyDescent="0.3">
      <c r="A56" s="3">
        <v>6.5</v>
      </c>
      <c r="B56" s="3">
        <v>2.8</v>
      </c>
      <c r="C56" s="3">
        <v>4.5999999999999996</v>
      </c>
      <c r="D56" s="3">
        <v>1.5</v>
      </c>
      <c r="E56" s="3" t="s">
        <v>6</v>
      </c>
    </row>
    <row r="57" spans="1:5" x14ac:dyDescent="0.3">
      <c r="A57" s="3">
        <v>5.7</v>
      </c>
      <c r="B57" s="3">
        <v>2.8</v>
      </c>
      <c r="C57" s="3">
        <v>4.5</v>
      </c>
      <c r="D57" s="3">
        <v>1.3</v>
      </c>
      <c r="E57" s="3" t="s">
        <v>6</v>
      </c>
    </row>
    <row r="58" spans="1:5" x14ac:dyDescent="0.3">
      <c r="A58" s="3">
        <v>6.3</v>
      </c>
      <c r="B58" s="3">
        <v>3.3</v>
      </c>
      <c r="C58" s="3">
        <v>4.7</v>
      </c>
      <c r="D58" s="3">
        <v>1.6</v>
      </c>
      <c r="E58" s="3" t="s">
        <v>6</v>
      </c>
    </row>
    <row r="59" spans="1:5" x14ac:dyDescent="0.3">
      <c r="A59" s="3">
        <v>4.9000000000000004</v>
      </c>
      <c r="B59" s="3">
        <v>2.4</v>
      </c>
      <c r="C59" s="3">
        <v>3.3</v>
      </c>
      <c r="D59" s="3">
        <v>1</v>
      </c>
      <c r="E59" s="3" t="s">
        <v>6</v>
      </c>
    </row>
    <row r="60" spans="1:5" x14ac:dyDescent="0.3">
      <c r="A60" s="3">
        <v>6.6</v>
      </c>
      <c r="B60" s="3">
        <v>2.9</v>
      </c>
      <c r="C60" s="3">
        <v>4.5999999999999996</v>
      </c>
      <c r="D60" s="3">
        <v>1.3</v>
      </c>
      <c r="E60" s="3" t="s">
        <v>6</v>
      </c>
    </row>
    <row r="61" spans="1:5" x14ac:dyDescent="0.3">
      <c r="A61" s="3">
        <v>5.2</v>
      </c>
      <c r="B61" s="3">
        <v>2.7</v>
      </c>
      <c r="C61" s="3">
        <v>3.9</v>
      </c>
      <c r="D61" s="3">
        <v>1.4</v>
      </c>
      <c r="E61" s="3" t="s">
        <v>6</v>
      </c>
    </row>
    <row r="62" spans="1:5" x14ac:dyDescent="0.3">
      <c r="A62" s="3">
        <v>5</v>
      </c>
      <c r="B62" s="3">
        <v>2</v>
      </c>
      <c r="C62" s="3">
        <v>3.5</v>
      </c>
      <c r="D62" s="3">
        <v>1</v>
      </c>
      <c r="E62" s="3" t="s">
        <v>6</v>
      </c>
    </row>
    <row r="63" spans="1:5" x14ac:dyDescent="0.3">
      <c r="A63" s="3">
        <v>5.9</v>
      </c>
      <c r="B63" s="3">
        <v>3</v>
      </c>
      <c r="C63" s="3">
        <v>4.2</v>
      </c>
      <c r="D63" s="3">
        <v>1.5</v>
      </c>
      <c r="E63" s="3" t="s">
        <v>6</v>
      </c>
    </row>
    <row r="64" spans="1:5" x14ac:dyDescent="0.3">
      <c r="A64" s="3">
        <v>6</v>
      </c>
      <c r="B64" s="3">
        <v>2.2000000000000002</v>
      </c>
      <c r="C64" s="3">
        <v>4</v>
      </c>
      <c r="D64" s="3">
        <v>1</v>
      </c>
      <c r="E64" s="3" t="s">
        <v>6</v>
      </c>
    </row>
    <row r="65" spans="1:5" x14ac:dyDescent="0.3">
      <c r="A65" s="3">
        <v>6.1</v>
      </c>
      <c r="B65" s="3">
        <v>2.9</v>
      </c>
      <c r="C65" s="3">
        <v>4.7</v>
      </c>
      <c r="D65" s="3">
        <v>1.4</v>
      </c>
      <c r="E65" s="3" t="s">
        <v>6</v>
      </c>
    </row>
    <row r="66" spans="1:5" x14ac:dyDescent="0.3">
      <c r="A66" s="3">
        <v>5.6</v>
      </c>
      <c r="B66" s="3">
        <v>2.9</v>
      </c>
      <c r="C66" s="3">
        <v>3.6</v>
      </c>
      <c r="D66" s="3">
        <v>1.3</v>
      </c>
      <c r="E66" s="3" t="s">
        <v>6</v>
      </c>
    </row>
    <row r="67" spans="1:5" x14ac:dyDescent="0.3">
      <c r="A67" s="3">
        <v>6.7</v>
      </c>
      <c r="B67" s="3">
        <v>3.1</v>
      </c>
      <c r="C67" s="3">
        <v>4.4000000000000004</v>
      </c>
      <c r="D67" s="3">
        <v>1.4</v>
      </c>
      <c r="E67" s="3" t="s">
        <v>6</v>
      </c>
    </row>
    <row r="68" spans="1:5" x14ac:dyDescent="0.3">
      <c r="A68" s="3">
        <v>5.6</v>
      </c>
      <c r="B68" s="3">
        <v>3</v>
      </c>
      <c r="C68" s="3">
        <v>4.5</v>
      </c>
      <c r="D68" s="3">
        <v>1.5</v>
      </c>
      <c r="E68" s="3" t="s">
        <v>6</v>
      </c>
    </row>
    <row r="69" spans="1:5" x14ac:dyDescent="0.3">
      <c r="A69" s="3">
        <v>5.8</v>
      </c>
      <c r="B69" s="3">
        <v>2.7</v>
      </c>
      <c r="C69" s="3">
        <v>4.0999999999999996</v>
      </c>
      <c r="D69" s="3">
        <v>1</v>
      </c>
      <c r="E69" s="3" t="s">
        <v>6</v>
      </c>
    </row>
    <row r="70" spans="1:5" x14ac:dyDescent="0.3">
      <c r="A70" s="3">
        <v>6.2</v>
      </c>
      <c r="B70" s="3">
        <v>2.2000000000000002</v>
      </c>
      <c r="C70" s="3">
        <v>4.5</v>
      </c>
      <c r="D70" s="3">
        <v>1.5</v>
      </c>
      <c r="E70" s="3" t="s">
        <v>6</v>
      </c>
    </row>
    <row r="71" spans="1:5" x14ac:dyDescent="0.3">
      <c r="A71" s="3">
        <v>5.6</v>
      </c>
      <c r="B71" s="3">
        <v>2.5</v>
      </c>
      <c r="C71" s="3">
        <v>3.9</v>
      </c>
      <c r="D71" s="3">
        <v>1.1000000000000001</v>
      </c>
      <c r="E71" s="3" t="s">
        <v>6</v>
      </c>
    </row>
    <row r="72" spans="1:5" x14ac:dyDescent="0.3">
      <c r="A72" s="3">
        <v>5.9</v>
      </c>
      <c r="B72" s="3">
        <v>3.2</v>
      </c>
      <c r="C72" s="3">
        <v>4.8</v>
      </c>
      <c r="D72" s="3">
        <v>1.8</v>
      </c>
      <c r="E72" s="3" t="s">
        <v>6</v>
      </c>
    </row>
    <row r="73" spans="1:5" x14ac:dyDescent="0.3">
      <c r="A73" s="3">
        <v>6.1</v>
      </c>
      <c r="B73" s="3">
        <v>2.8</v>
      </c>
      <c r="C73" s="3">
        <v>4</v>
      </c>
      <c r="D73" s="3">
        <v>1.3</v>
      </c>
      <c r="E73" s="3" t="s">
        <v>6</v>
      </c>
    </row>
    <row r="74" spans="1:5" x14ac:dyDescent="0.3">
      <c r="A74" s="3">
        <v>6.3</v>
      </c>
      <c r="B74" s="3">
        <v>2.5</v>
      </c>
      <c r="C74" s="3">
        <v>4.9000000000000004</v>
      </c>
      <c r="D74" s="3">
        <v>1.5</v>
      </c>
      <c r="E74" s="3" t="s">
        <v>6</v>
      </c>
    </row>
    <row r="75" spans="1:5" x14ac:dyDescent="0.3">
      <c r="A75" s="3">
        <v>6.1</v>
      </c>
      <c r="B75" s="3">
        <v>2.8</v>
      </c>
      <c r="C75" s="3">
        <v>4.7</v>
      </c>
      <c r="D75" s="3">
        <v>1.2</v>
      </c>
      <c r="E75" s="3" t="s">
        <v>6</v>
      </c>
    </row>
    <row r="76" spans="1:5" x14ac:dyDescent="0.3">
      <c r="A76" s="3">
        <v>6.4</v>
      </c>
      <c r="B76" s="3">
        <v>2.9</v>
      </c>
      <c r="C76" s="3">
        <v>4.3</v>
      </c>
      <c r="D76" s="3">
        <v>1.3</v>
      </c>
      <c r="E76" s="3" t="s">
        <v>6</v>
      </c>
    </row>
    <row r="77" spans="1:5" x14ac:dyDescent="0.3">
      <c r="A77" s="3">
        <v>6.6</v>
      </c>
      <c r="B77" s="3">
        <v>3</v>
      </c>
      <c r="C77" s="3">
        <v>4.4000000000000004</v>
      </c>
      <c r="D77" s="3">
        <v>1.4</v>
      </c>
      <c r="E77" s="3" t="s">
        <v>6</v>
      </c>
    </row>
    <row r="78" spans="1:5" x14ac:dyDescent="0.3">
      <c r="A78" s="3">
        <v>6.8</v>
      </c>
      <c r="B78" s="3">
        <v>2.8</v>
      </c>
      <c r="C78" s="3">
        <v>4.8</v>
      </c>
      <c r="D78" s="3">
        <v>1.4</v>
      </c>
      <c r="E78" s="3" t="s">
        <v>6</v>
      </c>
    </row>
    <row r="79" spans="1:5" x14ac:dyDescent="0.3">
      <c r="A79" s="3">
        <v>6.7</v>
      </c>
      <c r="B79" s="3">
        <v>3</v>
      </c>
      <c r="C79" s="3">
        <v>5</v>
      </c>
      <c r="D79" s="3">
        <v>1.7</v>
      </c>
      <c r="E79" s="3" t="s">
        <v>6</v>
      </c>
    </row>
    <row r="80" spans="1:5" x14ac:dyDescent="0.3">
      <c r="A80" s="3">
        <v>6</v>
      </c>
      <c r="B80" s="3">
        <v>2.9</v>
      </c>
      <c r="C80" s="3">
        <v>4.5</v>
      </c>
      <c r="D80" s="3">
        <v>1.5</v>
      </c>
      <c r="E80" s="3" t="s">
        <v>6</v>
      </c>
    </row>
    <row r="81" spans="1:5" x14ac:dyDescent="0.3">
      <c r="A81" s="3">
        <v>5.7</v>
      </c>
      <c r="B81" s="3">
        <v>2.6</v>
      </c>
      <c r="C81" s="3">
        <v>3.5</v>
      </c>
      <c r="D81" s="3">
        <v>1</v>
      </c>
      <c r="E81" s="3" t="s">
        <v>6</v>
      </c>
    </row>
    <row r="82" spans="1:5" x14ac:dyDescent="0.3">
      <c r="A82" s="3">
        <v>5.5</v>
      </c>
      <c r="B82" s="3">
        <v>2.4</v>
      </c>
      <c r="C82" s="3">
        <v>3.8</v>
      </c>
      <c r="D82" s="3">
        <v>1.1000000000000001</v>
      </c>
      <c r="E82" s="3" t="s">
        <v>6</v>
      </c>
    </row>
    <row r="83" spans="1:5" x14ac:dyDescent="0.3">
      <c r="A83" s="3">
        <v>5.5</v>
      </c>
      <c r="B83" s="3">
        <v>2.4</v>
      </c>
      <c r="C83" s="3">
        <v>3.7</v>
      </c>
      <c r="D83" s="3">
        <v>1</v>
      </c>
      <c r="E83" s="3" t="s">
        <v>6</v>
      </c>
    </row>
    <row r="84" spans="1:5" x14ac:dyDescent="0.3">
      <c r="A84" s="3">
        <v>5.8</v>
      </c>
      <c r="B84" s="3">
        <v>2.7</v>
      </c>
      <c r="C84" s="3">
        <v>3.9</v>
      </c>
      <c r="D84" s="3">
        <v>1.2</v>
      </c>
      <c r="E84" s="3" t="s">
        <v>6</v>
      </c>
    </row>
    <row r="85" spans="1:5" x14ac:dyDescent="0.3">
      <c r="A85" s="3">
        <v>6</v>
      </c>
      <c r="B85" s="3">
        <v>2.7</v>
      </c>
      <c r="C85" s="3">
        <v>5.0999999999999996</v>
      </c>
      <c r="D85" s="3">
        <v>1.6</v>
      </c>
      <c r="E85" s="3" t="s">
        <v>6</v>
      </c>
    </row>
    <row r="86" spans="1:5" x14ac:dyDescent="0.3">
      <c r="A86" s="3">
        <v>5.4</v>
      </c>
      <c r="B86" s="3">
        <v>3</v>
      </c>
      <c r="C86" s="3">
        <v>4.5</v>
      </c>
      <c r="D86" s="3">
        <v>1.5</v>
      </c>
      <c r="E86" s="3" t="s">
        <v>6</v>
      </c>
    </row>
    <row r="87" spans="1:5" x14ac:dyDescent="0.3">
      <c r="A87" s="3">
        <v>6</v>
      </c>
      <c r="B87" s="3">
        <v>3.4</v>
      </c>
      <c r="C87" s="3">
        <v>4.5</v>
      </c>
      <c r="D87" s="3">
        <v>1.6</v>
      </c>
      <c r="E87" s="3" t="s">
        <v>6</v>
      </c>
    </row>
    <row r="88" spans="1:5" x14ac:dyDescent="0.3">
      <c r="A88" s="3">
        <v>6.7</v>
      </c>
      <c r="B88" s="3">
        <v>3.1</v>
      </c>
      <c r="C88" s="3">
        <v>4.7</v>
      </c>
      <c r="D88" s="3">
        <v>1.5</v>
      </c>
      <c r="E88" s="3" t="s">
        <v>6</v>
      </c>
    </row>
    <row r="89" spans="1:5" x14ac:dyDescent="0.3">
      <c r="A89" s="3">
        <v>6.3</v>
      </c>
      <c r="B89" s="3">
        <v>2.2999999999999998</v>
      </c>
      <c r="C89" s="3">
        <v>4.4000000000000004</v>
      </c>
      <c r="D89" s="3">
        <v>1.3</v>
      </c>
      <c r="E89" s="3" t="s">
        <v>6</v>
      </c>
    </row>
    <row r="90" spans="1:5" x14ac:dyDescent="0.3">
      <c r="A90" s="3">
        <v>5.6</v>
      </c>
      <c r="B90" s="3">
        <v>3</v>
      </c>
      <c r="C90" s="3">
        <v>4.0999999999999996</v>
      </c>
      <c r="D90" s="3">
        <v>1.3</v>
      </c>
      <c r="E90" s="3" t="s">
        <v>6</v>
      </c>
    </row>
    <row r="91" spans="1:5" x14ac:dyDescent="0.3">
      <c r="A91" s="3">
        <v>5.5</v>
      </c>
      <c r="B91" s="3">
        <v>2.5</v>
      </c>
      <c r="C91" s="3">
        <v>4</v>
      </c>
      <c r="D91" s="3">
        <v>1.3</v>
      </c>
      <c r="E91" s="3" t="s">
        <v>6</v>
      </c>
    </row>
    <row r="92" spans="1:5" x14ac:dyDescent="0.3">
      <c r="A92" s="3">
        <v>5.5</v>
      </c>
      <c r="B92" s="3">
        <v>2.6</v>
      </c>
      <c r="C92" s="3">
        <v>4.4000000000000004</v>
      </c>
      <c r="D92" s="3">
        <v>1.2</v>
      </c>
      <c r="E92" s="3" t="s">
        <v>6</v>
      </c>
    </row>
    <row r="93" spans="1:5" x14ac:dyDescent="0.3">
      <c r="A93" s="3">
        <v>6.1</v>
      </c>
      <c r="B93" s="3">
        <v>3</v>
      </c>
      <c r="C93" s="3">
        <v>4.5999999999999996</v>
      </c>
      <c r="D93" s="3">
        <v>1.4</v>
      </c>
      <c r="E93" s="3" t="s">
        <v>6</v>
      </c>
    </row>
    <row r="94" spans="1:5" x14ac:dyDescent="0.3">
      <c r="A94" s="3">
        <v>5.8</v>
      </c>
      <c r="B94" s="3">
        <v>2.6</v>
      </c>
      <c r="C94" s="3">
        <v>4</v>
      </c>
      <c r="D94" s="3">
        <v>1.2</v>
      </c>
      <c r="E94" s="3" t="s">
        <v>6</v>
      </c>
    </row>
    <row r="95" spans="1:5" x14ac:dyDescent="0.3">
      <c r="A95" s="3">
        <v>5</v>
      </c>
      <c r="B95" s="3">
        <v>2.2999999999999998</v>
      </c>
      <c r="C95" s="3">
        <v>3.3</v>
      </c>
      <c r="D95" s="3">
        <v>1</v>
      </c>
      <c r="E95" s="3" t="s">
        <v>6</v>
      </c>
    </row>
    <row r="96" spans="1:5" x14ac:dyDescent="0.3">
      <c r="A96" s="3">
        <v>5.6</v>
      </c>
      <c r="B96" s="3">
        <v>2.7</v>
      </c>
      <c r="C96" s="3">
        <v>4.2</v>
      </c>
      <c r="D96" s="3">
        <v>1.3</v>
      </c>
      <c r="E96" s="3" t="s">
        <v>6</v>
      </c>
    </row>
    <row r="97" spans="1:5" x14ac:dyDescent="0.3">
      <c r="A97" s="3">
        <v>5.7</v>
      </c>
      <c r="B97" s="3">
        <v>3</v>
      </c>
      <c r="C97" s="3">
        <v>4.2</v>
      </c>
      <c r="D97" s="3">
        <v>1.2</v>
      </c>
      <c r="E97" s="3" t="s">
        <v>6</v>
      </c>
    </row>
    <row r="98" spans="1:5" x14ac:dyDescent="0.3">
      <c r="A98" s="3">
        <v>5.7</v>
      </c>
      <c r="B98" s="3">
        <v>2.9</v>
      </c>
      <c r="C98" s="3">
        <v>4.2</v>
      </c>
      <c r="D98" s="3">
        <v>1.3</v>
      </c>
      <c r="E98" s="3" t="s">
        <v>6</v>
      </c>
    </row>
    <row r="99" spans="1:5" x14ac:dyDescent="0.3">
      <c r="A99" s="3">
        <v>6.2</v>
      </c>
      <c r="B99" s="3">
        <v>2.9</v>
      </c>
      <c r="C99" s="3">
        <v>4.3</v>
      </c>
      <c r="D99" s="3">
        <v>1.3</v>
      </c>
      <c r="E99" s="3" t="s">
        <v>6</v>
      </c>
    </row>
    <row r="100" spans="1:5" x14ac:dyDescent="0.3">
      <c r="A100" s="3">
        <v>5.0999999999999996</v>
      </c>
      <c r="B100" s="3">
        <v>2.5</v>
      </c>
      <c r="C100" s="3">
        <v>3</v>
      </c>
      <c r="D100" s="3">
        <v>1.1000000000000001</v>
      </c>
      <c r="E100" s="3" t="s">
        <v>6</v>
      </c>
    </row>
    <row r="101" spans="1:5" x14ac:dyDescent="0.3">
      <c r="A101" s="3">
        <v>5.7</v>
      </c>
      <c r="B101" s="3">
        <v>2.8</v>
      </c>
      <c r="C101" s="3">
        <v>4.0999999999999996</v>
      </c>
      <c r="D101" s="3">
        <v>1.3</v>
      </c>
      <c r="E101" s="3" t="s">
        <v>6</v>
      </c>
    </row>
    <row r="102" spans="1:5" x14ac:dyDescent="0.3">
      <c r="A102" s="3">
        <v>6.3</v>
      </c>
      <c r="B102" s="3">
        <v>3.3</v>
      </c>
      <c r="C102" s="3">
        <v>6</v>
      </c>
      <c r="D102" s="3">
        <v>2.5</v>
      </c>
      <c r="E102" s="3" t="s">
        <v>7</v>
      </c>
    </row>
    <row r="103" spans="1:5" x14ac:dyDescent="0.3">
      <c r="A103" s="3">
        <v>5.8</v>
      </c>
      <c r="B103" s="3">
        <v>2.7</v>
      </c>
      <c r="C103" s="3">
        <v>5.0999999999999996</v>
      </c>
      <c r="D103" s="3">
        <v>1.9</v>
      </c>
      <c r="E103" s="3" t="s">
        <v>7</v>
      </c>
    </row>
    <row r="104" spans="1:5" x14ac:dyDescent="0.3">
      <c r="A104" s="3">
        <v>7.1</v>
      </c>
      <c r="B104" s="3">
        <v>3</v>
      </c>
      <c r="C104" s="3">
        <v>5.9</v>
      </c>
      <c r="D104" s="3">
        <v>2.1</v>
      </c>
      <c r="E104" s="3" t="s">
        <v>7</v>
      </c>
    </row>
    <row r="105" spans="1:5" x14ac:dyDescent="0.3">
      <c r="A105" s="3">
        <v>6.3</v>
      </c>
      <c r="B105" s="3">
        <v>2.9</v>
      </c>
      <c r="C105" s="3">
        <v>5.6</v>
      </c>
      <c r="D105" s="3">
        <v>1.8</v>
      </c>
      <c r="E105" s="3" t="s">
        <v>7</v>
      </c>
    </row>
    <row r="106" spans="1:5" x14ac:dyDescent="0.3">
      <c r="A106" s="3">
        <v>6.5</v>
      </c>
      <c r="B106" s="3">
        <v>3</v>
      </c>
      <c r="C106" s="3">
        <v>5.8</v>
      </c>
      <c r="D106" s="3">
        <v>2.2000000000000002</v>
      </c>
      <c r="E106" s="3" t="s">
        <v>7</v>
      </c>
    </row>
    <row r="107" spans="1:5" x14ac:dyDescent="0.3">
      <c r="A107" s="3">
        <v>7.6</v>
      </c>
      <c r="B107" s="3">
        <v>3</v>
      </c>
      <c r="C107" s="3">
        <v>6.6</v>
      </c>
      <c r="D107" s="3">
        <v>2.1</v>
      </c>
      <c r="E107" s="3" t="s">
        <v>7</v>
      </c>
    </row>
    <row r="108" spans="1:5" x14ac:dyDescent="0.3">
      <c r="A108" s="3">
        <v>4.9000000000000004</v>
      </c>
      <c r="B108" s="3">
        <v>2.5</v>
      </c>
      <c r="C108" s="3">
        <v>4.5</v>
      </c>
      <c r="D108" s="3">
        <v>1.7</v>
      </c>
      <c r="E108" s="3" t="s">
        <v>7</v>
      </c>
    </row>
    <row r="109" spans="1:5" x14ac:dyDescent="0.3">
      <c r="A109" s="3">
        <v>7.3</v>
      </c>
      <c r="B109" s="3">
        <v>2.9</v>
      </c>
      <c r="C109" s="3">
        <v>6.3</v>
      </c>
      <c r="D109" s="3">
        <v>1.8</v>
      </c>
      <c r="E109" s="3" t="s">
        <v>7</v>
      </c>
    </row>
    <row r="110" spans="1:5" x14ac:dyDescent="0.3">
      <c r="A110" s="3">
        <v>6.7</v>
      </c>
      <c r="B110" s="3">
        <v>2.5</v>
      </c>
      <c r="C110" s="3">
        <v>5.8</v>
      </c>
      <c r="D110" s="3">
        <v>1.8</v>
      </c>
      <c r="E110" s="3" t="s">
        <v>7</v>
      </c>
    </row>
    <row r="111" spans="1:5" x14ac:dyDescent="0.3">
      <c r="A111" s="3">
        <v>7.2</v>
      </c>
      <c r="B111" s="3">
        <v>3.6</v>
      </c>
      <c r="C111" s="3">
        <v>6.1</v>
      </c>
      <c r="D111" s="3">
        <v>2.5</v>
      </c>
      <c r="E111" s="3" t="s">
        <v>7</v>
      </c>
    </row>
    <row r="112" spans="1:5" x14ac:dyDescent="0.3">
      <c r="A112" s="3">
        <v>6.5</v>
      </c>
      <c r="B112" s="3">
        <v>3.2</v>
      </c>
      <c r="C112" s="3">
        <v>5.0999999999999996</v>
      </c>
      <c r="D112" s="3">
        <v>2</v>
      </c>
      <c r="E112" s="3" t="s">
        <v>7</v>
      </c>
    </row>
    <row r="113" spans="1:5" x14ac:dyDescent="0.3">
      <c r="A113" s="3">
        <v>6.4</v>
      </c>
      <c r="B113" s="3">
        <v>2.7</v>
      </c>
      <c r="C113" s="3">
        <v>5.3</v>
      </c>
      <c r="D113" s="3">
        <v>1.9</v>
      </c>
      <c r="E113" s="3" t="s">
        <v>7</v>
      </c>
    </row>
    <row r="114" spans="1:5" x14ac:dyDescent="0.3">
      <c r="A114" s="3">
        <v>6.8</v>
      </c>
      <c r="B114" s="3">
        <v>3</v>
      </c>
      <c r="C114" s="3">
        <v>5.5</v>
      </c>
      <c r="D114" s="3">
        <v>2.1</v>
      </c>
      <c r="E114" s="3" t="s">
        <v>7</v>
      </c>
    </row>
    <row r="115" spans="1:5" x14ac:dyDescent="0.3">
      <c r="A115" s="3">
        <v>5.7</v>
      </c>
      <c r="B115" s="3">
        <v>2.5</v>
      </c>
      <c r="C115" s="3">
        <v>5</v>
      </c>
      <c r="D115" s="3">
        <v>2</v>
      </c>
      <c r="E115" s="3" t="s">
        <v>7</v>
      </c>
    </row>
    <row r="116" spans="1:5" x14ac:dyDescent="0.3">
      <c r="A116" s="3">
        <v>5.8</v>
      </c>
      <c r="B116" s="3">
        <v>2.8</v>
      </c>
      <c r="C116" s="3">
        <v>5.0999999999999996</v>
      </c>
      <c r="D116" s="3">
        <v>2.4</v>
      </c>
      <c r="E116" s="3" t="s">
        <v>7</v>
      </c>
    </row>
    <row r="117" spans="1:5" x14ac:dyDescent="0.3">
      <c r="A117" s="3">
        <v>6.4</v>
      </c>
      <c r="B117" s="3">
        <v>3.2</v>
      </c>
      <c r="C117" s="3">
        <v>5.3</v>
      </c>
      <c r="D117" s="3">
        <v>2.2999999999999998</v>
      </c>
      <c r="E117" s="3" t="s">
        <v>7</v>
      </c>
    </row>
    <row r="118" spans="1:5" x14ac:dyDescent="0.3">
      <c r="A118" s="3">
        <v>6.5</v>
      </c>
      <c r="B118" s="3">
        <v>3</v>
      </c>
      <c r="C118" s="3">
        <v>5.5</v>
      </c>
      <c r="D118" s="3">
        <v>1.8</v>
      </c>
      <c r="E118" s="3" t="s">
        <v>7</v>
      </c>
    </row>
    <row r="119" spans="1:5" x14ac:dyDescent="0.3">
      <c r="A119" s="3">
        <v>7.7</v>
      </c>
      <c r="B119" s="3">
        <v>3.8</v>
      </c>
      <c r="C119" s="3">
        <v>6.7</v>
      </c>
      <c r="D119" s="3">
        <v>2.2000000000000002</v>
      </c>
      <c r="E119" s="3" t="s">
        <v>7</v>
      </c>
    </row>
    <row r="120" spans="1:5" x14ac:dyDescent="0.3">
      <c r="A120" s="3">
        <v>7.7</v>
      </c>
      <c r="B120" s="3">
        <v>2.6</v>
      </c>
      <c r="C120" s="3">
        <v>6.9</v>
      </c>
      <c r="D120" s="3">
        <v>2.2999999999999998</v>
      </c>
      <c r="E120" s="3" t="s">
        <v>7</v>
      </c>
    </row>
    <row r="121" spans="1:5" x14ac:dyDescent="0.3">
      <c r="A121" s="3">
        <v>6</v>
      </c>
      <c r="B121" s="3">
        <v>2.2000000000000002</v>
      </c>
      <c r="C121" s="3">
        <v>5</v>
      </c>
      <c r="D121" s="3">
        <v>1.5</v>
      </c>
      <c r="E121" s="3" t="s">
        <v>7</v>
      </c>
    </row>
    <row r="122" spans="1:5" x14ac:dyDescent="0.3">
      <c r="A122" s="3">
        <v>6.9</v>
      </c>
      <c r="B122" s="3">
        <v>3.2</v>
      </c>
      <c r="C122" s="3">
        <v>5.7</v>
      </c>
      <c r="D122" s="3">
        <v>2.2999999999999998</v>
      </c>
      <c r="E122" s="3" t="s">
        <v>7</v>
      </c>
    </row>
    <row r="123" spans="1:5" x14ac:dyDescent="0.3">
      <c r="A123" s="3">
        <v>5.6</v>
      </c>
      <c r="B123" s="3">
        <v>2.8</v>
      </c>
      <c r="C123" s="3">
        <v>4.9000000000000004</v>
      </c>
      <c r="D123" s="3">
        <v>2</v>
      </c>
      <c r="E123" s="3" t="s">
        <v>7</v>
      </c>
    </row>
    <row r="124" spans="1:5" x14ac:dyDescent="0.3">
      <c r="A124" s="3">
        <v>7.7</v>
      </c>
      <c r="B124" s="3">
        <v>2.8</v>
      </c>
      <c r="C124" s="3">
        <v>6.7</v>
      </c>
      <c r="D124" s="3">
        <v>2</v>
      </c>
      <c r="E124" s="3" t="s">
        <v>7</v>
      </c>
    </row>
    <row r="125" spans="1:5" x14ac:dyDescent="0.3">
      <c r="A125" s="3">
        <v>6.3</v>
      </c>
      <c r="B125" s="3">
        <v>2.7</v>
      </c>
      <c r="C125" s="3">
        <v>4.9000000000000004</v>
      </c>
      <c r="D125" s="3">
        <v>1.8</v>
      </c>
      <c r="E125" s="3" t="s">
        <v>7</v>
      </c>
    </row>
    <row r="126" spans="1:5" x14ac:dyDescent="0.3">
      <c r="A126" s="3">
        <v>6.7</v>
      </c>
      <c r="B126" s="3">
        <v>3.3</v>
      </c>
      <c r="C126" s="3">
        <v>5.7</v>
      </c>
      <c r="D126" s="3">
        <v>2.1</v>
      </c>
      <c r="E126" s="3" t="s">
        <v>7</v>
      </c>
    </row>
    <row r="127" spans="1:5" x14ac:dyDescent="0.3">
      <c r="A127" s="3">
        <v>7.2</v>
      </c>
      <c r="B127" s="3">
        <v>3.2</v>
      </c>
      <c r="C127" s="3">
        <v>6</v>
      </c>
      <c r="D127" s="3">
        <v>1.8</v>
      </c>
      <c r="E127" s="3" t="s">
        <v>7</v>
      </c>
    </row>
    <row r="128" spans="1:5" x14ac:dyDescent="0.3">
      <c r="A128" s="3">
        <v>6.2</v>
      </c>
      <c r="B128" s="3">
        <v>2.8</v>
      </c>
      <c r="C128" s="3">
        <v>4.8</v>
      </c>
      <c r="D128" s="3">
        <v>1.8</v>
      </c>
      <c r="E128" s="3" t="s">
        <v>7</v>
      </c>
    </row>
    <row r="129" spans="1:5" x14ac:dyDescent="0.3">
      <c r="A129" s="3">
        <v>6.1</v>
      </c>
      <c r="B129" s="3">
        <v>3</v>
      </c>
      <c r="C129" s="3">
        <v>4.9000000000000004</v>
      </c>
      <c r="D129" s="3">
        <v>1.8</v>
      </c>
      <c r="E129" s="3" t="s">
        <v>7</v>
      </c>
    </row>
    <row r="130" spans="1:5" x14ac:dyDescent="0.3">
      <c r="A130" s="3">
        <v>6.4</v>
      </c>
      <c r="B130" s="3">
        <v>2.8</v>
      </c>
      <c r="C130" s="3">
        <v>5.6</v>
      </c>
      <c r="D130" s="3">
        <v>2.1</v>
      </c>
      <c r="E130" s="3" t="s">
        <v>7</v>
      </c>
    </row>
    <row r="131" spans="1:5" x14ac:dyDescent="0.3">
      <c r="A131" s="3">
        <v>7.2</v>
      </c>
      <c r="B131" s="3">
        <v>3</v>
      </c>
      <c r="C131" s="3">
        <v>5.8</v>
      </c>
      <c r="D131" s="3">
        <v>1.6</v>
      </c>
      <c r="E131" s="3" t="s">
        <v>7</v>
      </c>
    </row>
    <row r="132" spans="1:5" x14ac:dyDescent="0.3">
      <c r="A132" s="3">
        <v>7.4</v>
      </c>
      <c r="B132" s="3">
        <v>2.8</v>
      </c>
      <c r="C132" s="3">
        <v>6.1</v>
      </c>
      <c r="D132" s="3">
        <v>1.9</v>
      </c>
      <c r="E132" s="3" t="s">
        <v>7</v>
      </c>
    </row>
    <row r="133" spans="1:5" x14ac:dyDescent="0.3">
      <c r="A133" s="3">
        <v>7.9</v>
      </c>
      <c r="B133" s="3">
        <v>3.8</v>
      </c>
      <c r="C133" s="3">
        <v>6.4</v>
      </c>
      <c r="D133" s="3">
        <v>2</v>
      </c>
      <c r="E133" s="3" t="s">
        <v>7</v>
      </c>
    </row>
    <row r="134" spans="1:5" x14ac:dyDescent="0.3">
      <c r="A134" s="3">
        <v>6.4</v>
      </c>
      <c r="B134" s="3">
        <v>2.8</v>
      </c>
      <c r="C134" s="3">
        <v>5.6</v>
      </c>
      <c r="D134" s="3">
        <v>2.2000000000000002</v>
      </c>
      <c r="E134" s="3" t="s">
        <v>7</v>
      </c>
    </row>
    <row r="135" spans="1:5" x14ac:dyDescent="0.3">
      <c r="A135" s="3">
        <v>6.3</v>
      </c>
      <c r="B135" s="3">
        <v>2.8</v>
      </c>
      <c r="C135" s="3">
        <v>5.0999999999999996</v>
      </c>
      <c r="D135" s="3">
        <v>1.5</v>
      </c>
      <c r="E135" s="3" t="s">
        <v>7</v>
      </c>
    </row>
    <row r="136" spans="1:5" x14ac:dyDescent="0.3">
      <c r="A136" s="3">
        <v>6.1</v>
      </c>
      <c r="B136" s="3">
        <v>2.6</v>
      </c>
      <c r="C136" s="3">
        <v>5.6</v>
      </c>
      <c r="D136" s="3">
        <v>1.4</v>
      </c>
      <c r="E136" s="3" t="s">
        <v>7</v>
      </c>
    </row>
    <row r="137" spans="1:5" x14ac:dyDescent="0.3">
      <c r="A137" s="3">
        <v>7.7</v>
      </c>
      <c r="B137" s="3">
        <v>3</v>
      </c>
      <c r="C137" s="3">
        <v>6.1</v>
      </c>
      <c r="D137" s="3">
        <v>2.2999999999999998</v>
      </c>
      <c r="E137" s="3" t="s">
        <v>7</v>
      </c>
    </row>
    <row r="138" spans="1:5" x14ac:dyDescent="0.3">
      <c r="A138" s="3">
        <v>6.3</v>
      </c>
      <c r="B138" s="3">
        <v>3.4</v>
      </c>
      <c r="C138" s="3">
        <v>5.6</v>
      </c>
      <c r="D138" s="3">
        <v>2.4</v>
      </c>
      <c r="E138" s="3" t="s">
        <v>7</v>
      </c>
    </row>
    <row r="139" spans="1:5" x14ac:dyDescent="0.3">
      <c r="A139" s="3">
        <v>6.4</v>
      </c>
      <c r="B139" s="3">
        <v>3.1</v>
      </c>
      <c r="C139" s="3">
        <v>5.5</v>
      </c>
      <c r="D139" s="3">
        <v>1.8</v>
      </c>
      <c r="E139" s="3" t="s">
        <v>7</v>
      </c>
    </row>
    <row r="140" spans="1:5" x14ac:dyDescent="0.3">
      <c r="A140" s="3">
        <v>6</v>
      </c>
      <c r="B140" s="3">
        <v>3</v>
      </c>
      <c r="C140" s="3">
        <v>4.8</v>
      </c>
      <c r="D140" s="3">
        <v>1.8</v>
      </c>
      <c r="E140" s="3" t="s">
        <v>7</v>
      </c>
    </row>
    <row r="141" spans="1:5" x14ac:dyDescent="0.3">
      <c r="A141" s="3">
        <v>6.9</v>
      </c>
      <c r="B141" s="3">
        <v>3.1</v>
      </c>
      <c r="C141" s="3">
        <v>5.4</v>
      </c>
      <c r="D141" s="3">
        <v>2.1</v>
      </c>
      <c r="E141" s="3" t="s">
        <v>7</v>
      </c>
    </row>
    <row r="142" spans="1:5" x14ac:dyDescent="0.3">
      <c r="A142" s="3">
        <v>6.7</v>
      </c>
      <c r="B142" s="3">
        <v>3.1</v>
      </c>
      <c r="C142" s="3">
        <v>5.6</v>
      </c>
      <c r="D142" s="3">
        <v>2.4</v>
      </c>
      <c r="E142" s="3" t="s">
        <v>7</v>
      </c>
    </row>
    <row r="143" spans="1:5" x14ac:dyDescent="0.3">
      <c r="A143" s="3">
        <v>6.9</v>
      </c>
      <c r="B143" s="3">
        <v>3.1</v>
      </c>
      <c r="C143" s="3">
        <v>5.0999999999999996</v>
      </c>
      <c r="D143" s="3">
        <v>2.2999999999999998</v>
      </c>
      <c r="E143" s="3" t="s">
        <v>7</v>
      </c>
    </row>
    <row r="144" spans="1:5" x14ac:dyDescent="0.3">
      <c r="A144" s="3">
        <v>5.8</v>
      </c>
      <c r="B144" s="3">
        <v>2.7</v>
      </c>
      <c r="C144" s="3">
        <v>5.0999999999999996</v>
      </c>
      <c r="D144" s="3">
        <v>1.9</v>
      </c>
      <c r="E144" s="3" t="s">
        <v>7</v>
      </c>
    </row>
    <row r="145" spans="1:5" x14ac:dyDescent="0.3">
      <c r="A145" s="3">
        <v>6.8</v>
      </c>
      <c r="B145" s="3">
        <v>3.2</v>
      </c>
      <c r="C145" s="3">
        <v>5.9</v>
      </c>
      <c r="D145" s="3">
        <v>2.2999999999999998</v>
      </c>
      <c r="E145" s="3" t="s">
        <v>7</v>
      </c>
    </row>
    <row r="146" spans="1:5" x14ac:dyDescent="0.3">
      <c r="A146" s="3">
        <v>6.7</v>
      </c>
      <c r="B146" s="3">
        <v>3.3</v>
      </c>
      <c r="C146" s="3">
        <v>5.7</v>
      </c>
      <c r="D146" s="3">
        <v>2.5</v>
      </c>
      <c r="E146" s="3" t="s">
        <v>7</v>
      </c>
    </row>
    <row r="147" spans="1:5" x14ac:dyDescent="0.3">
      <c r="A147" s="3">
        <v>6.7</v>
      </c>
      <c r="B147" s="3">
        <v>3</v>
      </c>
      <c r="C147" s="3">
        <v>5.2</v>
      </c>
      <c r="D147" s="3">
        <v>2.2999999999999998</v>
      </c>
      <c r="E147" s="3" t="s">
        <v>7</v>
      </c>
    </row>
    <row r="148" spans="1:5" x14ac:dyDescent="0.3">
      <c r="A148" s="3">
        <v>6.3</v>
      </c>
      <c r="B148" s="3">
        <v>2.5</v>
      </c>
      <c r="C148" s="3">
        <v>5</v>
      </c>
      <c r="D148" s="3">
        <v>1.9</v>
      </c>
      <c r="E148" s="3" t="s">
        <v>7</v>
      </c>
    </row>
    <row r="149" spans="1:5" x14ac:dyDescent="0.3">
      <c r="A149" s="3">
        <v>6.5</v>
      </c>
      <c r="B149" s="3">
        <v>3</v>
      </c>
      <c r="C149" s="3">
        <v>5.2</v>
      </c>
      <c r="D149" s="3">
        <v>2</v>
      </c>
      <c r="E149" s="3" t="s">
        <v>7</v>
      </c>
    </row>
    <row r="150" spans="1:5" x14ac:dyDescent="0.3">
      <c r="A150" s="3">
        <v>6.2</v>
      </c>
      <c r="B150" s="3">
        <v>3.4</v>
      </c>
      <c r="C150" s="3">
        <v>5.4</v>
      </c>
      <c r="D150" s="3">
        <v>2.2999999999999998</v>
      </c>
      <c r="E150" s="3" t="s">
        <v>7</v>
      </c>
    </row>
    <row r="151" spans="1:5" x14ac:dyDescent="0.3">
      <c r="A151" s="3">
        <v>5.9</v>
      </c>
      <c r="B151" s="3">
        <v>3</v>
      </c>
      <c r="C151" s="3">
        <v>5.0999999999999996</v>
      </c>
      <c r="D151" s="3">
        <v>1.8</v>
      </c>
      <c r="E151" s="3" t="s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F092-5181-41CB-9A50-8B1444B3DB6E}">
  <sheetPr>
    <tabColor rgb="FF7030A0"/>
  </sheetPr>
  <dimension ref="A1:N151"/>
  <sheetViews>
    <sheetView workbookViewId="0">
      <pane xSplit="2" ySplit="1" topLeftCell="C125" activePane="bottomRight" state="frozen"/>
      <selection activeCell="Q135" sqref="Q135"/>
      <selection pane="topRight" activeCell="Q135" sqref="Q135"/>
      <selection pane="bottomLeft" activeCell="Q135" sqref="Q135"/>
      <selection pane="bottomRight" activeCell="A3" sqref="A3:A151"/>
    </sheetView>
  </sheetViews>
  <sheetFormatPr defaultColWidth="8.88671875" defaultRowHeight="14.4" x14ac:dyDescent="0.3"/>
  <cols>
    <col min="1" max="1" width="7.6640625" style="8" bestFit="1" customWidth="1"/>
    <col min="2" max="2" width="13.88671875" style="9" bestFit="1" customWidth="1"/>
    <col min="3" max="3" width="13.33203125" style="9" bestFit="1" customWidth="1"/>
    <col min="4" max="4" width="13.6640625" style="9" bestFit="1" customWidth="1"/>
    <col min="5" max="5" width="13.33203125" style="9" bestFit="1" customWidth="1"/>
    <col min="6" max="6" width="9.33203125" style="2" bestFit="1" customWidth="1"/>
    <col min="7" max="7" width="12.33203125" style="9" bestFit="1" customWidth="1"/>
    <col min="8" max="8" width="17.109375" style="9" bestFit="1" customWidth="1"/>
    <col min="9" max="9" width="13.5546875" style="9" bestFit="1" customWidth="1"/>
    <col min="10" max="10" width="12.109375" style="9" bestFit="1" customWidth="1"/>
    <col min="11" max="11" width="17" style="9" bestFit="1" customWidth="1"/>
    <col min="12" max="12" width="13.44140625" style="9" bestFit="1" customWidth="1"/>
    <col min="13" max="13" width="8.44140625" style="9" bestFit="1" customWidth="1"/>
    <col min="14" max="14" width="7.33203125" style="8" bestFit="1" customWidth="1"/>
    <col min="15" max="16384" width="8.88671875" style="2"/>
  </cols>
  <sheetData>
    <row r="1" spans="1:14" s="1" customFormat="1" x14ac:dyDescent="0.3">
      <c r="A1" s="7" t="s">
        <v>92</v>
      </c>
      <c r="B1" s="6" t="s">
        <v>0</v>
      </c>
      <c r="C1" s="6" t="s">
        <v>1</v>
      </c>
      <c r="D1" s="6" t="s">
        <v>2</v>
      </c>
      <c r="E1" s="6" t="s">
        <v>3</v>
      </c>
      <c r="F1" s="5" t="s">
        <v>4</v>
      </c>
      <c r="G1" s="10" t="s">
        <v>8</v>
      </c>
      <c r="H1" s="10" t="s">
        <v>62</v>
      </c>
      <c r="I1" s="10" t="s">
        <v>10</v>
      </c>
      <c r="J1" s="10" t="s">
        <v>9</v>
      </c>
      <c r="K1" s="10" t="s">
        <v>63</v>
      </c>
      <c r="L1" s="10" t="s">
        <v>11</v>
      </c>
      <c r="M1" s="10" t="s">
        <v>57</v>
      </c>
      <c r="N1" s="7" t="s">
        <v>12</v>
      </c>
    </row>
    <row r="2" spans="1:14" x14ac:dyDescent="0.3">
      <c r="A2" s="8">
        <v>0</v>
      </c>
      <c r="B2" s="4">
        <v>5.0999999999999996</v>
      </c>
      <c r="C2" s="4">
        <v>3.5</v>
      </c>
      <c r="D2" s="4">
        <v>1.4</v>
      </c>
      <c r="E2" s="4">
        <v>0.2</v>
      </c>
      <c r="F2" s="30" t="s">
        <v>5</v>
      </c>
      <c r="G2" s="9">
        <f t="shared" ref="G2:G65" si="0">B2*C2</f>
        <v>17.849999999999998</v>
      </c>
      <c r="H2" s="9">
        <f t="shared" ref="H2:H65" si="1">B2/C2</f>
        <v>1.4571428571428571</v>
      </c>
      <c r="I2" s="9" t="str">
        <f>IF(H2&lt;2,"square","oblong")</f>
        <v>square</v>
      </c>
      <c r="J2" s="9">
        <f t="shared" ref="J2:J65" si="2">D2*E2</f>
        <v>0.27999999999999997</v>
      </c>
      <c r="K2" s="9">
        <f t="shared" ref="K2:K65" si="3">D2/E2</f>
        <v>6.9999999999999991</v>
      </c>
      <c r="L2" s="9" t="str">
        <f>IF(K2&lt;3,"square",IF(K2&lt;6,"oblong","very_long"))</f>
        <v>very_long</v>
      </c>
      <c r="M2" s="29" t="str">
        <f ca="1">VLOOKUP(ROUND(RANDBETWEEN(1,5),0),lookups!Q:R,2,FALSE)</f>
        <v xml:space="preserve">pink </v>
      </c>
      <c r="N2" s="15">
        <f t="shared" ref="N2:N51" ca="1" si="4">ROUND(3+RAND()*(7-3),0)</f>
        <v>5</v>
      </c>
    </row>
    <row r="3" spans="1:14" x14ac:dyDescent="0.3">
      <c r="A3" s="8">
        <v>1</v>
      </c>
      <c r="B3" s="4">
        <v>4.9000000000000004</v>
      </c>
      <c r="C3" s="4">
        <v>3</v>
      </c>
      <c r="D3" s="4">
        <v>1.4</v>
      </c>
      <c r="E3" s="4">
        <v>0.2</v>
      </c>
      <c r="F3" s="30" t="s">
        <v>5</v>
      </c>
      <c r="G3" s="9">
        <f t="shared" si="0"/>
        <v>14.700000000000001</v>
      </c>
      <c r="H3" s="9">
        <f t="shared" si="1"/>
        <v>1.6333333333333335</v>
      </c>
      <c r="I3" s="9" t="str">
        <f t="shared" ref="I3:I66" si="5">IF(H3&lt;2,"square","oblong")</f>
        <v>square</v>
      </c>
      <c r="J3" s="9">
        <f t="shared" si="2"/>
        <v>0.27999999999999997</v>
      </c>
      <c r="K3" s="9">
        <f t="shared" si="3"/>
        <v>6.9999999999999991</v>
      </c>
      <c r="L3" s="9" t="str">
        <f t="shared" ref="L3:L66" si="6">IF(K3&lt;3,"square",IF(K3&lt;6,"oblong","very_long"))</f>
        <v>very_long</v>
      </c>
      <c r="M3" s="29" t="str">
        <f ca="1">VLOOKUP(ROUND(RANDBETWEEN(1,5),0),lookups!Q:R,2,FALSE)</f>
        <v xml:space="preserve">lavender </v>
      </c>
      <c r="N3" s="15">
        <f t="shared" ca="1" si="4"/>
        <v>6</v>
      </c>
    </row>
    <row r="4" spans="1:14" x14ac:dyDescent="0.3">
      <c r="A4" s="8">
        <v>2</v>
      </c>
      <c r="B4" s="4">
        <v>4.7</v>
      </c>
      <c r="C4" s="4">
        <v>3.2</v>
      </c>
      <c r="D4" s="4">
        <v>1.3</v>
      </c>
      <c r="E4" s="4">
        <v>0.2</v>
      </c>
      <c r="F4" s="30" t="s">
        <v>5</v>
      </c>
      <c r="G4" s="9">
        <f t="shared" si="0"/>
        <v>15.040000000000001</v>
      </c>
      <c r="H4" s="9">
        <f t="shared" si="1"/>
        <v>1.46875</v>
      </c>
      <c r="I4" s="9" t="str">
        <f t="shared" si="5"/>
        <v>square</v>
      </c>
      <c r="J4" s="9">
        <f t="shared" si="2"/>
        <v>0.26</v>
      </c>
      <c r="K4" s="9">
        <f t="shared" si="3"/>
        <v>6.5</v>
      </c>
      <c r="L4" s="9" t="str">
        <f t="shared" si="6"/>
        <v>very_long</v>
      </c>
      <c r="M4" s="29" t="str">
        <f ca="1">VLOOKUP(ROUND(RANDBETWEEN(1,5),0),lookups!Q:R,2,FALSE)</f>
        <v xml:space="preserve">lavender </v>
      </c>
      <c r="N4" s="15">
        <f t="shared" ca="1" si="4"/>
        <v>5</v>
      </c>
    </row>
    <row r="5" spans="1:14" x14ac:dyDescent="0.3">
      <c r="A5" s="8">
        <v>3</v>
      </c>
      <c r="B5" s="4">
        <v>4.5999999999999996</v>
      </c>
      <c r="C5" s="4">
        <v>3.1</v>
      </c>
      <c r="D5" s="4">
        <v>1.5</v>
      </c>
      <c r="E5" s="4">
        <v>0.2</v>
      </c>
      <c r="F5" s="30" t="s">
        <v>5</v>
      </c>
      <c r="G5" s="9">
        <f t="shared" si="0"/>
        <v>14.26</v>
      </c>
      <c r="H5" s="9">
        <f t="shared" si="1"/>
        <v>1.4838709677419353</v>
      </c>
      <c r="I5" s="9" t="str">
        <f t="shared" si="5"/>
        <v>square</v>
      </c>
      <c r="J5" s="9">
        <f t="shared" si="2"/>
        <v>0.30000000000000004</v>
      </c>
      <c r="K5" s="9">
        <f t="shared" si="3"/>
        <v>7.5</v>
      </c>
      <c r="L5" s="9" t="str">
        <f t="shared" si="6"/>
        <v>very_long</v>
      </c>
      <c r="M5" s="29" t="str">
        <f ca="1">VLOOKUP(ROUND(RANDBETWEEN(1,5),0),lookups!Q:R,2,FALSE)</f>
        <v>white</v>
      </c>
      <c r="N5" s="15">
        <f t="shared" ca="1" si="4"/>
        <v>5</v>
      </c>
    </row>
    <row r="6" spans="1:14" x14ac:dyDescent="0.3">
      <c r="A6" s="8">
        <v>4</v>
      </c>
      <c r="B6" s="4">
        <v>5</v>
      </c>
      <c r="C6" s="4">
        <v>3.6</v>
      </c>
      <c r="D6" s="4">
        <v>1.4</v>
      </c>
      <c r="E6" s="4">
        <v>0.2</v>
      </c>
      <c r="F6" s="30" t="s">
        <v>5</v>
      </c>
      <c r="G6" s="9">
        <f t="shared" si="0"/>
        <v>18</v>
      </c>
      <c r="H6" s="9">
        <f t="shared" si="1"/>
        <v>1.3888888888888888</v>
      </c>
      <c r="I6" s="9" t="str">
        <f t="shared" si="5"/>
        <v>square</v>
      </c>
      <c r="J6" s="9">
        <f t="shared" si="2"/>
        <v>0.27999999999999997</v>
      </c>
      <c r="K6" s="9">
        <f t="shared" si="3"/>
        <v>6.9999999999999991</v>
      </c>
      <c r="L6" s="9" t="str">
        <f t="shared" si="6"/>
        <v>very_long</v>
      </c>
      <c r="M6" s="29" t="str">
        <f ca="1">VLOOKUP(ROUND(RANDBETWEEN(1,5),0),lookups!Q:R,2,FALSE)</f>
        <v xml:space="preserve">lavender </v>
      </c>
      <c r="N6" s="15">
        <f t="shared" ca="1" si="4"/>
        <v>5</v>
      </c>
    </row>
    <row r="7" spans="1:14" x14ac:dyDescent="0.3">
      <c r="A7" s="8">
        <v>5</v>
      </c>
      <c r="B7" s="4">
        <v>5.4</v>
      </c>
      <c r="C7" s="4">
        <v>3.9</v>
      </c>
      <c r="D7" s="4">
        <v>1.7</v>
      </c>
      <c r="E7" s="4">
        <v>0.4</v>
      </c>
      <c r="F7" s="30" t="s">
        <v>5</v>
      </c>
      <c r="G7" s="9">
        <f t="shared" si="0"/>
        <v>21.060000000000002</v>
      </c>
      <c r="H7" s="9">
        <f t="shared" si="1"/>
        <v>1.3846153846153848</v>
      </c>
      <c r="I7" s="9" t="str">
        <f t="shared" si="5"/>
        <v>square</v>
      </c>
      <c r="J7" s="9">
        <f t="shared" si="2"/>
        <v>0.68</v>
      </c>
      <c r="K7" s="9">
        <f t="shared" si="3"/>
        <v>4.25</v>
      </c>
      <c r="L7" s="9" t="str">
        <f t="shared" si="6"/>
        <v>oblong</v>
      </c>
      <c r="M7" s="29" t="str">
        <f ca="1">VLOOKUP(ROUND(RANDBETWEEN(1,5),0),lookups!Q:R,2,FALSE)</f>
        <v>white</v>
      </c>
      <c r="N7" s="15">
        <f t="shared" ca="1" si="4"/>
        <v>5</v>
      </c>
    </row>
    <row r="8" spans="1:14" x14ac:dyDescent="0.3">
      <c r="A8" s="8">
        <v>6</v>
      </c>
      <c r="B8" s="4">
        <v>4.5999999999999996</v>
      </c>
      <c r="C8" s="4">
        <v>3.4</v>
      </c>
      <c r="D8" s="4">
        <v>1.4</v>
      </c>
      <c r="E8" s="4">
        <v>0.3</v>
      </c>
      <c r="F8" s="30" t="s">
        <v>5</v>
      </c>
      <c r="G8" s="9">
        <f t="shared" si="0"/>
        <v>15.639999999999999</v>
      </c>
      <c r="H8" s="9">
        <f t="shared" si="1"/>
        <v>1.3529411764705881</v>
      </c>
      <c r="I8" s="9" t="str">
        <f t="shared" si="5"/>
        <v>square</v>
      </c>
      <c r="J8" s="9">
        <f t="shared" si="2"/>
        <v>0.42</v>
      </c>
      <c r="K8" s="9">
        <f t="shared" si="3"/>
        <v>4.666666666666667</v>
      </c>
      <c r="L8" s="9" t="str">
        <f t="shared" si="6"/>
        <v>oblong</v>
      </c>
      <c r="M8" s="29" t="str">
        <f ca="1">VLOOKUP(ROUND(RANDBETWEEN(1,5),0),lookups!Q:R,2,FALSE)</f>
        <v xml:space="preserve">lavender </v>
      </c>
      <c r="N8" s="15">
        <f t="shared" ca="1" si="4"/>
        <v>5</v>
      </c>
    </row>
    <row r="9" spans="1:14" x14ac:dyDescent="0.3">
      <c r="A9" s="8">
        <v>7</v>
      </c>
      <c r="B9" s="4">
        <v>5</v>
      </c>
      <c r="C9" s="4">
        <v>3.4</v>
      </c>
      <c r="D9" s="4">
        <v>1.5</v>
      </c>
      <c r="E9" s="4">
        <v>0.2</v>
      </c>
      <c r="F9" s="30" t="s">
        <v>5</v>
      </c>
      <c r="G9" s="9">
        <f t="shared" si="0"/>
        <v>17</v>
      </c>
      <c r="H9" s="9">
        <f t="shared" si="1"/>
        <v>1.4705882352941178</v>
      </c>
      <c r="I9" s="9" t="str">
        <f t="shared" si="5"/>
        <v>square</v>
      </c>
      <c r="J9" s="9">
        <f t="shared" si="2"/>
        <v>0.30000000000000004</v>
      </c>
      <c r="K9" s="9">
        <f t="shared" si="3"/>
        <v>7.5</v>
      </c>
      <c r="L9" s="9" t="str">
        <f t="shared" si="6"/>
        <v>very_long</v>
      </c>
      <c r="M9" s="29" t="str">
        <f ca="1">VLOOKUP(ROUND(RANDBETWEEN(1,5),0),lookups!Q:R,2,FALSE)</f>
        <v xml:space="preserve">lavender </v>
      </c>
      <c r="N9" s="15">
        <f t="shared" ca="1" si="4"/>
        <v>4</v>
      </c>
    </row>
    <row r="10" spans="1:14" x14ac:dyDescent="0.3">
      <c r="A10" s="8">
        <v>8</v>
      </c>
      <c r="B10" s="4">
        <v>4.4000000000000004</v>
      </c>
      <c r="C10" s="4">
        <v>2.9</v>
      </c>
      <c r="D10" s="4">
        <v>1.4</v>
      </c>
      <c r="E10" s="4">
        <v>0.2</v>
      </c>
      <c r="F10" s="30" t="s">
        <v>5</v>
      </c>
      <c r="G10" s="9">
        <f t="shared" si="0"/>
        <v>12.76</v>
      </c>
      <c r="H10" s="9">
        <f t="shared" si="1"/>
        <v>1.517241379310345</v>
      </c>
      <c r="I10" s="9" t="str">
        <f t="shared" si="5"/>
        <v>square</v>
      </c>
      <c r="J10" s="9">
        <f t="shared" si="2"/>
        <v>0.27999999999999997</v>
      </c>
      <c r="K10" s="9">
        <f t="shared" si="3"/>
        <v>6.9999999999999991</v>
      </c>
      <c r="L10" s="9" t="str">
        <f t="shared" si="6"/>
        <v>very_long</v>
      </c>
      <c r="M10" s="29" t="str">
        <f ca="1">VLOOKUP(ROUND(RANDBETWEEN(1,5),0),lookups!Q:R,2,FALSE)</f>
        <v>violet</v>
      </c>
      <c r="N10" s="15">
        <f t="shared" ca="1" si="4"/>
        <v>4</v>
      </c>
    </row>
    <row r="11" spans="1:14" x14ac:dyDescent="0.3">
      <c r="A11" s="8">
        <v>9</v>
      </c>
      <c r="B11" s="4">
        <v>4.9000000000000004</v>
      </c>
      <c r="C11" s="4">
        <v>3.1</v>
      </c>
      <c r="D11" s="4">
        <v>1.5</v>
      </c>
      <c r="E11" s="4">
        <v>0.1</v>
      </c>
      <c r="F11" s="30" t="s">
        <v>5</v>
      </c>
      <c r="G11" s="9">
        <f t="shared" si="0"/>
        <v>15.190000000000001</v>
      </c>
      <c r="H11" s="9">
        <f t="shared" si="1"/>
        <v>1.5806451612903227</v>
      </c>
      <c r="I11" s="9" t="str">
        <f t="shared" si="5"/>
        <v>square</v>
      </c>
      <c r="J11" s="9">
        <f t="shared" si="2"/>
        <v>0.15000000000000002</v>
      </c>
      <c r="K11" s="9">
        <f t="shared" si="3"/>
        <v>15</v>
      </c>
      <c r="L11" s="9" t="str">
        <f t="shared" si="6"/>
        <v>very_long</v>
      </c>
      <c r="M11" s="29" t="str">
        <f ca="1">VLOOKUP(ROUND(RANDBETWEEN(1,5),0),lookups!Q:R,2,FALSE)</f>
        <v xml:space="preserve">purple </v>
      </c>
      <c r="N11" s="15">
        <f t="shared" ca="1" si="4"/>
        <v>3</v>
      </c>
    </row>
    <row r="12" spans="1:14" x14ac:dyDescent="0.3">
      <c r="A12" s="8">
        <v>10</v>
      </c>
      <c r="B12" s="4">
        <v>5.4</v>
      </c>
      <c r="C12" s="4">
        <v>3.7</v>
      </c>
      <c r="D12" s="4">
        <v>1.5</v>
      </c>
      <c r="E12" s="4">
        <v>0.2</v>
      </c>
      <c r="F12" s="30" t="s">
        <v>5</v>
      </c>
      <c r="G12" s="9">
        <f t="shared" si="0"/>
        <v>19.980000000000004</v>
      </c>
      <c r="H12" s="9">
        <f t="shared" si="1"/>
        <v>1.4594594594594594</v>
      </c>
      <c r="I12" s="9" t="str">
        <f t="shared" si="5"/>
        <v>square</v>
      </c>
      <c r="J12" s="9">
        <f t="shared" si="2"/>
        <v>0.30000000000000004</v>
      </c>
      <c r="K12" s="9">
        <f t="shared" si="3"/>
        <v>7.5</v>
      </c>
      <c r="L12" s="9" t="str">
        <f t="shared" si="6"/>
        <v>very_long</v>
      </c>
      <c r="M12" s="29" t="str">
        <f ca="1">VLOOKUP(ROUND(RANDBETWEEN(1,5),0),lookups!Q:R,2,FALSE)</f>
        <v xml:space="preserve">lavender </v>
      </c>
      <c r="N12" s="15">
        <f t="shared" ca="1" si="4"/>
        <v>7</v>
      </c>
    </row>
    <row r="13" spans="1:14" x14ac:dyDescent="0.3">
      <c r="A13" s="8">
        <v>11</v>
      </c>
      <c r="B13" s="4">
        <v>4.8</v>
      </c>
      <c r="C13" s="4">
        <v>3.4</v>
      </c>
      <c r="D13" s="4">
        <v>1.6</v>
      </c>
      <c r="E13" s="4">
        <v>0.2</v>
      </c>
      <c r="F13" s="30" t="s">
        <v>5</v>
      </c>
      <c r="G13" s="9">
        <f t="shared" si="0"/>
        <v>16.32</v>
      </c>
      <c r="H13" s="9">
        <f t="shared" si="1"/>
        <v>1.411764705882353</v>
      </c>
      <c r="I13" s="9" t="str">
        <f t="shared" si="5"/>
        <v>square</v>
      </c>
      <c r="J13" s="9">
        <f t="shared" si="2"/>
        <v>0.32000000000000006</v>
      </c>
      <c r="K13" s="9">
        <f t="shared" si="3"/>
        <v>8</v>
      </c>
      <c r="L13" s="9" t="str">
        <f t="shared" si="6"/>
        <v>very_long</v>
      </c>
      <c r="M13" s="29" t="str">
        <f ca="1">VLOOKUP(ROUND(RANDBETWEEN(1,5),0),lookups!Q:R,2,FALSE)</f>
        <v xml:space="preserve">purple </v>
      </c>
      <c r="N13" s="15">
        <f t="shared" ca="1" si="4"/>
        <v>6</v>
      </c>
    </row>
    <row r="14" spans="1:14" x14ac:dyDescent="0.3">
      <c r="A14" s="8">
        <v>12</v>
      </c>
      <c r="B14" s="4">
        <v>4.8</v>
      </c>
      <c r="C14" s="4">
        <v>3</v>
      </c>
      <c r="D14" s="4">
        <v>1.4</v>
      </c>
      <c r="E14" s="4">
        <v>0.1</v>
      </c>
      <c r="F14" s="30" t="s">
        <v>5</v>
      </c>
      <c r="G14" s="9">
        <f t="shared" si="0"/>
        <v>14.399999999999999</v>
      </c>
      <c r="H14" s="9">
        <f t="shared" si="1"/>
        <v>1.5999999999999999</v>
      </c>
      <c r="I14" s="9" t="str">
        <f t="shared" si="5"/>
        <v>square</v>
      </c>
      <c r="J14" s="9">
        <f t="shared" si="2"/>
        <v>0.13999999999999999</v>
      </c>
      <c r="K14" s="9">
        <f t="shared" si="3"/>
        <v>13.999999999999998</v>
      </c>
      <c r="L14" s="9" t="str">
        <f t="shared" si="6"/>
        <v>very_long</v>
      </c>
      <c r="M14" s="29" t="str">
        <f ca="1">VLOOKUP(ROUND(RANDBETWEEN(1,5),0),lookups!Q:R,2,FALSE)</f>
        <v xml:space="preserve">purple </v>
      </c>
      <c r="N14" s="15">
        <f t="shared" ca="1" si="4"/>
        <v>4</v>
      </c>
    </row>
    <row r="15" spans="1:14" x14ac:dyDescent="0.3">
      <c r="A15" s="8">
        <v>13</v>
      </c>
      <c r="B15" s="4">
        <v>4.3</v>
      </c>
      <c r="C15" s="4">
        <v>3</v>
      </c>
      <c r="D15" s="4">
        <v>1.1000000000000001</v>
      </c>
      <c r="E15" s="4">
        <v>0.1</v>
      </c>
      <c r="F15" s="30" t="s">
        <v>5</v>
      </c>
      <c r="G15" s="9">
        <f t="shared" si="0"/>
        <v>12.899999999999999</v>
      </c>
      <c r="H15" s="9">
        <f t="shared" si="1"/>
        <v>1.4333333333333333</v>
      </c>
      <c r="I15" s="9" t="str">
        <f t="shared" si="5"/>
        <v>square</v>
      </c>
      <c r="J15" s="9">
        <f t="shared" si="2"/>
        <v>0.11000000000000001</v>
      </c>
      <c r="K15" s="9">
        <f t="shared" si="3"/>
        <v>11</v>
      </c>
      <c r="L15" s="9" t="str">
        <f t="shared" si="6"/>
        <v>very_long</v>
      </c>
      <c r="M15" s="29" t="str">
        <f ca="1">VLOOKUP(ROUND(RANDBETWEEN(1,5),0),lookups!Q:R,2,FALSE)</f>
        <v>violet</v>
      </c>
      <c r="N15" s="15">
        <f t="shared" ca="1" si="4"/>
        <v>5</v>
      </c>
    </row>
    <row r="16" spans="1:14" x14ac:dyDescent="0.3">
      <c r="A16" s="8">
        <v>14</v>
      </c>
      <c r="B16" s="4">
        <v>5.8</v>
      </c>
      <c r="C16" s="4">
        <v>4</v>
      </c>
      <c r="D16" s="4">
        <v>1.2</v>
      </c>
      <c r="E16" s="4">
        <v>0.2</v>
      </c>
      <c r="F16" s="30" t="s">
        <v>5</v>
      </c>
      <c r="G16" s="9">
        <f t="shared" si="0"/>
        <v>23.2</v>
      </c>
      <c r="H16" s="9">
        <f t="shared" si="1"/>
        <v>1.45</v>
      </c>
      <c r="I16" s="9" t="str">
        <f t="shared" si="5"/>
        <v>square</v>
      </c>
      <c r="J16" s="9">
        <f t="shared" si="2"/>
        <v>0.24</v>
      </c>
      <c r="K16" s="9">
        <f t="shared" si="3"/>
        <v>5.9999999999999991</v>
      </c>
      <c r="L16" s="9" t="str">
        <f t="shared" si="6"/>
        <v>very_long</v>
      </c>
      <c r="M16" s="29" t="str">
        <f ca="1">VLOOKUP(ROUND(RANDBETWEEN(1,5),0),lookups!Q:R,2,FALSE)</f>
        <v xml:space="preserve">pink </v>
      </c>
      <c r="N16" s="15">
        <f t="shared" ca="1" si="4"/>
        <v>4</v>
      </c>
    </row>
    <row r="17" spans="1:14" x14ac:dyDescent="0.3">
      <c r="A17" s="8">
        <v>15</v>
      </c>
      <c r="B17" s="4">
        <v>5.7</v>
      </c>
      <c r="C17" s="4">
        <v>4.4000000000000004</v>
      </c>
      <c r="D17" s="4">
        <v>1.5</v>
      </c>
      <c r="E17" s="4">
        <v>0.4</v>
      </c>
      <c r="F17" s="30" t="s">
        <v>5</v>
      </c>
      <c r="G17" s="9">
        <f t="shared" si="0"/>
        <v>25.080000000000002</v>
      </c>
      <c r="H17" s="9">
        <f t="shared" si="1"/>
        <v>1.2954545454545454</v>
      </c>
      <c r="I17" s="9" t="str">
        <f t="shared" si="5"/>
        <v>square</v>
      </c>
      <c r="J17" s="9">
        <f t="shared" si="2"/>
        <v>0.60000000000000009</v>
      </c>
      <c r="K17" s="9">
        <f t="shared" si="3"/>
        <v>3.75</v>
      </c>
      <c r="L17" s="9" t="str">
        <f t="shared" si="6"/>
        <v>oblong</v>
      </c>
      <c r="M17" s="29" t="str">
        <f ca="1">VLOOKUP(ROUND(RANDBETWEEN(1,5),0),lookups!Q:R,2,FALSE)</f>
        <v xml:space="preserve">purple </v>
      </c>
      <c r="N17" s="15">
        <f t="shared" ca="1" si="4"/>
        <v>3</v>
      </c>
    </row>
    <row r="18" spans="1:14" x14ac:dyDescent="0.3">
      <c r="A18" s="8">
        <v>16</v>
      </c>
      <c r="B18" s="4">
        <v>5.4</v>
      </c>
      <c r="C18" s="4">
        <v>3.9</v>
      </c>
      <c r="D18" s="4">
        <v>1.3</v>
      </c>
      <c r="E18" s="4">
        <v>0.4</v>
      </c>
      <c r="F18" s="30" t="s">
        <v>5</v>
      </c>
      <c r="G18" s="9">
        <f t="shared" si="0"/>
        <v>21.060000000000002</v>
      </c>
      <c r="H18" s="9">
        <f t="shared" si="1"/>
        <v>1.3846153846153848</v>
      </c>
      <c r="I18" s="9" t="str">
        <f t="shared" si="5"/>
        <v>square</v>
      </c>
      <c r="J18" s="9">
        <f t="shared" si="2"/>
        <v>0.52</v>
      </c>
      <c r="K18" s="9">
        <f t="shared" si="3"/>
        <v>3.25</v>
      </c>
      <c r="L18" s="9" t="str">
        <f t="shared" si="6"/>
        <v>oblong</v>
      </c>
      <c r="M18" s="29" t="str">
        <f ca="1">VLOOKUP(ROUND(RANDBETWEEN(1,5),0),lookups!Q:R,2,FALSE)</f>
        <v>violet</v>
      </c>
      <c r="N18" s="15">
        <f t="shared" ca="1" si="4"/>
        <v>5</v>
      </c>
    </row>
    <row r="19" spans="1:14" x14ac:dyDescent="0.3">
      <c r="A19" s="8">
        <v>17</v>
      </c>
      <c r="B19" s="4">
        <v>5.0999999999999996</v>
      </c>
      <c r="C19" s="4">
        <v>3.5</v>
      </c>
      <c r="D19" s="4">
        <v>1.4</v>
      </c>
      <c r="E19" s="4">
        <v>0.3</v>
      </c>
      <c r="F19" s="30" t="s">
        <v>5</v>
      </c>
      <c r="G19" s="9">
        <f t="shared" si="0"/>
        <v>17.849999999999998</v>
      </c>
      <c r="H19" s="9">
        <f t="shared" si="1"/>
        <v>1.4571428571428571</v>
      </c>
      <c r="I19" s="9" t="str">
        <f t="shared" si="5"/>
        <v>square</v>
      </c>
      <c r="J19" s="9">
        <f t="shared" si="2"/>
        <v>0.42</v>
      </c>
      <c r="K19" s="9">
        <f t="shared" si="3"/>
        <v>4.666666666666667</v>
      </c>
      <c r="L19" s="9" t="str">
        <f t="shared" si="6"/>
        <v>oblong</v>
      </c>
      <c r="M19" s="29" t="str">
        <f ca="1">VLOOKUP(ROUND(RANDBETWEEN(1,5),0),lookups!Q:R,2,FALSE)</f>
        <v xml:space="preserve">purple </v>
      </c>
      <c r="N19" s="15">
        <f t="shared" ca="1" si="4"/>
        <v>5</v>
      </c>
    </row>
    <row r="20" spans="1:14" x14ac:dyDescent="0.3">
      <c r="A20" s="8">
        <v>18</v>
      </c>
      <c r="B20" s="4">
        <v>5.7</v>
      </c>
      <c r="C20" s="4">
        <v>3.8</v>
      </c>
      <c r="D20" s="4">
        <v>1.7</v>
      </c>
      <c r="E20" s="4">
        <v>0.3</v>
      </c>
      <c r="F20" s="30" t="s">
        <v>5</v>
      </c>
      <c r="G20" s="9">
        <f t="shared" si="0"/>
        <v>21.66</v>
      </c>
      <c r="H20" s="9">
        <f t="shared" si="1"/>
        <v>1.5000000000000002</v>
      </c>
      <c r="I20" s="9" t="str">
        <f t="shared" si="5"/>
        <v>square</v>
      </c>
      <c r="J20" s="9">
        <f t="shared" si="2"/>
        <v>0.51</v>
      </c>
      <c r="K20" s="9">
        <f t="shared" si="3"/>
        <v>5.666666666666667</v>
      </c>
      <c r="L20" s="9" t="str">
        <f t="shared" si="6"/>
        <v>oblong</v>
      </c>
      <c r="M20" s="29" t="str">
        <f ca="1">VLOOKUP(ROUND(RANDBETWEEN(1,5),0),lookups!Q:R,2,FALSE)</f>
        <v xml:space="preserve">purple </v>
      </c>
      <c r="N20" s="15">
        <f t="shared" ca="1" si="4"/>
        <v>4</v>
      </c>
    </row>
    <row r="21" spans="1:14" x14ac:dyDescent="0.3">
      <c r="A21" s="8">
        <v>19</v>
      </c>
      <c r="B21" s="4">
        <v>5.0999999999999996</v>
      </c>
      <c r="C21" s="4">
        <v>3.8</v>
      </c>
      <c r="D21" s="4">
        <v>1.5</v>
      </c>
      <c r="E21" s="4">
        <v>0.3</v>
      </c>
      <c r="F21" s="30" t="s">
        <v>5</v>
      </c>
      <c r="G21" s="9">
        <f t="shared" si="0"/>
        <v>19.38</v>
      </c>
      <c r="H21" s="9">
        <f t="shared" si="1"/>
        <v>1.3421052631578947</v>
      </c>
      <c r="I21" s="9" t="str">
        <f t="shared" si="5"/>
        <v>square</v>
      </c>
      <c r="J21" s="9">
        <f t="shared" si="2"/>
        <v>0.44999999999999996</v>
      </c>
      <c r="K21" s="9">
        <f t="shared" si="3"/>
        <v>5</v>
      </c>
      <c r="L21" s="9" t="str">
        <f t="shared" si="6"/>
        <v>oblong</v>
      </c>
      <c r="M21" s="29" t="str">
        <f ca="1">VLOOKUP(ROUND(RANDBETWEEN(1,5),0),lookups!Q:R,2,FALSE)</f>
        <v>white</v>
      </c>
      <c r="N21" s="15">
        <f t="shared" ca="1" si="4"/>
        <v>4</v>
      </c>
    </row>
    <row r="22" spans="1:14" x14ac:dyDescent="0.3">
      <c r="A22" s="8">
        <v>20</v>
      </c>
      <c r="B22" s="4">
        <v>5.4</v>
      </c>
      <c r="C22" s="4">
        <v>3.4</v>
      </c>
      <c r="D22" s="4">
        <v>1.7</v>
      </c>
      <c r="E22" s="4">
        <v>0.2</v>
      </c>
      <c r="F22" s="30" t="s">
        <v>5</v>
      </c>
      <c r="G22" s="9">
        <f t="shared" si="0"/>
        <v>18.36</v>
      </c>
      <c r="H22" s="9">
        <f t="shared" si="1"/>
        <v>1.5882352941176472</v>
      </c>
      <c r="I22" s="9" t="str">
        <f t="shared" si="5"/>
        <v>square</v>
      </c>
      <c r="J22" s="9">
        <f t="shared" si="2"/>
        <v>0.34</v>
      </c>
      <c r="K22" s="9">
        <f t="shared" si="3"/>
        <v>8.5</v>
      </c>
      <c r="L22" s="9" t="str">
        <f t="shared" si="6"/>
        <v>very_long</v>
      </c>
      <c r="M22" s="29" t="str">
        <f ca="1">VLOOKUP(ROUND(RANDBETWEEN(1,5),0),lookups!Q:R,2,FALSE)</f>
        <v xml:space="preserve">lavender </v>
      </c>
      <c r="N22" s="15">
        <f t="shared" ca="1" si="4"/>
        <v>5</v>
      </c>
    </row>
    <row r="23" spans="1:14" x14ac:dyDescent="0.3">
      <c r="A23" s="8">
        <v>21</v>
      </c>
      <c r="B23" s="4">
        <v>5.0999999999999996</v>
      </c>
      <c r="C23" s="4">
        <v>3.7</v>
      </c>
      <c r="D23" s="4">
        <v>1.5</v>
      </c>
      <c r="E23" s="4">
        <v>0.4</v>
      </c>
      <c r="F23" s="30" t="s">
        <v>5</v>
      </c>
      <c r="G23" s="9">
        <f t="shared" si="0"/>
        <v>18.87</v>
      </c>
      <c r="H23" s="9">
        <f t="shared" si="1"/>
        <v>1.3783783783783783</v>
      </c>
      <c r="I23" s="9" t="str">
        <f t="shared" si="5"/>
        <v>square</v>
      </c>
      <c r="J23" s="9">
        <f t="shared" si="2"/>
        <v>0.60000000000000009</v>
      </c>
      <c r="K23" s="9">
        <f t="shared" si="3"/>
        <v>3.75</v>
      </c>
      <c r="L23" s="9" t="str">
        <f t="shared" si="6"/>
        <v>oblong</v>
      </c>
      <c r="M23" s="29" t="str">
        <f ca="1">VLOOKUP(ROUND(RANDBETWEEN(1,5),0),lookups!Q:R,2,FALSE)</f>
        <v xml:space="preserve">lavender </v>
      </c>
      <c r="N23" s="15">
        <f t="shared" ca="1" si="4"/>
        <v>5</v>
      </c>
    </row>
    <row r="24" spans="1:14" x14ac:dyDescent="0.3">
      <c r="A24" s="8">
        <v>22</v>
      </c>
      <c r="B24" s="4">
        <v>4.5999999999999996</v>
      </c>
      <c r="C24" s="4">
        <v>3.6</v>
      </c>
      <c r="D24" s="4">
        <v>1</v>
      </c>
      <c r="E24" s="4">
        <v>0.2</v>
      </c>
      <c r="F24" s="30" t="s">
        <v>5</v>
      </c>
      <c r="G24" s="9">
        <f t="shared" si="0"/>
        <v>16.559999999999999</v>
      </c>
      <c r="H24" s="9">
        <f t="shared" si="1"/>
        <v>1.2777777777777777</v>
      </c>
      <c r="I24" s="9" t="str">
        <f t="shared" si="5"/>
        <v>square</v>
      </c>
      <c r="J24" s="9">
        <f t="shared" si="2"/>
        <v>0.2</v>
      </c>
      <c r="K24" s="9">
        <f t="shared" si="3"/>
        <v>5</v>
      </c>
      <c r="L24" s="9" t="str">
        <f t="shared" si="6"/>
        <v>oblong</v>
      </c>
      <c r="M24" s="29" t="str">
        <f ca="1">VLOOKUP(ROUND(RANDBETWEEN(1,5),0),lookups!Q:R,2,FALSE)</f>
        <v xml:space="preserve">lavender </v>
      </c>
      <c r="N24" s="15">
        <f t="shared" ca="1" si="4"/>
        <v>3</v>
      </c>
    </row>
    <row r="25" spans="1:14" x14ac:dyDescent="0.3">
      <c r="A25" s="8">
        <v>23</v>
      </c>
      <c r="B25" s="4">
        <v>5.0999999999999996</v>
      </c>
      <c r="C25" s="4">
        <v>3.3</v>
      </c>
      <c r="D25" s="4">
        <v>1.7</v>
      </c>
      <c r="E25" s="4">
        <v>0.5</v>
      </c>
      <c r="F25" s="30" t="s">
        <v>5</v>
      </c>
      <c r="G25" s="9">
        <f t="shared" si="0"/>
        <v>16.829999999999998</v>
      </c>
      <c r="H25" s="9">
        <f t="shared" si="1"/>
        <v>1.5454545454545454</v>
      </c>
      <c r="I25" s="9" t="str">
        <f t="shared" si="5"/>
        <v>square</v>
      </c>
      <c r="J25" s="9">
        <f t="shared" si="2"/>
        <v>0.85</v>
      </c>
      <c r="K25" s="9">
        <f t="shared" si="3"/>
        <v>3.4</v>
      </c>
      <c r="L25" s="9" t="str">
        <f t="shared" si="6"/>
        <v>oblong</v>
      </c>
      <c r="M25" s="29" t="str">
        <f ca="1">VLOOKUP(ROUND(RANDBETWEEN(1,5),0),lookups!Q:R,2,FALSE)</f>
        <v>white</v>
      </c>
      <c r="N25" s="15">
        <f t="shared" ca="1" si="4"/>
        <v>5</v>
      </c>
    </row>
    <row r="26" spans="1:14" x14ac:dyDescent="0.3">
      <c r="A26" s="8">
        <v>24</v>
      </c>
      <c r="B26" s="4">
        <v>4.8</v>
      </c>
      <c r="C26" s="4">
        <v>3.4</v>
      </c>
      <c r="D26" s="4">
        <v>1.9</v>
      </c>
      <c r="E26" s="4">
        <v>0.2</v>
      </c>
      <c r="F26" s="30" t="s">
        <v>5</v>
      </c>
      <c r="G26" s="9">
        <f t="shared" si="0"/>
        <v>16.32</v>
      </c>
      <c r="H26" s="9">
        <f t="shared" si="1"/>
        <v>1.411764705882353</v>
      </c>
      <c r="I26" s="9" t="str">
        <f t="shared" si="5"/>
        <v>square</v>
      </c>
      <c r="J26" s="9">
        <f t="shared" si="2"/>
        <v>0.38</v>
      </c>
      <c r="K26" s="9">
        <f t="shared" si="3"/>
        <v>9.4999999999999982</v>
      </c>
      <c r="L26" s="9" t="str">
        <f t="shared" si="6"/>
        <v>very_long</v>
      </c>
      <c r="M26" s="29" t="str">
        <f ca="1">VLOOKUP(ROUND(RANDBETWEEN(1,5),0),lookups!Q:R,2,FALSE)</f>
        <v xml:space="preserve">purple </v>
      </c>
      <c r="N26" s="15">
        <f t="shared" ca="1" si="4"/>
        <v>7</v>
      </c>
    </row>
    <row r="27" spans="1:14" x14ac:dyDescent="0.3">
      <c r="A27" s="8">
        <v>25</v>
      </c>
      <c r="B27" s="4">
        <v>5</v>
      </c>
      <c r="C27" s="4">
        <v>3</v>
      </c>
      <c r="D27" s="4">
        <v>1.6</v>
      </c>
      <c r="E27" s="4">
        <v>0.2</v>
      </c>
      <c r="F27" s="30" t="s">
        <v>5</v>
      </c>
      <c r="G27" s="9">
        <f t="shared" si="0"/>
        <v>15</v>
      </c>
      <c r="H27" s="9">
        <f t="shared" si="1"/>
        <v>1.6666666666666667</v>
      </c>
      <c r="I27" s="9" t="str">
        <f t="shared" si="5"/>
        <v>square</v>
      </c>
      <c r="J27" s="9">
        <f t="shared" si="2"/>
        <v>0.32000000000000006</v>
      </c>
      <c r="K27" s="9">
        <f t="shared" si="3"/>
        <v>8</v>
      </c>
      <c r="L27" s="9" t="str">
        <f t="shared" si="6"/>
        <v>very_long</v>
      </c>
      <c r="M27" s="29" t="str">
        <f ca="1">VLOOKUP(ROUND(RANDBETWEEN(1,5),0),lookups!Q:R,2,FALSE)</f>
        <v>violet</v>
      </c>
      <c r="N27" s="15">
        <f t="shared" ca="1" si="4"/>
        <v>4</v>
      </c>
    </row>
    <row r="28" spans="1:14" x14ac:dyDescent="0.3">
      <c r="A28" s="8">
        <v>26</v>
      </c>
      <c r="B28" s="4">
        <v>5</v>
      </c>
      <c r="C28" s="4">
        <v>3.4</v>
      </c>
      <c r="D28" s="4">
        <v>1.6</v>
      </c>
      <c r="E28" s="4">
        <v>0.4</v>
      </c>
      <c r="F28" s="30" t="s">
        <v>5</v>
      </c>
      <c r="G28" s="9">
        <f t="shared" si="0"/>
        <v>17</v>
      </c>
      <c r="H28" s="9">
        <f t="shared" si="1"/>
        <v>1.4705882352941178</v>
      </c>
      <c r="I28" s="9" t="str">
        <f t="shared" si="5"/>
        <v>square</v>
      </c>
      <c r="J28" s="9">
        <f t="shared" si="2"/>
        <v>0.64000000000000012</v>
      </c>
      <c r="K28" s="9">
        <f t="shared" si="3"/>
        <v>4</v>
      </c>
      <c r="L28" s="9" t="str">
        <f t="shared" si="6"/>
        <v>oblong</v>
      </c>
      <c r="M28" s="29" t="str">
        <f ca="1">VLOOKUP(ROUND(RANDBETWEEN(1,5),0),lookups!Q:R,2,FALSE)</f>
        <v>violet</v>
      </c>
      <c r="N28" s="15">
        <f t="shared" ca="1" si="4"/>
        <v>3</v>
      </c>
    </row>
    <row r="29" spans="1:14" x14ac:dyDescent="0.3">
      <c r="A29" s="8">
        <v>27</v>
      </c>
      <c r="B29" s="4">
        <v>5.2</v>
      </c>
      <c r="C29" s="4">
        <v>3.5</v>
      </c>
      <c r="D29" s="4">
        <v>1.5</v>
      </c>
      <c r="E29" s="4">
        <v>0.2</v>
      </c>
      <c r="F29" s="30" t="s">
        <v>5</v>
      </c>
      <c r="G29" s="9">
        <f t="shared" si="0"/>
        <v>18.2</v>
      </c>
      <c r="H29" s="9">
        <f t="shared" si="1"/>
        <v>1.4857142857142858</v>
      </c>
      <c r="I29" s="9" t="str">
        <f t="shared" si="5"/>
        <v>square</v>
      </c>
      <c r="J29" s="9">
        <f t="shared" si="2"/>
        <v>0.30000000000000004</v>
      </c>
      <c r="K29" s="9">
        <f t="shared" si="3"/>
        <v>7.5</v>
      </c>
      <c r="L29" s="9" t="str">
        <f t="shared" si="6"/>
        <v>very_long</v>
      </c>
      <c r="M29" s="29" t="str">
        <f ca="1">VLOOKUP(ROUND(RANDBETWEEN(1,5),0),lookups!Q:R,2,FALSE)</f>
        <v xml:space="preserve">pink </v>
      </c>
      <c r="N29" s="15">
        <f t="shared" ca="1" si="4"/>
        <v>5</v>
      </c>
    </row>
    <row r="30" spans="1:14" x14ac:dyDescent="0.3">
      <c r="A30" s="8">
        <v>28</v>
      </c>
      <c r="B30" s="4">
        <v>5.2</v>
      </c>
      <c r="C30" s="4">
        <v>3.4</v>
      </c>
      <c r="D30" s="4">
        <v>1.4</v>
      </c>
      <c r="E30" s="4">
        <v>0.2</v>
      </c>
      <c r="F30" s="30" t="s">
        <v>5</v>
      </c>
      <c r="G30" s="9">
        <f t="shared" si="0"/>
        <v>17.68</v>
      </c>
      <c r="H30" s="9">
        <f t="shared" si="1"/>
        <v>1.5294117647058825</v>
      </c>
      <c r="I30" s="9" t="str">
        <f t="shared" si="5"/>
        <v>square</v>
      </c>
      <c r="J30" s="9">
        <f t="shared" si="2"/>
        <v>0.27999999999999997</v>
      </c>
      <c r="K30" s="9">
        <f t="shared" si="3"/>
        <v>6.9999999999999991</v>
      </c>
      <c r="L30" s="9" t="str">
        <f t="shared" si="6"/>
        <v>very_long</v>
      </c>
      <c r="M30" s="29" t="str">
        <f ca="1">VLOOKUP(ROUND(RANDBETWEEN(1,5),0),lookups!Q:R,2,FALSE)</f>
        <v xml:space="preserve">pink </v>
      </c>
      <c r="N30" s="15">
        <f t="shared" ca="1" si="4"/>
        <v>3</v>
      </c>
    </row>
    <row r="31" spans="1:14" x14ac:dyDescent="0.3">
      <c r="A31" s="8">
        <v>29</v>
      </c>
      <c r="B31" s="4">
        <v>4.7</v>
      </c>
      <c r="C31" s="4">
        <v>3.2</v>
      </c>
      <c r="D31" s="4">
        <v>1.6</v>
      </c>
      <c r="E31" s="4">
        <v>0.2</v>
      </c>
      <c r="F31" s="30" t="s">
        <v>5</v>
      </c>
      <c r="G31" s="9">
        <f t="shared" si="0"/>
        <v>15.040000000000001</v>
      </c>
      <c r="H31" s="9">
        <f t="shared" si="1"/>
        <v>1.46875</v>
      </c>
      <c r="I31" s="9" t="str">
        <f t="shared" si="5"/>
        <v>square</v>
      </c>
      <c r="J31" s="9">
        <f t="shared" si="2"/>
        <v>0.32000000000000006</v>
      </c>
      <c r="K31" s="9">
        <f t="shared" si="3"/>
        <v>8</v>
      </c>
      <c r="L31" s="9" t="str">
        <f t="shared" si="6"/>
        <v>very_long</v>
      </c>
      <c r="M31" s="29" t="str">
        <f ca="1">VLOOKUP(ROUND(RANDBETWEEN(1,5),0),lookups!Q:R,2,FALSE)</f>
        <v xml:space="preserve">lavender </v>
      </c>
      <c r="N31" s="15">
        <f t="shared" ca="1" si="4"/>
        <v>4</v>
      </c>
    </row>
    <row r="32" spans="1:14" x14ac:dyDescent="0.3">
      <c r="A32" s="8">
        <v>30</v>
      </c>
      <c r="B32" s="4">
        <v>4.8</v>
      </c>
      <c r="C32" s="4">
        <v>3.1</v>
      </c>
      <c r="D32" s="4">
        <v>1.6</v>
      </c>
      <c r="E32" s="4">
        <v>0.2</v>
      </c>
      <c r="F32" s="30" t="s">
        <v>5</v>
      </c>
      <c r="G32" s="9">
        <f t="shared" si="0"/>
        <v>14.879999999999999</v>
      </c>
      <c r="H32" s="9">
        <f t="shared" si="1"/>
        <v>1.5483870967741935</v>
      </c>
      <c r="I32" s="9" t="str">
        <f t="shared" si="5"/>
        <v>square</v>
      </c>
      <c r="J32" s="9">
        <f t="shared" si="2"/>
        <v>0.32000000000000006</v>
      </c>
      <c r="K32" s="9">
        <f t="shared" si="3"/>
        <v>8</v>
      </c>
      <c r="L32" s="9" t="str">
        <f t="shared" si="6"/>
        <v>very_long</v>
      </c>
      <c r="M32" s="29" t="str">
        <f ca="1">VLOOKUP(ROUND(RANDBETWEEN(1,5),0),lookups!Q:R,2,FALSE)</f>
        <v xml:space="preserve">purple </v>
      </c>
      <c r="N32" s="15">
        <f t="shared" ca="1" si="4"/>
        <v>5</v>
      </c>
    </row>
    <row r="33" spans="1:14" x14ac:dyDescent="0.3">
      <c r="A33" s="8">
        <v>31</v>
      </c>
      <c r="B33" s="4">
        <v>5.4</v>
      </c>
      <c r="C33" s="4">
        <v>3.4</v>
      </c>
      <c r="D33" s="4">
        <v>1.5</v>
      </c>
      <c r="E33" s="4">
        <v>0.4</v>
      </c>
      <c r="F33" s="30" t="s">
        <v>5</v>
      </c>
      <c r="G33" s="9">
        <f t="shared" si="0"/>
        <v>18.36</v>
      </c>
      <c r="H33" s="9">
        <f t="shared" si="1"/>
        <v>1.5882352941176472</v>
      </c>
      <c r="I33" s="9" t="str">
        <f t="shared" si="5"/>
        <v>square</v>
      </c>
      <c r="J33" s="9">
        <f t="shared" si="2"/>
        <v>0.60000000000000009</v>
      </c>
      <c r="K33" s="9">
        <f t="shared" si="3"/>
        <v>3.75</v>
      </c>
      <c r="L33" s="9" t="str">
        <f t="shared" si="6"/>
        <v>oblong</v>
      </c>
      <c r="M33" s="29" t="str">
        <f ca="1">VLOOKUP(ROUND(RANDBETWEEN(1,5),0),lookups!Q:R,2,FALSE)</f>
        <v xml:space="preserve">purple </v>
      </c>
      <c r="N33" s="15">
        <f t="shared" ca="1" si="4"/>
        <v>5</v>
      </c>
    </row>
    <row r="34" spans="1:14" x14ac:dyDescent="0.3">
      <c r="A34" s="8">
        <v>32</v>
      </c>
      <c r="B34" s="4">
        <v>5.2</v>
      </c>
      <c r="C34" s="4">
        <v>4.0999999999999996</v>
      </c>
      <c r="D34" s="4">
        <v>1.5</v>
      </c>
      <c r="E34" s="4">
        <v>0.1</v>
      </c>
      <c r="F34" s="30" t="s">
        <v>5</v>
      </c>
      <c r="G34" s="9">
        <f t="shared" si="0"/>
        <v>21.32</v>
      </c>
      <c r="H34" s="9">
        <f t="shared" si="1"/>
        <v>1.2682926829268295</v>
      </c>
      <c r="I34" s="9" t="str">
        <f t="shared" si="5"/>
        <v>square</v>
      </c>
      <c r="J34" s="9">
        <f t="shared" si="2"/>
        <v>0.15000000000000002</v>
      </c>
      <c r="K34" s="9">
        <f t="shared" si="3"/>
        <v>15</v>
      </c>
      <c r="L34" s="9" t="str">
        <f t="shared" si="6"/>
        <v>very_long</v>
      </c>
      <c r="M34" s="29" t="str">
        <f ca="1">VLOOKUP(ROUND(RANDBETWEEN(1,5),0),lookups!Q:R,2,FALSE)</f>
        <v>white</v>
      </c>
      <c r="N34" s="15">
        <f t="shared" ca="1" si="4"/>
        <v>4</v>
      </c>
    </row>
    <row r="35" spans="1:14" x14ac:dyDescent="0.3">
      <c r="A35" s="8">
        <v>33</v>
      </c>
      <c r="B35" s="4">
        <v>5.5</v>
      </c>
      <c r="C35" s="4">
        <v>4.2</v>
      </c>
      <c r="D35" s="4">
        <v>1.4</v>
      </c>
      <c r="E35" s="4">
        <v>0.2</v>
      </c>
      <c r="F35" s="30" t="s">
        <v>5</v>
      </c>
      <c r="G35" s="9">
        <f t="shared" si="0"/>
        <v>23.1</v>
      </c>
      <c r="H35" s="9">
        <f t="shared" si="1"/>
        <v>1.3095238095238095</v>
      </c>
      <c r="I35" s="9" t="str">
        <f t="shared" si="5"/>
        <v>square</v>
      </c>
      <c r="J35" s="9">
        <f t="shared" si="2"/>
        <v>0.27999999999999997</v>
      </c>
      <c r="K35" s="9">
        <f t="shared" si="3"/>
        <v>6.9999999999999991</v>
      </c>
      <c r="L35" s="9" t="str">
        <f t="shared" si="6"/>
        <v>very_long</v>
      </c>
      <c r="M35" s="29" t="str">
        <f ca="1">VLOOKUP(ROUND(RANDBETWEEN(1,5),0),lookups!Q:R,2,FALSE)</f>
        <v>violet</v>
      </c>
      <c r="N35" s="15">
        <f t="shared" ca="1" si="4"/>
        <v>6</v>
      </c>
    </row>
    <row r="36" spans="1:14" x14ac:dyDescent="0.3">
      <c r="A36" s="8">
        <v>34</v>
      </c>
      <c r="B36" s="4">
        <v>4.9000000000000004</v>
      </c>
      <c r="C36" s="4">
        <v>3.1</v>
      </c>
      <c r="D36" s="4">
        <v>1.5</v>
      </c>
      <c r="E36" s="4">
        <v>0.1</v>
      </c>
      <c r="F36" s="30" t="s">
        <v>5</v>
      </c>
      <c r="G36" s="9">
        <f t="shared" si="0"/>
        <v>15.190000000000001</v>
      </c>
      <c r="H36" s="9">
        <f t="shared" si="1"/>
        <v>1.5806451612903227</v>
      </c>
      <c r="I36" s="9" t="str">
        <f t="shared" si="5"/>
        <v>square</v>
      </c>
      <c r="J36" s="9">
        <f t="shared" si="2"/>
        <v>0.15000000000000002</v>
      </c>
      <c r="K36" s="9">
        <f t="shared" si="3"/>
        <v>15</v>
      </c>
      <c r="L36" s="9" t="str">
        <f t="shared" si="6"/>
        <v>very_long</v>
      </c>
      <c r="M36" s="29" t="str">
        <f ca="1">VLOOKUP(ROUND(RANDBETWEEN(1,5),0),lookups!Q:R,2,FALSE)</f>
        <v>violet</v>
      </c>
      <c r="N36" s="15">
        <f t="shared" ca="1" si="4"/>
        <v>6</v>
      </c>
    </row>
    <row r="37" spans="1:14" x14ac:dyDescent="0.3">
      <c r="A37" s="8">
        <v>35</v>
      </c>
      <c r="B37" s="4">
        <v>5</v>
      </c>
      <c r="C37" s="4">
        <v>3.2</v>
      </c>
      <c r="D37" s="4">
        <v>1.2</v>
      </c>
      <c r="E37" s="4">
        <v>0.2</v>
      </c>
      <c r="F37" s="30" t="s">
        <v>5</v>
      </c>
      <c r="G37" s="9">
        <f t="shared" si="0"/>
        <v>16</v>
      </c>
      <c r="H37" s="9">
        <f t="shared" si="1"/>
        <v>1.5625</v>
      </c>
      <c r="I37" s="9" t="str">
        <f t="shared" si="5"/>
        <v>square</v>
      </c>
      <c r="J37" s="9">
        <f t="shared" si="2"/>
        <v>0.24</v>
      </c>
      <c r="K37" s="9">
        <f t="shared" si="3"/>
        <v>5.9999999999999991</v>
      </c>
      <c r="L37" s="9" t="str">
        <f t="shared" si="6"/>
        <v>very_long</v>
      </c>
      <c r="M37" s="29" t="str">
        <f ca="1">VLOOKUP(ROUND(RANDBETWEEN(1,5),0),lookups!Q:R,2,FALSE)</f>
        <v>violet</v>
      </c>
      <c r="N37" s="15">
        <f t="shared" ca="1" si="4"/>
        <v>5</v>
      </c>
    </row>
    <row r="38" spans="1:14" x14ac:dyDescent="0.3">
      <c r="A38" s="8">
        <v>36</v>
      </c>
      <c r="B38" s="4">
        <v>5.5</v>
      </c>
      <c r="C38" s="4">
        <v>3.5</v>
      </c>
      <c r="D38" s="4">
        <v>1.3</v>
      </c>
      <c r="E38" s="4">
        <v>0.2</v>
      </c>
      <c r="F38" s="30" t="s">
        <v>5</v>
      </c>
      <c r="G38" s="9">
        <f t="shared" si="0"/>
        <v>19.25</v>
      </c>
      <c r="H38" s="9">
        <f t="shared" si="1"/>
        <v>1.5714285714285714</v>
      </c>
      <c r="I38" s="9" t="str">
        <f t="shared" si="5"/>
        <v>square</v>
      </c>
      <c r="J38" s="9">
        <f t="shared" si="2"/>
        <v>0.26</v>
      </c>
      <c r="K38" s="9">
        <f t="shared" si="3"/>
        <v>6.5</v>
      </c>
      <c r="L38" s="9" t="str">
        <f t="shared" si="6"/>
        <v>very_long</v>
      </c>
      <c r="M38" s="29" t="str">
        <f ca="1">VLOOKUP(ROUND(RANDBETWEEN(1,5),0),lookups!Q:R,2,FALSE)</f>
        <v xml:space="preserve">lavender </v>
      </c>
      <c r="N38" s="15">
        <f t="shared" ca="1" si="4"/>
        <v>4</v>
      </c>
    </row>
    <row r="39" spans="1:14" x14ac:dyDescent="0.3">
      <c r="A39" s="8">
        <v>37</v>
      </c>
      <c r="B39" s="4">
        <v>4.9000000000000004</v>
      </c>
      <c r="C39" s="4">
        <v>3.1</v>
      </c>
      <c r="D39" s="4">
        <v>1.5</v>
      </c>
      <c r="E39" s="4">
        <v>0.1</v>
      </c>
      <c r="F39" s="30" t="s">
        <v>5</v>
      </c>
      <c r="G39" s="9">
        <f t="shared" si="0"/>
        <v>15.190000000000001</v>
      </c>
      <c r="H39" s="9">
        <f t="shared" si="1"/>
        <v>1.5806451612903227</v>
      </c>
      <c r="I39" s="9" t="str">
        <f t="shared" si="5"/>
        <v>square</v>
      </c>
      <c r="J39" s="9">
        <f t="shared" si="2"/>
        <v>0.15000000000000002</v>
      </c>
      <c r="K39" s="9">
        <f t="shared" si="3"/>
        <v>15</v>
      </c>
      <c r="L39" s="9" t="str">
        <f t="shared" si="6"/>
        <v>very_long</v>
      </c>
      <c r="M39" s="29" t="str">
        <f ca="1">VLOOKUP(ROUND(RANDBETWEEN(1,5),0),lookups!Q:R,2,FALSE)</f>
        <v xml:space="preserve">pink </v>
      </c>
      <c r="N39" s="15">
        <f t="shared" ca="1" si="4"/>
        <v>4</v>
      </c>
    </row>
    <row r="40" spans="1:14" x14ac:dyDescent="0.3">
      <c r="A40" s="8">
        <v>38</v>
      </c>
      <c r="B40" s="4">
        <v>4.4000000000000004</v>
      </c>
      <c r="C40" s="4">
        <v>3</v>
      </c>
      <c r="D40" s="4">
        <v>1.3</v>
      </c>
      <c r="E40" s="4">
        <v>0.2</v>
      </c>
      <c r="F40" s="30" t="s">
        <v>5</v>
      </c>
      <c r="G40" s="9">
        <f t="shared" si="0"/>
        <v>13.200000000000001</v>
      </c>
      <c r="H40" s="9">
        <f t="shared" si="1"/>
        <v>1.4666666666666668</v>
      </c>
      <c r="I40" s="9" t="str">
        <f t="shared" si="5"/>
        <v>square</v>
      </c>
      <c r="J40" s="9">
        <f t="shared" si="2"/>
        <v>0.26</v>
      </c>
      <c r="K40" s="9">
        <f t="shared" si="3"/>
        <v>6.5</v>
      </c>
      <c r="L40" s="9" t="str">
        <f t="shared" si="6"/>
        <v>very_long</v>
      </c>
      <c r="M40" s="29" t="str">
        <f ca="1">VLOOKUP(ROUND(RANDBETWEEN(1,5),0),lookups!Q:R,2,FALSE)</f>
        <v xml:space="preserve">purple </v>
      </c>
      <c r="N40" s="15">
        <f t="shared" ca="1" si="4"/>
        <v>6</v>
      </c>
    </row>
    <row r="41" spans="1:14" x14ac:dyDescent="0.3">
      <c r="A41" s="8">
        <v>39</v>
      </c>
      <c r="B41" s="4">
        <v>5.0999999999999996</v>
      </c>
      <c r="C41" s="4">
        <v>3.4</v>
      </c>
      <c r="D41" s="4">
        <v>1.5</v>
      </c>
      <c r="E41" s="4">
        <v>0.2</v>
      </c>
      <c r="F41" s="30" t="s">
        <v>5</v>
      </c>
      <c r="G41" s="9">
        <f t="shared" si="0"/>
        <v>17.34</v>
      </c>
      <c r="H41" s="9">
        <f t="shared" si="1"/>
        <v>1.5</v>
      </c>
      <c r="I41" s="9" t="str">
        <f t="shared" si="5"/>
        <v>square</v>
      </c>
      <c r="J41" s="9">
        <f t="shared" si="2"/>
        <v>0.30000000000000004</v>
      </c>
      <c r="K41" s="9">
        <f t="shared" si="3"/>
        <v>7.5</v>
      </c>
      <c r="L41" s="9" t="str">
        <f t="shared" si="6"/>
        <v>very_long</v>
      </c>
      <c r="M41" s="29" t="str">
        <f ca="1">VLOOKUP(ROUND(RANDBETWEEN(1,5),0),lookups!Q:R,2,FALSE)</f>
        <v xml:space="preserve">pink </v>
      </c>
      <c r="N41" s="15">
        <f t="shared" ca="1" si="4"/>
        <v>5</v>
      </c>
    </row>
    <row r="42" spans="1:14" x14ac:dyDescent="0.3">
      <c r="A42" s="8">
        <v>40</v>
      </c>
      <c r="B42" s="4">
        <v>5</v>
      </c>
      <c r="C42" s="4">
        <v>3.5</v>
      </c>
      <c r="D42" s="4">
        <v>1.3</v>
      </c>
      <c r="E42" s="4">
        <v>0.3</v>
      </c>
      <c r="F42" s="30" t="s">
        <v>5</v>
      </c>
      <c r="G42" s="9">
        <f t="shared" si="0"/>
        <v>17.5</v>
      </c>
      <c r="H42" s="9">
        <f t="shared" si="1"/>
        <v>1.4285714285714286</v>
      </c>
      <c r="I42" s="9" t="str">
        <f t="shared" si="5"/>
        <v>square</v>
      </c>
      <c r="J42" s="9">
        <f t="shared" si="2"/>
        <v>0.39</v>
      </c>
      <c r="K42" s="9">
        <f t="shared" si="3"/>
        <v>4.3333333333333339</v>
      </c>
      <c r="L42" s="9" t="str">
        <f t="shared" si="6"/>
        <v>oblong</v>
      </c>
      <c r="M42" s="29" t="str">
        <f ca="1">VLOOKUP(ROUND(RANDBETWEEN(1,5),0),lookups!Q:R,2,FALSE)</f>
        <v xml:space="preserve">lavender </v>
      </c>
      <c r="N42" s="15">
        <f t="shared" ca="1" si="4"/>
        <v>5</v>
      </c>
    </row>
    <row r="43" spans="1:14" x14ac:dyDescent="0.3">
      <c r="A43" s="8">
        <v>41</v>
      </c>
      <c r="B43" s="4">
        <v>4.5</v>
      </c>
      <c r="C43" s="4">
        <v>2.2999999999999998</v>
      </c>
      <c r="D43" s="4">
        <v>1.3</v>
      </c>
      <c r="E43" s="4">
        <v>0.3</v>
      </c>
      <c r="F43" s="30" t="s">
        <v>5</v>
      </c>
      <c r="G43" s="9">
        <f t="shared" si="0"/>
        <v>10.35</v>
      </c>
      <c r="H43" s="9">
        <f t="shared" si="1"/>
        <v>1.956521739130435</v>
      </c>
      <c r="I43" s="9" t="str">
        <f t="shared" si="5"/>
        <v>square</v>
      </c>
      <c r="J43" s="9">
        <f t="shared" si="2"/>
        <v>0.39</v>
      </c>
      <c r="K43" s="9">
        <f t="shared" si="3"/>
        <v>4.3333333333333339</v>
      </c>
      <c r="L43" s="9" t="str">
        <f t="shared" si="6"/>
        <v>oblong</v>
      </c>
      <c r="M43" s="29" t="str">
        <f ca="1">VLOOKUP(ROUND(RANDBETWEEN(1,5),0),lookups!Q:R,2,FALSE)</f>
        <v>violet</v>
      </c>
      <c r="N43" s="15">
        <f t="shared" ca="1" si="4"/>
        <v>7</v>
      </c>
    </row>
    <row r="44" spans="1:14" x14ac:dyDescent="0.3">
      <c r="A44" s="8">
        <v>42</v>
      </c>
      <c r="B44" s="4">
        <v>4.4000000000000004</v>
      </c>
      <c r="C44" s="4">
        <v>3.2</v>
      </c>
      <c r="D44" s="4">
        <v>1.3</v>
      </c>
      <c r="E44" s="4">
        <v>0.2</v>
      </c>
      <c r="F44" s="30" t="s">
        <v>5</v>
      </c>
      <c r="G44" s="9">
        <f t="shared" si="0"/>
        <v>14.080000000000002</v>
      </c>
      <c r="H44" s="9">
        <f t="shared" si="1"/>
        <v>1.375</v>
      </c>
      <c r="I44" s="9" t="str">
        <f t="shared" si="5"/>
        <v>square</v>
      </c>
      <c r="J44" s="9">
        <f t="shared" si="2"/>
        <v>0.26</v>
      </c>
      <c r="K44" s="9">
        <f t="shared" si="3"/>
        <v>6.5</v>
      </c>
      <c r="L44" s="9" t="str">
        <f t="shared" si="6"/>
        <v>very_long</v>
      </c>
      <c r="M44" s="29" t="str">
        <f ca="1">VLOOKUP(ROUND(RANDBETWEEN(1,5),0),lookups!Q:R,2,FALSE)</f>
        <v>violet</v>
      </c>
      <c r="N44" s="15">
        <f t="shared" ca="1" si="4"/>
        <v>7</v>
      </c>
    </row>
    <row r="45" spans="1:14" x14ac:dyDescent="0.3">
      <c r="A45" s="8">
        <v>43</v>
      </c>
      <c r="B45" s="4">
        <v>5</v>
      </c>
      <c r="C45" s="4">
        <v>3.5</v>
      </c>
      <c r="D45" s="4">
        <v>1.6</v>
      </c>
      <c r="E45" s="4">
        <v>0.6</v>
      </c>
      <c r="F45" s="30" t="s">
        <v>5</v>
      </c>
      <c r="G45" s="9">
        <f t="shared" si="0"/>
        <v>17.5</v>
      </c>
      <c r="H45" s="9">
        <f t="shared" si="1"/>
        <v>1.4285714285714286</v>
      </c>
      <c r="I45" s="9" t="str">
        <f t="shared" si="5"/>
        <v>square</v>
      </c>
      <c r="J45" s="9">
        <f t="shared" si="2"/>
        <v>0.96</v>
      </c>
      <c r="K45" s="9">
        <f t="shared" si="3"/>
        <v>2.666666666666667</v>
      </c>
      <c r="L45" s="9" t="str">
        <f t="shared" si="6"/>
        <v>square</v>
      </c>
      <c r="M45" s="29" t="str">
        <f ca="1">VLOOKUP(ROUND(RANDBETWEEN(1,5),0),lookups!Q:R,2,FALSE)</f>
        <v>violet</v>
      </c>
      <c r="N45" s="15">
        <f t="shared" ca="1" si="4"/>
        <v>7</v>
      </c>
    </row>
    <row r="46" spans="1:14" x14ac:dyDescent="0.3">
      <c r="A46" s="8">
        <v>44</v>
      </c>
      <c r="B46" s="4">
        <v>5.0999999999999996</v>
      </c>
      <c r="C46" s="4">
        <v>3.8</v>
      </c>
      <c r="D46" s="4">
        <v>1.9</v>
      </c>
      <c r="E46" s="4">
        <v>0.4</v>
      </c>
      <c r="F46" s="30" t="s">
        <v>5</v>
      </c>
      <c r="G46" s="9">
        <f t="shared" si="0"/>
        <v>19.38</v>
      </c>
      <c r="H46" s="9">
        <f t="shared" si="1"/>
        <v>1.3421052631578947</v>
      </c>
      <c r="I46" s="9" t="str">
        <f t="shared" si="5"/>
        <v>square</v>
      </c>
      <c r="J46" s="9">
        <f t="shared" si="2"/>
        <v>0.76</v>
      </c>
      <c r="K46" s="9">
        <f t="shared" si="3"/>
        <v>4.7499999999999991</v>
      </c>
      <c r="L46" s="9" t="str">
        <f t="shared" si="6"/>
        <v>oblong</v>
      </c>
      <c r="M46" s="29" t="str">
        <f ca="1">VLOOKUP(ROUND(RANDBETWEEN(1,5),0),lookups!Q:R,2,FALSE)</f>
        <v>violet</v>
      </c>
      <c r="N46" s="15">
        <f t="shared" ca="1" si="4"/>
        <v>6</v>
      </c>
    </row>
    <row r="47" spans="1:14" x14ac:dyDescent="0.3">
      <c r="A47" s="8">
        <v>45</v>
      </c>
      <c r="B47" s="4">
        <v>4.8</v>
      </c>
      <c r="C47" s="4">
        <v>3</v>
      </c>
      <c r="D47" s="4">
        <v>1.4</v>
      </c>
      <c r="E47" s="4">
        <v>0.3</v>
      </c>
      <c r="F47" s="30" t="s">
        <v>5</v>
      </c>
      <c r="G47" s="9">
        <f t="shared" si="0"/>
        <v>14.399999999999999</v>
      </c>
      <c r="H47" s="9">
        <f t="shared" si="1"/>
        <v>1.5999999999999999</v>
      </c>
      <c r="I47" s="9" t="str">
        <f t="shared" si="5"/>
        <v>square</v>
      </c>
      <c r="J47" s="9">
        <f t="shared" si="2"/>
        <v>0.42</v>
      </c>
      <c r="K47" s="9">
        <f t="shared" si="3"/>
        <v>4.666666666666667</v>
      </c>
      <c r="L47" s="9" t="str">
        <f t="shared" si="6"/>
        <v>oblong</v>
      </c>
      <c r="M47" s="29" t="str">
        <f ca="1">VLOOKUP(ROUND(RANDBETWEEN(1,5),0),lookups!Q:R,2,FALSE)</f>
        <v xml:space="preserve">purple </v>
      </c>
      <c r="N47" s="15">
        <f t="shared" ca="1" si="4"/>
        <v>6</v>
      </c>
    </row>
    <row r="48" spans="1:14" x14ac:dyDescent="0.3">
      <c r="A48" s="8">
        <v>46</v>
      </c>
      <c r="B48" s="4">
        <v>5.0999999999999996</v>
      </c>
      <c r="C48" s="4">
        <v>3.8</v>
      </c>
      <c r="D48" s="4">
        <v>1.6</v>
      </c>
      <c r="E48" s="4">
        <v>0.2</v>
      </c>
      <c r="F48" s="30" t="s">
        <v>5</v>
      </c>
      <c r="G48" s="9">
        <f t="shared" si="0"/>
        <v>19.38</v>
      </c>
      <c r="H48" s="9">
        <f t="shared" si="1"/>
        <v>1.3421052631578947</v>
      </c>
      <c r="I48" s="9" t="str">
        <f t="shared" si="5"/>
        <v>square</v>
      </c>
      <c r="J48" s="9">
        <f t="shared" si="2"/>
        <v>0.32000000000000006</v>
      </c>
      <c r="K48" s="9">
        <f t="shared" si="3"/>
        <v>8</v>
      </c>
      <c r="L48" s="9" t="str">
        <f t="shared" si="6"/>
        <v>very_long</v>
      </c>
      <c r="M48" s="29" t="str">
        <f ca="1">VLOOKUP(ROUND(RANDBETWEEN(1,5),0),lookups!Q:R,2,FALSE)</f>
        <v xml:space="preserve">pink </v>
      </c>
      <c r="N48" s="15">
        <f t="shared" ca="1" si="4"/>
        <v>7</v>
      </c>
    </row>
    <row r="49" spans="1:14" x14ac:dyDescent="0.3">
      <c r="A49" s="8">
        <v>47</v>
      </c>
      <c r="B49" s="4">
        <v>4.5999999999999996</v>
      </c>
      <c r="C49" s="4">
        <v>3.2</v>
      </c>
      <c r="D49" s="4">
        <v>1.4</v>
      </c>
      <c r="E49" s="4">
        <v>0.2</v>
      </c>
      <c r="F49" s="30" t="s">
        <v>5</v>
      </c>
      <c r="G49" s="9">
        <f t="shared" si="0"/>
        <v>14.719999999999999</v>
      </c>
      <c r="H49" s="9">
        <f t="shared" si="1"/>
        <v>1.4374999999999998</v>
      </c>
      <c r="I49" s="9" t="str">
        <f t="shared" si="5"/>
        <v>square</v>
      </c>
      <c r="J49" s="9">
        <f t="shared" si="2"/>
        <v>0.27999999999999997</v>
      </c>
      <c r="K49" s="9">
        <f t="shared" si="3"/>
        <v>6.9999999999999991</v>
      </c>
      <c r="L49" s="9" t="str">
        <f t="shared" si="6"/>
        <v>very_long</v>
      </c>
      <c r="M49" s="29" t="str">
        <f ca="1">VLOOKUP(ROUND(RANDBETWEEN(1,5),0),lookups!Q:R,2,FALSE)</f>
        <v>white</v>
      </c>
      <c r="N49" s="15">
        <f t="shared" ca="1" si="4"/>
        <v>3</v>
      </c>
    </row>
    <row r="50" spans="1:14" x14ac:dyDescent="0.3">
      <c r="A50" s="8">
        <v>48</v>
      </c>
      <c r="B50" s="4">
        <v>5.3</v>
      </c>
      <c r="C50" s="4">
        <v>3.7</v>
      </c>
      <c r="D50" s="4">
        <v>1.5</v>
      </c>
      <c r="E50" s="4">
        <v>0.2</v>
      </c>
      <c r="F50" s="30" t="s">
        <v>5</v>
      </c>
      <c r="G50" s="9">
        <f t="shared" si="0"/>
        <v>19.61</v>
      </c>
      <c r="H50" s="9">
        <f t="shared" si="1"/>
        <v>1.4324324324324322</v>
      </c>
      <c r="I50" s="9" t="str">
        <f t="shared" si="5"/>
        <v>square</v>
      </c>
      <c r="J50" s="9">
        <f t="shared" si="2"/>
        <v>0.30000000000000004</v>
      </c>
      <c r="K50" s="9">
        <f t="shared" si="3"/>
        <v>7.5</v>
      </c>
      <c r="L50" s="9" t="str">
        <f t="shared" si="6"/>
        <v>very_long</v>
      </c>
      <c r="M50" s="29" t="str">
        <f ca="1">VLOOKUP(ROUND(RANDBETWEEN(1,5),0),lookups!Q:R,2,FALSE)</f>
        <v>violet</v>
      </c>
      <c r="N50" s="15">
        <f t="shared" ca="1" si="4"/>
        <v>5</v>
      </c>
    </row>
    <row r="51" spans="1:14" x14ac:dyDescent="0.3">
      <c r="A51" s="8">
        <v>49</v>
      </c>
      <c r="B51" s="4">
        <v>5</v>
      </c>
      <c r="C51" s="4">
        <v>3.3</v>
      </c>
      <c r="D51" s="4">
        <v>1.4</v>
      </c>
      <c r="E51" s="4">
        <v>0.2</v>
      </c>
      <c r="F51" s="30" t="s">
        <v>5</v>
      </c>
      <c r="G51" s="9">
        <f t="shared" si="0"/>
        <v>16.5</v>
      </c>
      <c r="H51" s="9">
        <f t="shared" si="1"/>
        <v>1.5151515151515151</v>
      </c>
      <c r="I51" s="9" t="str">
        <f t="shared" si="5"/>
        <v>square</v>
      </c>
      <c r="J51" s="9">
        <f t="shared" si="2"/>
        <v>0.27999999999999997</v>
      </c>
      <c r="K51" s="9">
        <f t="shared" si="3"/>
        <v>6.9999999999999991</v>
      </c>
      <c r="L51" s="9" t="str">
        <f t="shared" si="6"/>
        <v>very_long</v>
      </c>
      <c r="M51" s="29" t="str">
        <f ca="1">VLOOKUP(ROUND(RANDBETWEEN(1,5),0),lookups!Q:R,2,FALSE)</f>
        <v xml:space="preserve">pink </v>
      </c>
      <c r="N51" s="15">
        <f t="shared" ca="1" si="4"/>
        <v>6</v>
      </c>
    </row>
    <row r="52" spans="1:14" x14ac:dyDescent="0.3">
      <c r="A52" s="8">
        <v>50</v>
      </c>
      <c r="B52" s="4">
        <v>7</v>
      </c>
      <c r="C52" s="4">
        <v>3.2</v>
      </c>
      <c r="D52" s="4">
        <v>4.7</v>
      </c>
      <c r="E52" s="4">
        <v>1.4</v>
      </c>
      <c r="F52" s="31" t="s">
        <v>6</v>
      </c>
      <c r="G52" s="9">
        <f t="shared" si="0"/>
        <v>22.400000000000002</v>
      </c>
      <c r="H52" s="9">
        <f t="shared" si="1"/>
        <v>2.1875</v>
      </c>
      <c r="I52" s="9" t="str">
        <f t="shared" si="5"/>
        <v>oblong</v>
      </c>
      <c r="J52" s="9">
        <f t="shared" si="2"/>
        <v>6.58</v>
      </c>
      <c r="K52" s="9">
        <f t="shared" si="3"/>
        <v>3.3571428571428577</v>
      </c>
      <c r="L52" s="9" t="str">
        <f t="shared" si="6"/>
        <v>oblong</v>
      </c>
      <c r="M52" s="28" t="str">
        <f ca="1">VLOOKUP(ROUND(RANDBETWEEN(1,3),0),lookups!U:V,2,FALSE)</f>
        <v xml:space="preserve">purple </v>
      </c>
      <c r="N52" s="16">
        <f t="shared" ref="N52:N101" ca="1" si="7">ROUND(3+RAND()*(9-3),0)</f>
        <v>5</v>
      </c>
    </row>
    <row r="53" spans="1:14" x14ac:dyDescent="0.3">
      <c r="A53" s="8">
        <v>51</v>
      </c>
      <c r="B53" s="4">
        <v>6.4</v>
      </c>
      <c r="C53" s="4">
        <v>3.2</v>
      </c>
      <c r="D53" s="4">
        <v>4.5</v>
      </c>
      <c r="E53" s="4">
        <v>1.5</v>
      </c>
      <c r="F53" s="31" t="s">
        <v>6</v>
      </c>
      <c r="G53" s="9">
        <f t="shared" si="0"/>
        <v>20.480000000000004</v>
      </c>
      <c r="H53" s="9">
        <f t="shared" si="1"/>
        <v>2</v>
      </c>
      <c r="I53" s="9" t="str">
        <f t="shared" si="5"/>
        <v>oblong</v>
      </c>
      <c r="J53" s="9">
        <f t="shared" si="2"/>
        <v>6.75</v>
      </c>
      <c r="K53" s="9">
        <f t="shared" si="3"/>
        <v>3</v>
      </c>
      <c r="L53" s="9" t="str">
        <f t="shared" si="6"/>
        <v>oblong</v>
      </c>
      <c r="M53" s="28" t="str">
        <f ca="1">VLOOKUP(ROUND(RANDBETWEEN(1,3),0),lookups!U:V,2,FALSE)</f>
        <v xml:space="preserve">purple </v>
      </c>
      <c r="N53" s="16">
        <f t="shared" ca="1" si="7"/>
        <v>6</v>
      </c>
    </row>
    <row r="54" spans="1:14" x14ac:dyDescent="0.3">
      <c r="A54" s="8">
        <v>52</v>
      </c>
      <c r="B54" s="4">
        <v>6.9</v>
      </c>
      <c r="C54" s="4">
        <v>3.1</v>
      </c>
      <c r="D54" s="4">
        <v>4.9000000000000004</v>
      </c>
      <c r="E54" s="4">
        <v>1.5</v>
      </c>
      <c r="F54" s="31" t="s">
        <v>6</v>
      </c>
      <c r="G54" s="9">
        <f t="shared" si="0"/>
        <v>21.39</v>
      </c>
      <c r="H54" s="9">
        <f t="shared" si="1"/>
        <v>2.2258064516129035</v>
      </c>
      <c r="I54" s="9" t="str">
        <f t="shared" si="5"/>
        <v>oblong</v>
      </c>
      <c r="J54" s="9">
        <f t="shared" si="2"/>
        <v>7.3500000000000005</v>
      </c>
      <c r="K54" s="9">
        <f t="shared" si="3"/>
        <v>3.2666666666666671</v>
      </c>
      <c r="L54" s="9" t="str">
        <f t="shared" si="6"/>
        <v>oblong</v>
      </c>
      <c r="M54" s="28" t="str">
        <f ca="1">VLOOKUP(ROUND(RANDBETWEEN(1,3),0),lookups!U:V,2,FALSE)</f>
        <v>violet</v>
      </c>
      <c r="N54" s="16">
        <f t="shared" ca="1" si="7"/>
        <v>6</v>
      </c>
    </row>
    <row r="55" spans="1:14" x14ac:dyDescent="0.3">
      <c r="A55" s="8">
        <v>53</v>
      </c>
      <c r="B55" s="4">
        <v>5.5</v>
      </c>
      <c r="C55" s="4">
        <v>2.2999999999999998</v>
      </c>
      <c r="D55" s="4">
        <v>4</v>
      </c>
      <c r="E55" s="4">
        <v>1.3</v>
      </c>
      <c r="F55" s="31" t="s">
        <v>6</v>
      </c>
      <c r="G55" s="9">
        <f t="shared" si="0"/>
        <v>12.649999999999999</v>
      </c>
      <c r="H55" s="9">
        <f t="shared" si="1"/>
        <v>2.3913043478260874</v>
      </c>
      <c r="I55" s="9" t="str">
        <f t="shared" si="5"/>
        <v>oblong</v>
      </c>
      <c r="J55" s="9">
        <f t="shared" si="2"/>
        <v>5.2</v>
      </c>
      <c r="K55" s="9">
        <f t="shared" si="3"/>
        <v>3.0769230769230766</v>
      </c>
      <c r="L55" s="9" t="str">
        <f t="shared" si="6"/>
        <v>oblong</v>
      </c>
      <c r="M55" s="28" t="str">
        <f ca="1">VLOOKUP(ROUND(RANDBETWEEN(1,3),0),lookups!U:V,2,FALSE)</f>
        <v xml:space="preserve">blue </v>
      </c>
      <c r="N55" s="16">
        <f t="shared" ca="1" si="7"/>
        <v>6</v>
      </c>
    </row>
    <row r="56" spans="1:14" x14ac:dyDescent="0.3">
      <c r="A56" s="8">
        <v>54</v>
      </c>
      <c r="B56" s="4">
        <v>6.5</v>
      </c>
      <c r="C56" s="4">
        <v>2.8</v>
      </c>
      <c r="D56" s="4">
        <v>4.5999999999999996</v>
      </c>
      <c r="E56" s="4">
        <v>1.5</v>
      </c>
      <c r="F56" s="31" t="s">
        <v>6</v>
      </c>
      <c r="G56" s="9">
        <f t="shared" si="0"/>
        <v>18.2</v>
      </c>
      <c r="H56" s="9">
        <f t="shared" si="1"/>
        <v>2.3214285714285716</v>
      </c>
      <c r="I56" s="9" t="str">
        <f t="shared" si="5"/>
        <v>oblong</v>
      </c>
      <c r="J56" s="9">
        <f t="shared" si="2"/>
        <v>6.8999999999999995</v>
      </c>
      <c r="K56" s="9">
        <f t="shared" si="3"/>
        <v>3.0666666666666664</v>
      </c>
      <c r="L56" s="9" t="str">
        <f t="shared" si="6"/>
        <v>oblong</v>
      </c>
      <c r="M56" s="28" t="str">
        <f ca="1">VLOOKUP(ROUND(RANDBETWEEN(1,3),0),lookups!U:V,2,FALSE)</f>
        <v xml:space="preserve">purple </v>
      </c>
      <c r="N56" s="16">
        <f t="shared" ca="1" si="7"/>
        <v>3</v>
      </c>
    </row>
    <row r="57" spans="1:14" x14ac:dyDescent="0.3">
      <c r="A57" s="8">
        <v>55</v>
      </c>
      <c r="B57" s="4">
        <v>5.7</v>
      </c>
      <c r="C57" s="4">
        <v>2.8</v>
      </c>
      <c r="D57" s="4">
        <v>4.5</v>
      </c>
      <c r="E57" s="4">
        <v>1.3</v>
      </c>
      <c r="F57" s="31" t="s">
        <v>6</v>
      </c>
      <c r="G57" s="9">
        <f t="shared" si="0"/>
        <v>15.959999999999999</v>
      </c>
      <c r="H57" s="9">
        <f t="shared" si="1"/>
        <v>2.035714285714286</v>
      </c>
      <c r="I57" s="9" t="str">
        <f t="shared" si="5"/>
        <v>oblong</v>
      </c>
      <c r="J57" s="9">
        <f t="shared" si="2"/>
        <v>5.8500000000000005</v>
      </c>
      <c r="K57" s="9">
        <f t="shared" si="3"/>
        <v>3.4615384615384612</v>
      </c>
      <c r="L57" s="9" t="str">
        <f t="shared" si="6"/>
        <v>oblong</v>
      </c>
      <c r="M57" s="28" t="str">
        <f ca="1">VLOOKUP(ROUND(RANDBETWEEN(1,3),0),lookups!U:V,2,FALSE)</f>
        <v xml:space="preserve">purple </v>
      </c>
      <c r="N57" s="16">
        <f t="shared" ca="1" si="7"/>
        <v>4</v>
      </c>
    </row>
    <row r="58" spans="1:14" x14ac:dyDescent="0.3">
      <c r="A58" s="8">
        <v>56</v>
      </c>
      <c r="B58" s="4">
        <v>6.3</v>
      </c>
      <c r="C58" s="4">
        <v>3.3</v>
      </c>
      <c r="D58" s="4">
        <v>4.7</v>
      </c>
      <c r="E58" s="4">
        <v>1.6</v>
      </c>
      <c r="F58" s="31" t="s">
        <v>6</v>
      </c>
      <c r="G58" s="9">
        <f t="shared" si="0"/>
        <v>20.79</v>
      </c>
      <c r="H58" s="9">
        <f t="shared" si="1"/>
        <v>1.9090909090909092</v>
      </c>
      <c r="I58" s="9" t="str">
        <f t="shared" si="5"/>
        <v>square</v>
      </c>
      <c r="J58" s="9">
        <f t="shared" si="2"/>
        <v>7.5200000000000005</v>
      </c>
      <c r="K58" s="9">
        <f t="shared" si="3"/>
        <v>2.9375</v>
      </c>
      <c r="L58" s="9" t="str">
        <f t="shared" si="6"/>
        <v>square</v>
      </c>
      <c r="M58" s="28" t="str">
        <f ca="1">VLOOKUP(ROUND(RANDBETWEEN(1,3),0),lookups!U:V,2,FALSE)</f>
        <v xml:space="preserve">purple </v>
      </c>
      <c r="N58" s="16">
        <f t="shared" ca="1" si="7"/>
        <v>7</v>
      </c>
    </row>
    <row r="59" spans="1:14" x14ac:dyDescent="0.3">
      <c r="A59" s="8">
        <v>57</v>
      </c>
      <c r="B59" s="4">
        <v>4.9000000000000004</v>
      </c>
      <c r="C59" s="4">
        <v>2.4</v>
      </c>
      <c r="D59" s="4">
        <v>3.3</v>
      </c>
      <c r="E59" s="4">
        <v>1</v>
      </c>
      <c r="F59" s="31" t="s">
        <v>6</v>
      </c>
      <c r="G59" s="9">
        <f t="shared" si="0"/>
        <v>11.76</v>
      </c>
      <c r="H59" s="9">
        <f t="shared" si="1"/>
        <v>2.041666666666667</v>
      </c>
      <c r="I59" s="9" t="str">
        <f t="shared" si="5"/>
        <v>oblong</v>
      </c>
      <c r="J59" s="9">
        <f t="shared" si="2"/>
        <v>3.3</v>
      </c>
      <c r="K59" s="9">
        <f t="shared" si="3"/>
        <v>3.3</v>
      </c>
      <c r="L59" s="9" t="str">
        <f t="shared" si="6"/>
        <v>oblong</v>
      </c>
      <c r="M59" s="28" t="str">
        <f ca="1">VLOOKUP(ROUND(RANDBETWEEN(1,3),0),lookups!U:V,2,FALSE)</f>
        <v>violet</v>
      </c>
      <c r="N59" s="16">
        <f t="shared" ca="1" si="7"/>
        <v>4</v>
      </c>
    </row>
    <row r="60" spans="1:14" x14ac:dyDescent="0.3">
      <c r="A60" s="8">
        <v>58</v>
      </c>
      <c r="B60" s="4">
        <v>6.6</v>
      </c>
      <c r="C60" s="4">
        <v>2.9</v>
      </c>
      <c r="D60" s="4">
        <v>4.5999999999999996</v>
      </c>
      <c r="E60" s="4">
        <v>1.3</v>
      </c>
      <c r="F60" s="31" t="s">
        <v>6</v>
      </c>
      <c r="G60" s="9">
        <f t="shared" si="0"/>
        <v>19.139999999999997</v>
      </c>
      <c r="H60" s="9">
        <f t="shared" si="1"/>
        <v>2.2758620689655173</v>
      </c>
      <c r="I60" s="9" t="str">
        <f t="shared" si="5"/>
        <v>oblong</v>
      </c>
      <c r="J60" s="9">
        <f t="shared" si="2"/>
        <v>5.9799999999999995</v>
      </c>
      <c r="K60" s="9">
        <f t="shared" si="3"/>
        <v>3.5384615384615379</v>
      </c>
      <c r="L60" s="9" t="str">
        <f t="shared" si="6"/>
        <v>oblong</v>
      </c>
      <c r="M60" s="28" t="str">
        <f ca="1">VLOOKUP(ROUND(RANDBETWEEN(1,3),0),lookups!U:V,2,FALSE)</f>
        <v>violet</v>
      </c>
      <c r="N60" s="16">
        <f t="shared" ca="1" si="7"/>
        <v>5</v>
      </c>
    </row>
    <row r="61" spans="1:14" x14ac:dyDescent="0.3">
      <c r="A61" s="8">
        <v>59</v>
      </c>
      <c r="B61" s="4">
        <v>5.2</v>
      </c>
      <c r="C61" s="4">
        <v>2.7</v>
      </c>
      <c r="D61" s="4">
        <v>3.9</v>
      </c>
      <c r="E61" s="4">
        <v>1.4</v>
      </c>
      <c r="F61" s="31" t="s">
        <v>6</v>
      </c>
      <c r="G61" s="9">
        <f t="shared" si="0"/>
        <v>14.040000000000001</v>
      </c>
      <c r="H61" s="9">
        <f t="shared" si="1"/>
        <v>1.9259259259259258</v>
      </c>
      <c r="I61" s="9" t="str">
        <f t="shared" si="5"/>
        <v>square</v>
      </c>
      <c r="J61" s="9">
        <f t="shared" si="2"/>
        <v>5.46</v>
      </c>
      <c r="K61" s="9">
        <f t="shared" si="3"/>
        <v>2.785714285714286</v>
      </c>
      <c r="L61" s="9" t="str">
        <f t="shared" si="6"/>
        <v>square</v>
      </c>
      <c r="M61" s="28" t="str">
        <f ca="1">VLOOKUP(ROUND(RANDBETWEEN(1,3),0),lookups!U:V,2,FALSE)</f>
        <v xml:space="preserve">blue </v>
      </c>
      <c r="N61" s="16">
        <f t="shared" ca="1" si="7"/>
        <v>5</v>
      </c>
    </row>
    <row r="62" spans="1:14" x14ac:dyDescent="0.3">
      <c r="A62" s="8">
        <v>60</v>
      </c>
      <c r="B62" s="4">
        <v>5</v>
      </c>
      <c r="C62" s="4">
        <v>2</v>
      </c>
      <c r="D62" s="4">
        <v>3.5</v>
      </c>
      <c r="E62" s="4">
        <v>1</v>
      </c>
      <c r="F62" s="31" t="s">
        <v>6</v>
      </c>
      <c r="G62" s="9">
        <f t="shared" si="0"/>
        <v>10</v>
      </c>
      <c r="H62" s="9">
        <f t="shared" si="1"/>
        <v>2.5</v>
      </c>
      <c r="I62" s="9" t="str">
        <f t="shared" si="5"/>
        <v>oblong</v>
      </c>
      <c r="J62" s="9">
        <f t="shared" si="2"/>
        <v>3.5</v>
      </c>
      <c r="K62" s="9">
        <f t="shared" si="3"/>
        <v>3.5</v>
      </c>
      <c r="L62" s="9" t="str">
        <f t="shared" si="6"/>
        <v>oblong</v>
      </c>
      <c r="M62" s="28" t="str">
        <f ca="1">VLOOKUP(ROUND(RANDBETWEEN(1,3),0),lookups!U:V,2,FALSE)</f>
        <v xml:space="preserve">blue </v>
      </c>
      <c r="N62" s="16">
        <f t="shared" ca="1" si="7"/>
        <v>4</v>
      </c>
    </row>
    <row r="63" spans="1:14" x14ac:dyDescent="0.3">
      <c r="A63" s="8">
        <v>61</v>
      </c>
      <c r="B63" s="4">
        <v>5.9</v>
      </c>
      <c r="C63" s="4">
        <v>3</v>
      </c>
      <c r="D63" s="4">
        <v>4.2</v>
      </c>
      <c r="E63" s="4">
        <v>1.5</v>
      </c>
      <c r="F63" s="31" t="s">
        <v>6</v>
      </c>
      <c r="G63" s="9">
        <f t="shared" si="0"/>
        <v>17.700000000000003</v>
      </c>
      <c r="H63" s="9">
        <f t="shared" si="1"/>
        <v>1.9666666666666668</v>
      </c>
      <c r="I63" s="9" t="str">
        <f t="shared" si="5"/>
        <v>square</v>
      </c>
      <c r="J63" s="9">
        <f t="shared" si="2"/>
        <v>6.3000000000000007</v>
      </c>
      <c r="K63" s="9">
        <f t="shared" si="3"/>
        <v>2.8000000000000003</v>
      </c>
      <c r="L63" s="9" t="str">
        <f t="shared" si="6"/>
        <v>square</v>
      </c>
      <c r="M63" s="28" t="str">
        <f ca="1">VLOOKUP(ROUND(RANDBETWEEN(1,3),0),lookups!U:V,2,FALSE)</f>
        <v xml:space="preserve">purple </v>
      </c>
      <c r="N63" s="16">
        <f t="shared" ca="1" si="7"/>
        <v>4</v>
      </c>
    </row>
    <row r="64" spans="1:14" x14ac:dyDescent="0.3">
      <c r="A64" s="8">
        <v>62</v>
      </c>
      <c r="B64" s="4">
        <v>6</v>
      </c>
      <c r="C64" s="4">
        <v>2.2000000000000002</v>
      </c>
      <c r="D64" s="4">
        <v>4</v>
      </c>
      <c r="E64" s="4">
        <v>1</v>
      </c>
      <c r="F64" s="31" t="s">
        <v>6</v>
      </c>
      <c r="G64" s="9">
        <f t="shared" si="0"/>
        <v>13.200000000000001</v>
      </c>
      <c r="H64" s="9">
        <f t="shared" si="1"/>
        <v>2.7272727272727271</v>
      </c>
      <c r="I64" s="9" t="str">
        <f t="shared" si="5"/>
        <v>oblong</v>
      </c>
      <c r="J64" s="9">
        <f t="shared" si="2"/>
        <v>4</v>
      </c>
      <c r="K64" s="9">
        <f t="shared" si="3"/>
        <v>4</v>
      </c>
      <c r="L64" s="9" t="str">
        <f t="shared" si="6"/>
        <v>oblong</v>
      </c>
      <c r="M64" s="28" t="str">
        <f ca="1">VLOOKUP(ROUND(RANDBETWEEN(1,3),0),lookups!U:V,2,FALSE)</f>
        <v xml:space="preserve">blue </v>
      </c>
      <c r="N64" s="16">
        <f t="shared" ca="1" si="7"/>
        <v>4</v>
      </c>
    </row>
    <row r="65" spans="1:14" x14ac:dyDescent="0.3">
      <c r="A65" s="8">
        <v>63</v>
      </c>
      <c r="B65" s="4">
        <v>6.1</v>
      </c>
      <c r="C65" s="4">
        <v>2.9</v>
      </c>
      <c r="D65" s="4">
        <v>4.7</v>
      </c>
      <c r="E65" s="4">
        <v>1.4</v>
      </c>
      <c r="F65" s="31" t="s">
        <v>6</v>
      </c>
      <c r="G65" s="9">
        <f t="shared" si="0"/>
        <v>17.689999999999998</v>
      </c>
      <c r="H65" s="9">
        <f t="shared" si="1"/>
        <v>2.103448275862069</v>
      </c>
      <c r="I65" s="9" t="str">
        <f t="shared" si="5"/>
        <v>oblong</v>
      </c>
      <c r="J65" s="9">
        <f t="shared" si="2"/>
        <v>6.58</v>
      </c>
      <c r="K65" s="9">
        <f t="shared" si="3"/>
        <v>3.3571428571428577</v>
      </c>
      <c r="L65" s="9" t="str">
        <f t="shared" si="6"/>
        <v>oblong</v>
      </c>
      <c r="M65" s="28" t="str">
        <f ca="1">VLOOKUP(ROUND(RANDBETWEEN(1,3),0),lookups!U:V,2,FALSE)</f>
        <v>violet</v>
      </c>
      <c r="N65" s="16">
        <f t="shared" ca="1" si="7"/>
        <v>3</v>
      </c>
    </row>
    <row r="66" spans="1:14" x14ac:dyDescent="0.3">
      <c r="A66" s="8">
        <v>64</v>
      </c>
      <c r="B66" s="4">
        <v>5.6</v>
      </c>
      <c r="C66" s="4">
        <v>2.9</v>
      </c>
      <c r="D66" s="4">
        <v>3.6</v>
      </c>
      <c r="E66" s="4">
        <v>1.3</v>
      </c>
      <c r="F66" s="31" t="s">
        <v>6</v>
      </c>
      <c r="G66" s="9">
        <f t="shared" ref="G66:G129" si="8">B66*C66</f>
        <v>16.239999999999998</v>
      </c>
      <c r="H66" s="9">
        <f t="shared" ref="H66:H129" si="9">B66/C66</f>
        <v>1.9310344827586206</v>
      </c>
      <c r="I66" s="9" t="str">
        <f t="shared" si="5"/>
        <v>square</v>
      </c>
      <c r="J66" s="9">
        <f t="shared" ref="J66:J129" si="10">D66*E66</f>
        <v>4.6800000000000006</v>
      </c>
      <c r="K66" s="9">
        <f t="shared" ref="K66:K129" si="11">D66/E66</f>
        <v>2.7692307692307692</v>
      </c>
      <c r="L66" s="9" t="str">
        <f t="shared" si="6"/>
        <v>square</v>
      </c>
      <c r="M66" s="28" t="str">
        <f ca="1">VLOOKUP(ROUND(RANDBETWEEN(1,3),0),lookups!U:V,2,FALSE)</f>
        <v xml:space="preserve">purple </v>
      </c>
      <c r="N66" s="16">
        <f t="shared" ca="1" si="7"/>
        <v>7</v>
      </c>
    </row>
    <row r="67" spans="1:14" x14ac:dyDescent="0.3">
      <c r="A67" s="8">
        <v>65</v>
      </c>
      <c r="B67" s="4">
        <v>6.7</v>
      </c>
      <c r="C67" s="4">
        <v>3.1</v>
      </c>
      <c r="D67" s="4">
        <v>4.4000000000000004</v>
      </c>
      <c r="E67" s="4">
        <v>1.4</v>
      </c>
      <c r="F67" s="31" t="s">
        <v>6</v>
      </c>
      <c r="G67" s="9">
        <f t="shared" si="8"/>
        <v>20.77</v>
      </c>
      <c r="H67" s="9">
        <f t="shared" si="9"/>
        <v>2.161290322580645</v>
      </c>
      <c r="I67" s="9" t="str">
        <f t="shared" ref="I67:I130" si="12">IF(H67&lt;2,"square","oblong")</f>
        <v>oblong</v>
      </c>
      <c r="J67" s="9">
        <f t="shared" si="10"/>
        <v>6.16</v>
      </c>
      <c r="K67" s="9">
        <f t="shared" si="11"/>
        <v>3.1428571428571432</v>
      </c>
      <c r="L67" s="9" t="str">
        <f t="shared" ref="L67:L130" si="13">IF(K67&lt;3,"square",IF(K67&lt;6,"oblong","very_long"))</f>
        <v>oblong</v>
      </c>
      <c r="M67" s="28" t="str">
        <f ca="1">VLOOKUP(ROUND(RANDBETWEEN(1,3),0),lookups!U:V,2,FALSE)</f>
        <v>violet</v>
      </c>
      <c r="N67" s="16">
        <f t="shared" ca="1" si="7"/>
        <v>9</v>
      </c>
    </row>
    <row r="68" spans="1:14" x14ac:dyDescent="0.3">
      <c r="A68" s="8">
        <v>66</v>
      </c>
      <c r="B68" s="4">
        <v>5.6</v>
      </c>
      <c r="C68" s="4">
        <v>3</v>
      </c>
      <c r="D68" s="4">
        <v>4.5</v>
      </c>
      <c r="E68" s="4">
        <v>1.5</v>
      </c>
      <c r="F68" s="31" t="s">
        <v>6</v>
      </c>
      <c r="G68" s="9">
        <f t="shared" si="8"/>
        <v>16.799999999999997</v>
      </c>
      <c r="H68" s="9">
        <f t="shared" si="9"/>
        <v>1.8666666666666665</v>
      </c>
      <c r="I68" s="9" t="str">
        <f t="shared" si="12"/>
        <v>square</v>
      </c>
      <c r="J68" s="9">
        <f t="shared" si="10"/>
        <v>6.75</v>
      </c>
      <c r="K68" s="9">
        <f t="shared" si="11"/>
        <v>3</v>
      </c>
      <c r="L68" s="9" t="str">
        <f t="shared" si="13"/>
        <v>oblong</v>
      </c>
      <c r="M68" s="28" t="str">
        <f ca="1">VLOOKUP(ROUND(RANDBETWEEN(1,3),0),lookups!U:V,2,FALSE)</f>
        <v>violet</v>
      </c>
      <c r="N68" s="16">
        <f t="shared" ca="1" si="7"/>
        <v>4</v>
      </c>
    </row>
    <row r="69" spans="1:14" x14ac:dyDescent="0.3">
      <c r="A69" s="8">
        <v>67</v>
      </c>
      <c r="B69" s="4">
        <v>5.8</v>
      </c>
      <c r="C69" s="4">
        <v>2.7</v>
      </c>
      <c r="D69" s="4">
        <v>4.0999999999999996</v>
      </c>
      <c r="E69" s="4">
        <v>1</v>
      </c>
      <c r="F69" s="31" t="s">
        <v>6</v>
      </c>
      <c r="G69" s="9">
        <f t="shared" si="8"/>
        <v>15.66</v>
      </c>
      <c r="H69" s="9">
        <f t="shared" si="9"/>
        <v>2.1481481481481479</v>
      </c>
      <c r="I69" s="9" t="str">
        <f t="shared" si="12"/>
        <v>oblong</v>
      </c>
      <c r="J69" s="9">
        <f t="shared" si="10"/>
        <v>4.0999999999999996</v>
      </c>
      <c r="K69" s="9">
        <f t="shared" si="11"/>
        <v>4.0999999999999996</v>
      </c>
      <c r="L69" s="9" t="str">
        <f t="shared" si="13"/>
        <v>oblong</v>
      </c>
      <c r="M69" s="28" t="str">
        <f ca="1">VLOOKUP(ROUND(RANDBETWEEN(1,3),0),lookups!U:V,2,FALSE)</f>
        <v>violet</v>
      </c>
      <c r="N69" s="16">
        <f t="shared" ca="1" si="7"/>
        <v>5</v>
      </c>
    </row>
    <row r="70" spans="1:14" x14ac:dyDescent="0.3">
      <c r="A70" s="8">
        <v>68</v>
      </c>
      <c r="B70" s="4">
        <v>6.2</v>
      </c>
      <c r="C70" s="4">
        <v>2.2000000000000002</v>
      </c>
      <c r="D70" s="4">
        <v>4.5</v>
      </c>
      <c r="E70" s="4">
        <v>1.5</v>
      </c>
      <c r="F70" s="31" t="s">
        <v>6</v>
      </c>
      <c r="G70" s="9">
        <f t="shared" si="8"/>
        <v>13.640000000000002</v>
      </c>
      <c r="H70" s="9">
        <f t="shared" si="9"/>
        <v>2.8181818181818179</v>
      </c>
      <c r="I70" s="9" t="str">
        <f t="shared" si="12"/>
        <v>oblong</v>
      </c>
      <c r="J70" s="9">
        <f t="shared" si="10"/>
        <v>6.75</v>
      </c>
      <c r="K70" s="9">
        <f t="shared" si="11"/>
        <v>3</v>
      </c>
      <c r="L70" s="9" t="str">
        <f t="shared" si="13"/>
        <v>oblong</v>
      </c>
      <c r="M70" s="28" t="str">
        <f ca="1">VLOOKUP(ROUND(RANDBETWEEN(1,3),0),lookups!U:V,2,FALSE)</f>
        <v>violet</v>
      </c>
      <c r="N70" s="16">
        <f t="shared" ca="1" si="7"/>
        <v>4</v>
      </c>
    </row>
    <row r="71" spans="1:14" x14ac:dyDescent="0.3">
      <c r="A71" s="8">
        <v>69</v>
      </c>
      <c r="B71" s="4">
        <v>5.6</v>
      </c>
      <c r="C71" s="4">
        <v>2.5</v>
      </c>
      <c r="D71" s="4">
        <v>3.9</v>
      </c>
      <c r="E71" s="4">
        <v>1.1000000000000001</v>
      </c>
      <c r="F71" s="31" t="s">
        <v>6</v>
      </c>
      <c r="G71" s="9">
        <f t="shared" si="8"/>
        <v>14</v>
      </c>
      <c r="H71" s="9">
        <f t="shared" si="9"/>
        <v>2.2399999999999998</v>
      </c>
      <c r="I71" s="9" t="str">
        <f t="shared" si="12"/>
        <v>oblong</v>
      </c>
      <c r="J71" s="9">
        <f t="shared" si="10"/>
        <v>4.29</v>
      </c>
      <c r="K71" s="9">
        <f t="shared" si="11"/>
        <v>3.545454545454545</v>
      </c>
      <c r="L71" s="9" t="str">
        <f t="shared" si="13"/>
        <v>oblong</v>
      </c>
      <c r="M71" s="28" t="str">
        <f ca="1">VLOOKUP(ROUND(RANDBETWEEN(1,3),0),lookups!U:V,2,FALSE)</f>
        <v xml:space="preserve">purple </v>
      </c>
      <c r="N71" s="16">
        <f t="shared" ca="1" si="7"/>
        <v>5</v>
      </c>
    </row>
    <row r="72" spans="1:14" x14ac:dyDescent="0.3">
      <c r="A72" s="8">
        <v>70</v>
      </c>
      <c r="B72" s="4">
        <v>5.9</v>
      </c>
      <c r="C72" s="4">
        <v>3.2</v>
      </c>
      <c r="D72" s="4">
        <v>4.8</v>
      </c>
      <c r="E72" s="4">
        <v>1.8</v>
      </c>
      <c r="F72" s="31" t="s">
        <v>6</v>
      </c>
      <c r="G72" s="9">
        <f t="shared" si="8"/>
        <v>18.880000000000003</v>
      </c>
      <c r="H72" s="9">
        <f t="shared" si="9"/>
        <v>1.84375</v>
      </c>
      <c r="I72" s="9" t="str">
        <f t="shared" si="12"/>
        <v>square</v>
      </c>
      <c r="J72" s="9">
        <f t="shared" si="10"/>
        <v>8.64</v>
      </c>
      <c r="K72" s="9">
        <f t="shared" si="11"/>
        <v>2.6666666666666665</v>
      </c>
      <c r="L72" s="9" t="str">
        <f t="shared" si="13"/>
        <v>square</v>
      </c>
      <c r="M72" s="28" t="str">
        <f ca="1">VLOOKUP(ROUND(RANDBETWEEN(1,3),0),lookups!U:V,2,FALSE)</f>
        <v xml:space="preserve">purple </v>
      </c>
      <c r="N72" s="16">
        <f t="shared" ca="1" si="7"/>
        <v>8</v>
      </c>
    </row>
    <row r="73" spans="1:14" x14ac:dyDescent="0.3">
      <c r="A73" s="8">
        <v>71</v>
      </c>
      <c r="B73" s="4">
        <v>6.1</v>
      </c>
      <c r="C73" s="4">
        <v>2.8</v>
      </c>
      <c r="D73" s="4">
        <v>4</v>
      </c>
      <c r="E73" s="4">
        <v>1.3</v>
      </c>
      <c r="F73" s="31" t="s">
        <v>6</v>
      </c>
      <c r="G73" s="9">
        <f t="shared" si="8"/>
        <v>17.079999999999998</v>
      </c>
      <c r="H73" s="9">
        <f t="shared" si="9"/>
        <v>2.1785714285714284</v>
      </c>
      <c r="I73" s="9" t="str">
        <f t="shared" si="12"/>
        <v>oblong</v>
      </c>
      <c r="J73" s="9">
        <f t="shared" si="10"/>
        <v>5.2</v>
      </c>
      <c r="K73" s="9">
        <f t="shared" si="11"/>
        <v>3.0769230769230766</v>
      </c>
      <c r="L73" s="9" t="str">
        <f t="shared" si="13"/>
        <v>oblong</v>
      </c>
      <c r="M73" s="28" t="str">
        <f ca="1">VLOOKUP(ROUND(RANDBETWEEN(1,3),0),lookups!U:V,2,FALSE)</f>
        <v>violet</v>
      </c>
      <c r="N73" s="16">
        <f t="shared" ca="1" si="7"/>
        <v>7</v>
      </c>
    </row>
    <row r="74" spans="1:14" x14ac:dyDescent="0.3">
      <c r="A74" s="8">
        <v>72</v>
      </c>
      <c r="B74" s="4">
        <v>6.3</v>
      </c>
      <c r="C74" s="4">
        <v>2.5</v>
      </c>
      <c r="D74" s="4">
        <v>4.9000000000000004</v>
      </c>
      <c r="E74" s="4">
        <v>1.5</v>
      </c>
      <c r="F74" s="31" t="s">
        <v>6</v>
      </c>
      <c r="G74" s="9">
        <f t="shared" si="8"/>
        <v>15.75</v>
      </c>
      <c r="H74" s="9">
        <f t="shared" si="9"/>
        <v>2.52</v>
      </c>
      <c r="I74" s="9" t="str">
        <f t="shared" si="12"/>
        <v>oblong</v>
      </c>
      <c r="J74" s="9">
        <f t="shared" si="10"/>
        <v>7.3500000000000005</v>
      </c>
      <c r="K74" s="9">
        <f t="shared" si="11"/>
        <v>3.2666666666666671</v>
      </c>
      <c r="L74" s="9" t="str">
        <f t="shared" si="13"/>
        <v>oblong</v>
      </c>
      <c r="M74" s="28" t="str">
        <f ca="1">VLOOKUP(ROUND(RANDBETWEEN(1,3),0),lookups!U:V,2,FALSE)</f>
        <v>violet</v>
      </c>
      <c r="N74" s="16">
        <f t="shared" ca="1" si="7"/>
        <v>3</v>
      </c>
    </row>
    <row r="75" spans="1:14" x14ac:dyDescent="0.3">
      <c r="A75" s="8">
        <v>73</v>
      </c>
      <c r="B75" s="4">
        <v>6.1</v>
      </c>
      <c r="C75" s="4">
        <v>2.8</v>
      </c>
      <c r="D75" s="4">
        <v>4.7</v>
      </c>
      <c r="E75" s="4">
        <v>1.2</v>
      </c>
      <c r="F75" s="31" t="s">
        <v>6</v>
      </c>
      <c r="G75" s="9">
        <f t="shared" si="8"/>
        <v>17.079999999999998</v>
      </c>
      <c r="H75" s="9">
        <f t="shared" si="9"/>
        <v>2.1785714285714284</v>
      </c>
      <c r="I75" s="9" t="str">
        <f t="shared" si="12"/>
        <v>oblong</v>
      </c>
      <c r="J75" s="9">
        <f t="shared" si="10"/>
        <v>5.64</v>
      </c>
      <c r="K75" s="9">
        <f t="shared" si="11"/>
        <v>3.916666666666667</v>
      </c>
      <c r="L75" s="9" t="str">
        <f t="shared" si="13"/>
        <v>oblong</v>
      </c>
      <c r="M75" s="28" t="str">
        <f ca="1">VLOOKUP(ROUND(RANDBETWEEN(1,3),0),lookups!U:V,2,FALSE)</f>
        <v xml:space="preserve">blue </v>
      </c>
      <c r="N75" s="16">
        <f t="shared" ca="1" si="7"/>
        <v>7</v>
      </c>
    </row>
    <row r="76" spans="1:14" x14ac:dyDescent="0.3">
      <c r="A76" s="8">
        <v>74</v>
      </c>
      <c r="B76" s="4">
        <v>6.4</v>
      </c>
      <c r="C76" s="4">
        <v>2.9</v>
      </c>
      <c r="D76" s="4">
        <v>4.3</v>
      </c>
      <c r="E76" s="4">
        <v>1.3</v>
      </c>
      <c r="F76" s="31" t="s">
        <v>6</v>
      </c>
      <c r="G76" s="9">
        <f t="shared" si="8"/>
        <v>18.559999999999999</v>
      </c>
      <c r="H76" s="9">
        <f t="shared" si="9"/>
        <v>2.2068965517241379</v>
      </c>
      <c r="I76" s="9" t="str">
        <f t="shared" si="12"/>
        <v>oblong</v>
      </c>
      <c r="J76" s="9">
        <f t="shared" si="10"/>
        <v>5.59</v>
      </c>
      <c r="K76" s="9">
        <f t="shared" si="11"/>
        <v>3.3076923076923075</v>
      </c>
      <c r="L76" s="9" t="str">
        <f t="shared" si="13"/>
        <v>oblong</v>
      </c>
      <c r="M76" s="28" t="str">
        <f ca="1">VLOOKUP(ROUND(RANDBETWEEN(1,3),0),lookups!U:V,2,FALSE)</f>
        <v xml:space="preserve">purple </v>
      </c>
      <c r="N76" s="16">
        <f t="shared" ca="1" si="7"/>
        <v>3</v>
      </c>
    </row>
    <row r="77" spans="1:14" x14ac:dyDescent="0.3">
      <c r="A77" s="8">
        <v>75</v>
      </c>
      <c r="B77" s="4">
        <v>6.6</v>
      </c>
      <c r="C77" s="4">
        <v>3</v>
      </c>
      <c r="D77" s="4">
        <v>4.4000000000000004</v>
      </c>
      <c r="E77" s="4">
        <v>1.4</v>
      </c>
      <c r="F77" s="31" t="s">
        <v>6</v>
      </c>
      <c r="G77" s="9">
        <f t="shared" si="8"/>
        <v>19.799999999999997</v>
      </c>
      <c r="H77" s="9">
        <f t="shared" si="9"/>
        <v>2.1999999999999997</v>
      </c>
      <c r="I77" s="9" t="str">
        <f t="shared" si="12"/>
        <v>oblong</v>
      </c>
      <c r="J77" s="9">
        <f t="shared" si="10"/>
        <v>6.16</v>
      </c>
      <c r="K77" s="9">
        <f t="shared" si="11"/>
        <v>3.1428571428571432</v>
      </c>
      <c r="L77" s="9" t="str">
        <f t="shared" si="13"/>
        <v>oblong</v>
      </c>
      <c r="M77" s="28" t="str">
        <f ca="1">VLOOKUP(ROUND(RANDBETWEEN(1,3),0),lookups!U:V,2,FALSE)</f>
        <v>violet</v>
      </c>
      <c r="N77" s="16">
        <f t="shared" ca="1" si="7"/>
        <v>5</v>
      </c>
    </row>
    <row r="78" spans="1:14" x14ac:dyDescent="0.3">
      <c r="A78" s="8">
        <v>76</v>
      </c>
      <c r="B78" s="4">
        <v>6.8</v>
      </c>
      <c r="C78" s="4">
        <v>2.8</v>
      </c>
      <c r="D78" s="4">
        <v>4.8</v>
      </c>
      <c r="E78" s="4">
        <v>1.4</v>
      </c>
      <c r="F78" s="31" t="s">
        <v>6</v>
      </c>
      <c r="G78" s="9">
        <f t="shared" si="8"/>
        <v>19.04</v>
      </c>
      <c r="H78" s="9">
        <f t="shared" si="9"/>
        <v>2.4285714285714288</v>
      </c>
      <c r="I78" s="9" t="str">
        <f t="shared" si="12"/>
        <v>oblong</v>
      </c>
      <c r="J78" s="9">
        <f t="shared" si="10"/>
        <v>6.72</v>
      </c>
      <c r="K78" s="9">
        <f t="shared" si="11"/>
        <v>3.4285714285714288</v>
      </c>
      <c r="L78" s="9" t="str">
        <f t="shared" si="13"/>
        <v>oblong</v>
      </c>
      <c r="M78" s="28" t="str">
        <f ca="1">VLOOKUP(ROUND(RANDBETWEEN(1,3),0),lookups!U:V,2,FALSE)</f>
        <v>violet</v>
      </c>
      <c r="N78" s="16">
        <f t="shared" ca="1" si="7"/>
        <v>3</v>
      </c>
    </row>
    <row r="79" spans="1:14" x14ac:dyDescent="0.3">
      <c r="A79" s="8">
        <v>77</v>
      </c>
      <c r="B79" s="4">
        <v>6.7</v>
      </c>
      <c r="C79" s="4">
        <v>3</v>
      </c>
      <c r="D79" s="4">
        <v>5</v>
      </c>
      <c r="E79" s="4">
        <v>1.7</v>
      </c>
      <c r="F79" s="31" t="s">
        <v>6</v>
      </c>
      <c r="G79" s="9">
        <f t="shared" si="8"/>
        <v>20.100000000000001</v>
      </c>
      <c r="H79" s="9">
        <f t="shared" si="9"/>
        <v>2.2333333333333334</v>
      </c>
      <c r="I79" s="9" t="str">
        <f t="shared" si="12"/>
        <v>oblong</v>
      </c>
      <c r="J79" s="9">
        <f t="shared" si="10"/>
        <v>8.5</v>
      </c>
      <c r="K79" s="9">
        <f t="shared" si="11"/>
        <v>2.9411764705882355</v>
      </c>
      <c r="L79" s="9" t="str">
        <f t="shared" si="13"/>
        <v>square</v>
      </c>
      <c r="M79" s="28" t="str">
        <f ca="1">VLOOKUP(ROUND(RANDBETWEEN(1,3),0),lookups!U:V,2,FALSE)</f>
        <v>violet</v>
      </c>
      <c r="N79" s="16">
        <f t="shared" ca="1" si="7"/>
        <v>8</v>
      </c>
    </row>
    <row r="80" spans="1:14" x14ac:dyDescent="0.3">
      <c r="A80" s="8">
        <v>78</v>
      </c>
      <c r="B80" s="4">
        <v>6</v>
      </c>
      <c r="C80" s="4">
        <v>2.9</v>
      </c>
      <c r="D80" s="4">
        <v>4.5</v>
      </c>
      <c r="E80" s="4">
        <v>1.5</v>
      </c>
      <c r="F80" s="31" t="s">
        <v>6</v>
      </c>
      <c r="G80" s="9">
        <f t="shared" si="8"/>
        <v>17.399999999999999</v>
      </c>
      <c r="H80" s="9">
        <f t="shared" si="9"/>
        <v>2.0689655172413794</v>
      </c>
      <c r="I80" s="9" t="str">
        <f t="shared" si="12"/>
        <v>oblong</v>
      </c>
      <c r="J80" s="9">
        <f t="shared" si="10"/>
        <v>6.75</v>
      </c>
      <c r="K80" s="9">
        <f t="shared" si="11"/>
        <v>3</v>
      </c>
      <c r="L80" s="9" t="str">
        <f t="shared" si="13"/>
        <v>oblong</v>
      </c>
      <c r="M80" s="28" t="str">
        <f ca="1">VLOOKUP(ROUND(RANDBETWEEN(1,3),0),lookups!U:V,2,FALSE)</f>
        <v xml:space="preserve">purple </v>
      </c>
      <c r="N80" s="16">
        <f t="shared" ca="1" si="7"/>
        <v>9</v>
      </c>
    </row>
    <row r="81" spans="1:14" x14ac:dyDescent="0.3">
      <c r="A81" s="8">
        <v>79</v>
      </c>
      <c r="B81" s="4">
        <v>5.7</v>
      </c>
      <c r="C81" s="4">
        <v>2.6</v>
      </c>
      <c r="D81" s="4">
        <v>3.5</v>
      </c>
      <c r="E81" s="4">
        <v>1</v>
      </c>
      <c r="F81" s="31" t="s">
        <v>6</v>
      </c>
      <c r="G81" s="9">
        <f t="shared" si="8"/>
        <v>14.82</v>
      </c>
      <c r="H81" s="9">
        <f t="shared" si="9"/>
        <v>2.1923076923076925</v>
      </c>
      <c r="I81" s="9" t="str">
        <f t="shared" si="12"/>
        <v>oblong</v>
      </c>
      <c r="J81" s="9">
        <f t="shared" si="10"/>
        <v>3.5</v>
      </c>
      <c r="K81" s="9">
        <f t="shared" si="11"/>
        <v>3.5</v>
      </c>
      <c r="L81" s="9" t="str">
        <f t="shared" si="13"/>
        <v>oblong</v>
      </c>
      <c r="M81" s="28" t="str">
        <f ca="1">VLOOKUP(ROUND(RANDBETWEEN(1,3),0),lookups!U:V,2,FALSE)</f>
        <v xml:space="preserve">blue </v>
      </c>
      <c r="N81" s="16">
        <f t="shared" ca="1" si="7"/>
        <v>7</v>
      </c>
    </row>
    <row r="82" spans="1:14" x14ac:dyDescent="0.3">
      <c r="A82" s="8">
        <v>80</v>
      </c>
      <c r="B82" s="4">
        <v>5.5</v>
      </c>
      <c r="C82" s="4">
        <v>2.4</v>
      </c>
      <c r="D82" s="4">
        <v>3.8</v>
      </c>
      <c r="E82" s="4">
        <v>1.1000000000000001</v>
      </c>
      <c r="F82" s="31" t="s">
        <v>6</v>
      </c>
      <c r="G82" s="9">
        <f t="shared" si="8"/>
        <v>13.2</v>
      </c>
      <c r="H82" s="9">
        <f t="shared" si="9"/>
        <v>2.291666666666667</v>
      </c>
      <c r="I82" s="9" t="str">
        <f t="shared" si="12"/>
        <v>oblong</v>
      </c>
      <c r="J82" s="9">
        <f t="shared" si="10"/>
        <v>4.18</v>
      </c>
      <c r="K82" s="9">
        <f t="shared" si="11"/>
        <v>3.4545454545454541</v>
      </c>
      <c r="L82" s="9" t="str">
        <f t="shared" si="13"/>
        <v>oblong</v>
      </c>
      <c r="M82" s="28" t="str">
        <f ca="1">VLOOKUP(ROUND(RANDBETWEEN(1,3),0),lookups!U:V,2,FALSE)</f>
        <v xml:space="preserve">blue </v>
      </c>
      <c r="N82" s="16">
        <f t="shared" ca="1" si="7"/>
        <v>7</v>
      </c>
    </row>
    <row r="83" spans="1:14" x14ac:dyDescent="0.3">
      <c r="A83" s="8">
        <v>81</v>
      </c>
      <c r="B83" s="4">
        <v>5.5</v>
      </c>
      <c r="C83" s="4">
        <v>2.4</v>
      </c>
      <c r="D83" s="4">
        <v>3.7</v>
      </c>
      <c r="E83" s="4">
        <v>1</v>
      </c>
      <c r="F83" s="31" t="s">
        <v>6</v>
      </c>
      <c r="G83" s="9">
        <f t="shared" si="8"/>
        <v>13.2</v>
      </c>
      <c r="H83" s="9">
        <f t="shared" si="9"/>
        <v>2.291666666666667</v>
      </c>
      <c r="I83" s="9" t="str">
        <f t="shared" si="12"/>
        <v>oblong</v>
      </c>
      <c r="J83" s="9">
        <f t="shared" si="10"/>
        <v>3.7</v>
      </c>
      <c r="K83" s="9">
        <f t="shared" si="11"/>
        <v>3.7</v>
      </c>
      <c r="L83" s="9" t="str">
        <f t="shared" si="13"/>
        <v>oblong</v>
      </c>
      <c r="M83" s="28" t="str">
        <f ca="1">VLOOKUP(ROUND(RANDBETWEEN(1,3),0),lookups!U:V,2,FALSE)</f>
        <v xml:space="preserve">purple </v>
      </c>
      <c r="N83" s="16">
        <f t="shared" ca="1" si="7"/>
        <v>6</v>
      </c>
    </row>
    <row r="84" spans="1:14" x14ac:dyDescent="0.3">
      <c r="A84" s="8">
        <v>82</v>
      </c>
      <c r="B84" s="4">
        <v>5.8</v>
      </c>
      <c r="C84" s="4">
        <v>2.7</v>
      </c>
      <c r="D84" s="4">
        <v>3.9</v>
      </c>
      <c r="E84" s="4">
        <v>1.2</v>
      </c>
      <c r="F84" s="31" t="s">
        <v>6</v>
      </c>
      <c r="G84" s="9">
        <f t="shared" si="8"/>
        <v>15.66</v>
      </c>
      <c r="H84" s="9">
        <f t="shared" si="9"/>
        <v>2.1481481481481479</v>
      </c>
      <c r="I84" s="9" t="str">
        <f t="shared" si="12"/>
        <v>oblong</v>
      </c>
      <c r="J84" s="9">
        <f t="shared" si="10"/>
        <v>4.68</v>
      </c>
      <c r="K84" s="9">
        <f t="shared" si="11"/>
        <v>3.25</v>
      </c>
      <c r="L84" s="9" t="str">
        <f t="shared" si="13"/>
        <v>oblong</v>
      </c>
      <c r="M84" s="28" t="str">
        <f ca="1">VLOOKUP(ROUND(RANDBETWEEN(1,3),0),lookups!U:V,2,FALSE)</f>
        <v>violet</v>
      </c>
      <c r="N84" s="16">
        <f t="shared" ca="1" si="7"/>
        <v>6</v>
      </c>
    </row>
    <row r="85" spans="1:14" x14ac:dyDescent="0.3">
      <c r="A85" s="8">
        <v>83</v>
      </c>
      <c r="B85" s="4">
        <v>6</v>
      </c>
      <c r="C85" s="4">
        <v>2.7</v>
      </c>
      <c r="D85" s="4">
        <v>5.0999999999999996</v>
      </c>
      <c r="E85" s="4">
        <v>1.6</v>
      </c>
      <c r="F85" s="31" t="s">
        <v>6</v>
      </c>
      <c r="G85" s="9">
        <f t="shared" si="8"/>
        <v>16.200000000000003</v>
      </c>
      <c r="H85" s="9">
        <f t="shared" si="9"/>
        <v>2.2222222222222219</v>
      </c>
      <c r="I85" s="9" t="str">
        <f t="shared" si="12"/>
        <v>oblong</v>
      </c>
      <c r="J85" s="9">
        <f t="shared" si="10"/>
        <v>8.16</v>
      </c>
      <c r="K85" s="9">
        <f t="shared" si="11"/>
        <v>3.1874999999999996</v>
      </c>
      <c r="L85" s="9" t="str">
        <f t="shared" si="13"/>
        <v>oblong</v>
      </c>
      <c r="M85" s="28" t="str">
        <f ca="1">VLOOKUP(ROUND(RANDBETWEEN(1,3),0),lookups!U:V,2,FALSE)</f>
        <v xml:space="preserve">purple </v>
      </c>
      <c r="N85" s="16">
        <f t="shared" ca="1" si="7"/>
        <v>5</v>
      </c>
    </row>
    <row r="86" spans="1:14" x14ac:dyDescent="0.3">
      <c r="A86" s="8">
        <v>84</v>
      </c>
      <c r="B86" s="4">
        <v>5.4</v>
      </c>
      <c r="C86" s="4">
        <v>3</v>
      </c>
      <c r="D86" s="4">
        <v>4.5</v>
      </c>
      <c r="E86" s="4">
        <v>1.5</v>
      </c>
      <c r="F86" s="31" t="s">
        <v>6</v>
      </c>
      <c r="G86" s="9">
        <f t="shared" si="8"/>
        <v>16.200000000000003</v>
      </c>
      <c r="H86" s="9">
        <f t="shared" si="9"/>
        <v>1.8</v>
      </c>
      <c r="I86" s="9" t="str">
        <f t="shared" si="12"/>
        <v>square</v>
      </c>
      <c r="J86" s="9">
        <f t="shared" si="10"/>
        <v>6.75</v>
      </c>
      <c r="K86" s="9">
        <f t="shared" si="11"/>
        <v>3</v>
      </c>
      <c r="L86" s="9" t="str">
        <f t="shared" si="13"/>
        <v>oblong</v>
      </c>
      <c r="M86" s="28" t="str">
        <f ca="1">VLOOKUP(ROUND(RANDBETWEEN(1,3),0),lookups!U:V,2,FALSE)</f>
        <v xml:space="preserve">purple </v>
      </c>
      <c r="N86" s="16">
        <f t="shared" ca="1" si="7"/>
        <v>8</v>
      </c>
    </row>
    <row r="87" spans="1:14" x14ac:dyDescent="0.3">
      <c r="A87" s="8">
        <v>85</v>
      </c>
      <c r="B87" s="4">
        <v>6</v>
      </c>
      <c r="C87" s="4">
        <v>3.4</v>
      </c>
      <c r="D87" s="4">
        <v>4.5</v>
      </c>
      <c r="E87" s="4">
        <v>1.6</v>
      </c>
      <c r="F87" s="31" t="s">
        <v>6</v>
      </c>
      <c r="G87" s="9">
        <f t="shared" si="8"/>
        <v>20.399999999999999</v>
      </c>
      <c r="H87" s="9">
        <f t="shared" si="9"/>
        <v>1.7647058823529411</v>
      </c>
      <c r="I87" s="9" t="str">
        <f t="shared" si="12"/>
        <v>square</v>
      </c>
      <c r="J87" s="9">
        <f t="shared" si="10"/>
        <v>7.2</v>
      </c>
      <c r="K87" s="9">
        <f t="shared" si="11"/>
        <v>2.8125</v>
      </c>
      <c r="L87" s="9" t="str">
        <f t="shared" si="13"/>
        <v>square</v>
      </c>
      <c r="M87" s="28" t="str">
        <f ca="1">VLOOKUP(ROUND(RANDBETWEEN(1,3),0),lookups!U:V,2,FALSE)</f>
        <v xml:space="preserve">purple </v>
      </c>
      <c r="N87" s="16">
        <f t="shared" ca="1" si="7"/>
        <v>5</v>
      </c>
    </row>
    <row r="88" spans="1:14" x14ac:dyDescent="0.3">
      <c r="A88" s="8">
        <v>86</v>
      </c>
      <c r="B88" s="4">
        <v>6.7</v>
      </c>
      <c r="C88" s="4">
        <v>3.1</v>
      </c>
      <c r="D88" s="4">
        <v>4.7</v>
      </c>
      <c r="E88" s="4">
        <v>1.5</v>
      </c>
      <c r="F88" s="31" t="s">
        <v>6</v>
      </c>
      <c r="G88" s="9">
        <f t="shared" si="8"/>
        <v>20.77</v>
      </c>
      <c r="H88" s="9">
        <f t="shared" si="9"/>
        <v>2.161290322580645</v>
      </c>
      <c r="I88" s="9" t="str">
        <f t="shared" si="12"/>
        <v>oblong</v>
      </c>
      <c r="J88" s="9">
        <f t="shared" si="10"/>
        <v>7.0500000000000007</v>
      </c>
      <c r="K88" s="9">
        <f t="shared" si="11"/>
        <v>3.1333333333333333</v>
      </c>
      <c r="L88" s="9" t="str">
        <f t="shared" si="13"/>
        <v>oblong</v>
      </c>
      <c r="M88" s="28" t="str">
        <f ca="1">VLOOKUP(ROUND(RANDBETWEEN(1,3),0),lookups!U:V,2,FALSE)</f>
        <v xml:space="preserve">blue </v>
      </c>
      <c r="N88" s="16">
        <f t="shared" ca="1" si="7"/>
        <v>6</v>
      </c>
    </row>
    <row r="89" spans="1:14" x14ac:dyDescent="0.3">
      <c r="A89" s="8">
        <v>87</v>
      </c>
      <c r="B89" s="4">
        <v>6.3</v>
      </c>
      <c r="C89" s="4">
        <v>2.2999999999999998</v>
      </c>
      <c r="D89" s="4">
        <v>4.4000000000000004</v>
      </c>
      <c r="E89" s="4">
        <v>1.3</v>
      </c>
      <c r="F89" s="31" t="s">
        <v>6</v>
      </c>
      <c r="G89" s="9">
        <f t="shared" si="8"/>
        <v>14.489999999999998</v>
      </c>
      <c r="H89" s="9">
        <f t="shared" si="9"/>
        <v>2.7391304347826089</v>
      </c>
      <c r="I89" s="9" t="str">
        <f t="shared" si="12"/>
        <v>oblong</v>
      </c>
      <c r="J89" s="9">
        <f t="shared" si="10"/>
        <v>5.7200000000000006</v>
      </c>
      <c r="K89" s="9">
        <f t="shared" si="11"/>
        <v>3.3846153846153846</v>
      </c>
      <c r="L89" s="9" t="str">
        <f t="shared" si="13"/>
        <v>oblong</v>
      </c>
      <c r="M89" s="28" t="str">
        <f ca="1">VLOOKUP(ROUND(RANDBETWEEN(1,3),0),lookups!U:V,2,FALSE)</f>
        <v xml:space="preserve">blue </v>
      </c>
      <c r="N89" s="16">
        <f t="shared" ca="1" si="7"/>
        <v>7</v>
      </c>
    </row>
    <row r="90" spans="1:14" x14ac:dyDescent="0.3">
      <c r="A90" s="8">
        <v>88</v>
      </c>
      <c r="B90" s="4">
        <v>5.6</v>
      </c>
      <c r="C90" s="4">
        <v>3</v>
      </c>
      <c r="D90" s="4">
        <v>4.0999999999999996</v>
      </c>
      <c r="E90" s="4">
        <v>1.3</v>
      </c>
      <c r="F90" s="31" t="s">
        <v>6</v>
      </c>
      <c r="G90" s="9">
        <f t="shared" si="8"/>
        <v>16.799999999999997</v>
      </c>
      <c r="H90" s="9">
        <f t="shared" si="9"/>
        <v>1.8666666666666665</v>
      </c>
      <c r="I90" s="9" t="str">
        <f t="shared" si="12"/>
        <v>square</v>
      </c>
      <c r="J90" s="9">
        <f t="shared" si="10"/>
        <v>5.33</v>
      </c>
      <c r="K90" s="9">
        <f t="shared" si="11"/>
        <v>3.1538461538461533</v>
      </c>
      <c r="L90" s="9" t="str">
        <f t="shared" si="13"/>
        <v>oblong</v>
      </c>
      <c r="M90" s="28" t="str">
        <f ca="1">VLOOKUP(ROUND(RANDBETWEEN(1,3),0),lookups!U:V,2,FALSE)</f>
        <v xml:space="preserve">purple </v>
      </c>
      <c r="N90" s="16">
        <f t="shared" ca="1" si="7"/>
        <v>8</v>
      </c>
    </row>
    <row r="91" spans="1:14" x14ac:dyDescent="0.3">
      <c r="A91" s="8">
        <v>89</v>
      </c>
      <c r="B91" s="4">
        <v>5.5</v>
      </c>
      <c r="C91" s="4">
        <v>2.5</v>
      </c>
      <c r="D91" s="4">
        <v>4</v>
      </c>
      <c r="E91" s="4">
        <v>1.3</v>
      </c>
      <c r="F91" s="31" t="s">
        <v>6</v>
      </c>
      <c r="G91" s="9">
        <f t="shared" si="8"/>
        <v>13.75</v>
      </c>
      <c r="H91" s="9">
        <f t="shared" si="9"/>
        <v>2.2000000000000002</v>
      </c>
      <c r="I91" s="9" t="str">
        <f t="shared" si="12"/>
        <v>oblong</v>
      </c>
      <c r="J91" s="9">
        <f t="shared" si="10"/>
        <v>5.2</v>
      </c>
      <c r="K91" s="9">
        <f t="shared" si="11"/>
        <v>3.0769230769230766</v>
      </c>
      <c r="L91" s="9" t="str">
        <f t="shared" si="13"/>
        <v>oblong</v>
      </c>
      <c r="M91" s="28" t="str">
        <f ca="1">VLOOKUP(ROUND(RANDBETWEEN(1,3),0),lookups!U:V,2,FALSE)</f>
        <v>violet</v>
      </c>
      <c r="N91" s="16">
        <f t="shared" ca="1" si="7"/>
        <v>5</v>
      </c>
    </row>
    <row r="92" spans="1:14" x14ac:dyDescent="0.3">
      <c r="A92" s="8">
        <v>90</v>
      </c>
      <c r="B92" s="4">
        <v>5.5</v>
      </c>
      <c r="C92" s="4">
        <v>2.6</v>
      </c>
      <c r="D92" s="4">
        <v>4.4000000000000004</v>
      </c>
      <c r="E92" s="4">
        <v>1.2</v>
      </c>
      <c r="F92" s="31" t="s">
        <v>6</v>
      </c>
      <c r="G92" s="9">
        <f t="shared" si="8"/>
        <v>14.3</v>
      </c>
      <c r="H92" s="9">
        <f t="shared" si="9"/>
        <v>2.1153846153846154</v>
      </c>
      <c r="I92" s="9" t="str">
        <f t="shared" si="12"/>
        <v>oblong</v>
      </c>
      <c r="J92" s="9">
        <f t="shared" si="10"/>
        <v>5.28</v>
      </c>
      <c r="K92" s="9">
        <f t="shared" si="11"/>
        <v>3.666666666666667</v>
      </c>
      <c r="L92" s="9" t="str">
        <f t="shared" si="13"/>
        <v>oblong</v>
      </c>
      <c r="M92" s="28" t="str">
        <f ca="1">VLOOKUP(ROUND(RANDBETWEEN(1,3),0),lookups!U:V,2,FALSE)</f>
        <v>violet</v>
      </c>
      <c r="N92" s="16">
        <f t="shared" ca="1" si="7"/>
        <v>7</v>
      </c>
    </row>
    <row r="93" spans="1:14" x14ac:dyDescent="0.3">
      <c r="A93" s="8">
        <v>91</v>
      </c>
      <c r="B93" s="4">
        <v>6.1</v>
      </c>
      <c r="C93" s="4">
        <v>3</v>
      </c>
      <c r="D93" s="4">
        <v>4.5999999999999996</v>
      </c>
      <c r="E93" s="4">
        <v>1.4</v>
      </c>
      <c r="F93" s="31" t="s">
        <v>6</v>
      </c>
      <c r="G93" s="9">
        <f t="shared" si="8"/>
        <v>18.299999999999997</v>
      </c>
      <c r="H93" s="9">
        <f t="shared" si="9"/>
        <v>2.0333333333333332</v>
      </c>
      <c r="I93" s="9" t="str">
        <f t="shared" si="12"/>
        <v>oblong</v>
      </c>
      <c r="J93" s="9">
        <f t="shared" si="10"/>
        <v>6.4399999999999995</v>
      </c>
      <c r="K93" s="9">
        <f t="shared" si="11"/>
        <v>3.2857142857142856</v>
      </c>
      <c r="L93" s="9" t="str">
        <f t="shared" si="13"/>
        <v>oblong</v>
      </c>
      <c r="M93" s="28" t="str">
        <f ca="1">VLOOKUP(ROUND(RANDBETWEEN(1,3),0),lookups!U:V,2,FALSE)</f>
        <v>violet</v>
      </c>
      <c r="N93" s="16">
        <f t="shared" ca="1" si="7"/>
        <v>8</v>
      </c>
    </row>
    <row r="94" spans="1:14" x14ac:dyDescent="0.3">
      <c r="A94" s="8">
        <v>92</v>
      </c>
      <c r="B94" s="4">
        <v>5.8</v>
      </c>
      <c r="C94" s="4">
        <v>2.6</v>
      </c>
      <c r="D94" s="4">
        <v>4</v>
      </c>
      <c r="E94" s="4">
        <v>1.2</v>
      </c>
      <c r="F94" s="31" t="s">
        <v>6</v>
      </c>
      <c r="G94" s="9">
        <f t="shared" si="8"/>
        <v>15.08</v>
      </c>
      <c r="H94" s="9">
        <f t="shared" si="9"/>
        <v>2.2307692307692308</v>
      </c>
      <c r="I94" s="9" t="str">
        <f t="shared" si="12"/>
        <v>oblong</v>
      </c>
      <c r="J94" s="9">
        <f t="shared" si="10"/>
        <v>4.8</v>
      </c>
      <c r="K94" s="9">
        <f t="shared" si="11"/>
        <v>3.3333333333333335</v>
      </c>
      <c r="L94" s="9" t="str">
        <f t="shared" si="13"/>
        <v>oblong</v>
      </c>
      <c r="M94" s="28" t="str">
        <f ca="1">VLOOKUP(ROUND(RANDBETWEEN(1,3),0),lookups!U:V,2,FALSE)</f>
        <v xml:space="preserve">purple </v>
      </c>
      <c r="N94" s="16">
        <f t="shared" ca="1" si="7"/>
        <v>9</v>
      </c>
    </row>
    <row r="95" spans="1:14" x14ac:dyDescent="0.3">
      <c r="A95" s="8">
        <v>93</v>
      </c>
      <c r="B95" s="4">
        <v>5</v>
      </c>
      <c r="C95" s="4">
        <v>2.2999999999999998</v>
      </c>
      <c r="D95" s="4">
        <v>3.3</v>
      </c>
      <c r="E95" s="4">
        <v>1</v>
      </c>
      <c r="F95" s="31" t="s">
        <v>6</v>
      </c>
      <c r="G95" s="9">
        <f t="shared" si="8"/>
        <v>11.5</v>
      </c>
      <c r="H95" s="9">
        <f t="shared" si="9"/>
        <v>2.1739130434782612</v>
      </c>
      <c r="I95" s="9" t="str">
        <f t="shared" si="12"/>
        <v>oblong</v>
      </c>
      <c r="J95" s="9">
        <f t="shared" si="10"/>
        <v>3.3</v>
      </c>
      <c r="K95" s="9">
        <f t="shared" si="11"/>
        <v>3.3</v>
      </c>
      <c r="L95" s="9" t="str">
        <f t="shared" si="13"/>
        <v>oblong</v>
      </c>
      <c r="M95" s="28" t="str">
        <f ca="1">VLOOKUP(ROUND(RANDBETWEEN(1,3),0),lookups!U:V,2,FALSE)</f>
        <v xml:space="preserve">blue </v>
      </c>
      <c r="N95" s="16">
        <f t="shared" ca="1" si="7"/>
        <v>9</v>
      </c>
    </row>
    <row r="96" spans="1:14" x14ac:dyDescent="0.3">
      <c r="A96" s="8">
        <v>94</v>
      </c>
      <c r="B96" s="4">
        <v>5.6</v>
      </c>
      <c r="C96" s="4">
        <v>2.7</v>
      </c>
      <c r="D96" s="4">
        <v>4.2</v>
      </c>
      <c r="E96" s="4">
        <v>1.3</v>
      </c>
      <c r="F96" s="31" t="s">
        <v>6</v>
      </c>
      <c r="G96" s="9">
        <f t="shared" si="8"/>
        <v>15.12</v>
      </c>
      <c r="H96" s="9">
        <f t="shared" si="9"/>
        <v>2.074074074074074</v>
      </c>
      <c r="I96" s="9" t="str">
        <f t="shared" si="12"/>
        <v>oblong</v>
      </c>
      <c r="J96" s="9">
        <f t="shared" si="10"/>
        <v>5.4600000000000009</v>
      </c>
      <c r="K96" s="9">
        <f t="shared" si="11"/>
        <v>3.2307692307692308</v>
      </c>
      <c r="L96" s="9" t="str">
        <f t="shared" si="13"/>
        <v>oblong</v>
      </c>
      <c r="M96" s="28" t="str">
        <f ca="1">VLOOKUP(ROUND(RANDBETWEEN(1,3),0),lookups!U:V,2,FALSE)</f>
        <v>violet</v>
      </c>
      <c r="N96" s="16">
        <f t="shared" ca="1" si="7"/>
        <v>4</v>
      </c>
    </row>
    <row r="97" spans="1:14" x14ac:dyDescent="0.3">
      <c r="A97" s="8">
        <v>95</v>
      </c>
      <c r="B97" s="4">
        <v>5.7</v>
      </c>
      <c r="C97" s="4">
        <v>3</v>
      </c>
      <c r="D97" s="4">
        <v>4.2</v>
      </c>
      <c r="E97" s="4">
        <v>1.2</v>
      </c>
      <c r="F97" s="31" t="s">
        <v>6</v>
      </c>
      <c r="G97" s="9">
        <f t="shared" si="8"/>
        <v>17.100000000000001</v>
      </c>
      <c r="H97" s="9">
        <f t="shared" si="9"/>
        <v>1.9000000000000001</v>
      </c>
      <c r="I97" s="9" t="str">
        <f t="shared" si="12"/>
        <v>square</v>
      </c>
      <c r="J97" s="9">
        <f t="shared" si="10"/>
        <v>5.04</v>
      </c>
      <c r="K97" s="9">
        <f t="shared" si="11"/>
        <v>3.5000000000000004</v>
      </c>
      <c r="L97" s="9" t="str">
        <f t="shared" si="13"/>
        <v>oblong</v>
      </c>
      <c r="M97" s="28" t="str">
        <f ca="1">VLOOKUP(ROUND(RANDBETWEEN(1,3),0),lookups!U:V,2,FALSE)</f>
        <v xml:space="preserve">purple </v>
      </c>
      <c r="N97" s="16">
        <f t="shared" ca="1" si="7"/>
        <v>4</v>
      </c>
    </row>
    <row r="98" spans="1:14" x14ac:dyDescent="0.3">
      <c r="A98" s="8">
        <v>96</v>
      </c>
      <c r="B98" s="4">
        <v>5.7</v>
      </c>
      <c r="C98" s="4">
        <v>2.9</v>
      </c>
      <c r="D98" s="4">
        <v>4.2</v>
      </c>
      <c r="E98" s="4">
        <v>1.3</v>
      </c>
      <c r="F98" s="31" t="s">
        <v>6</v>
      </c>
      <c r="G98" s="9">
        <f t="shared" si="8"/>
        <v>16.53</v>
      </c>
      <c r="H98" s="9">
        <f t="shared" si="9"/>
        <v>1.9655172413793105</v>
      </c>
      <c r="I98" s="9" t="str">
        <f t="shared" si="12"/>
        <v>square</v>
      </c>
      <c r="J98" s="9">
        <f t="shared" si="10"/>
        <v>5.4600000000000009</v>
      </c>
      <c r="K98" s="9">
        <f t="shared" si="11"/>
        <v>3.2307692307692308</v>
      </c>
      <c r="L98" s="9" t="str">
        <f t="shared" si="13"/>
        <v>oblong</v>
      </c>
      <c r="M98" s="28" t="str">
        <f ca="1">VLOOKUP(ROUND(RANDBETWEEN(1,3),0),lookups!U:V,2,FALSE)</f>
        <v>violet</v>
      </c>
      <c r="N98" s="16">
        <f t="shared" ca="1" si="7"/>
        <v>6</v>
      </c>
    </row>
    <row r="99" spans="1:14" x14ac:dyDescent="0.3">
      <c r="A99" s="8">
        <v>97</v>
      </c>
      <c r="B99" s="4">
        <v>6.2</v>
      </c>
      <c r="C99" s="4">
        <v>2.9</v>
      </c>
      <c r="D99" s="4">
        <v>4.3</v>
      </c>
      <c r="E99" s="4">
        <v>1.3</v>
      </c>
      <c r="F99" s="31" t="s">
        <v>6</v>
      </c>
      <c r="G99" s="9">
        <f t="shared" si="8"/>
        <v>17.98</v>
      </c>
      <c r="H99" s="9">
        <f t="shared" si="9"/>
        <v>2.1379310344827589</v>
      </c>
      <c r="I99" s="9" t="str">
        <f t="shared" si="12"/>
        <v>oblong</v>
      </c>
      <c r="J99" s="9">
        <f t="shared" si="10"/>
        <v>5.59</v>
      </c>
      <c r="K99" s="9">
        <f t="shared" si="11"/>
        <v>3.3076923076923075</v>
      </c>
      <c r="L99" s="9" t="str">
        <f t="shared" si="13"/>
        <v>oblong</v>
      </c>
      <c r="M99" s="28" t="str">
        <f ca="1">VLOOKUP(ROUND(RANDBETWEEN(1,3),0),lookups!U:V,2,FALSE)</f>
        <v>violet</v>
      </c>
      <c r="N99" s="16">
        <f t="shared" ca="1" si="7"/>
        <v>5</v>
      </c>
    </row>
    <row r="100" spans="1:14" x14ac:dyDescent="0.3">
      <c r="A100" s="8">
        <v>98</v>
      </c>
      <c r="B100" s="4">
        <v>5.0999999999999996</v>
      </c>
      <c r="C100" s="4">
        <v>2.5</v>
      </c>
      <c r="D100" s="4">
        <v>3</v>
      </c>
      <c r="E100" s="4">
        <v>1.1000000000000001</v>
      </c>
      <c r="F100" s="31" t="s">
        <v>6</v>
      </c>
      <c r="G100" s="9">
        <f t="shared" si="8"/>
        <v>12.75</v>
      </c>
      <c r="H100" s="9">
        <f t="shared" si="9"/>
        <v>2.04</v>
      </c>
      <c r="I100" s="9" t="str">
        <f t="shared" si="12"/>
        <v>oblong</v>
      </c>
      <c r="J100" s="9">
        <f t="shared" si="10"/>
        <v>3.3000000000000003</v>
      </c>
      <c r="K100" s="9">
        <f t="shared" si="11"/>
        <v>2.7272727272727271</v>
      </c>
      <c r="L100" s="9" t="str">
        <f t="shared" si="13"/>
        <v>square</v>
      </c>
      <c r="M100" s="28" t="str">
        <f ca="1">VLOOKUP(ROUND(RANDBETWEEN(1,3),0),lookups!U:V,2,FALSE)</f>
        <v>violet</v>
      </c>
      <c r="N100" s="16">
        <f t="shared" ca="1" si="7"/>
        <v>6</v>
      </c>
    </row>
    <row r="101" spans="1:14" x14ac:dyDescent="0.3">
      <c r="A101" s="8">
        <v>99</v>
      </c>
      <c r="B101" s="4">
        <v>5.7</v>
      </c>
      <c r="C101" s="4">
        <v>2.8</v>
      </c>
      <c r="D101" s="4">
        <v>4.0999999999999996</v>
      </c>
      <c r="E101" s="4">
        <v>1.3</v>
      </c>
      <c r="F101" s="31" t="s">
        <v>6</v>
      </c>
      <c r="G101" s="9">
        <f t="shared" si="8"/>
        <v>15.959999999999999</v>
      </c>
      <c r="H101" s="9">
        <f t="shared" si="9"/>
        <v>2.035714285714286</v>
      </c>
      <c r="I101" s="9" t="str">
        <f t="shared" si="12"/>
        <v>oblong</v>
      </c>
      <c r="J101" s="9">
        <f t="shared" si="10"/>
        <v>5.33</v>
      </c>
      <c r="K101" s="9">
        <f t="shared" si="11"/>
        <v>3.1538461538461533</v>
      </c>
      <c r="L101" s="9" t="str">
        <f t="shared" si="13"/>
        <v>oblong</v>
      </c>
      <c r="M101" s="28" t="str">
        <f ca="1">VLOOKUP(ROUND(RANDBETWEEN(1,3),0),lookups!U:V,2,FALSE)</f>
        <v>violet</v>
      </c>
      <c r="N101" s="16">
        <f t="shared" ca="1" si="7"/>
        <v>9</v>
      </c>
    </row>
    <row r="102" spans="1:14" x14ac:dyDescent="0.3">
      <c r="A102" s="8">
        <v>100</v>
      </c>
      <c r="B102" s="4">
        <v>6.3</v>
      </c>
      <c r="C102" s="4">
        <v>3.3</v>
      </c>
      <c r="D102" s="4">
        <v>6</v>
      </c>
      <c r="E102" s="4">
        <v>2.5</v>
      </c>
      <c r="F102" s="32" t="s">
        <v>7</v>
      </c>
      <c r="G102" s="9">
        <f t="shared" si="8"/>
        <v>20.79</v>
      </c>
      <c r="H102" s="9">
        <f t="shared" si="9"/>
        <v>1.9090909090909092</v>
      </c>
      <c r="I102" s="9" t="str">
        <f t="shared" si="12"/>
        <v>square</v>
      </c>
      <c r="J102" s="9">
        <f t="shared" si="10"/>
        <v>15</v>
      </c>
      <c r="K102" s="9">
        <f t="shared" si="11"/>
        <v>2.4</v>
      </c>
      <c r="L102" s="9" t="str">
        <f t="shared" si="13"/>
        <v>square</v>
      </c>
      <c r="M102" s="27" t="str">
        <f ca="1">VLOOKUP(ROUND(RANDBETWEEN(1,3),0),lookups!Y:Z,2,FALSE)</f>
        <v>violet</v>
      </c>
      <c r="N102" s="17">
        <f t="shared" ref="N102:N151" ca="1" si="14">ROUND(5+RAND()*(9-5),0)</f>
        <v>6</v>
      </c>
    </row>
    <row r="103" spans="1:14" x14ac:dyDescent="0.3">
      <c r="A103" s="8">
        <v>101</v>
      </c>
      <c r="B103" s="4">
        <v>5.8</v>
      </c>
      <c r="C103" s="4">
        <v>2.7</v>
      </c>
      <c r="D103" s="4">
        <v>5.0999999999999996</v>
      </c>
      <c r="E103" s="4">
        <v>1.9</v>
      </c>
      <c r="F103" s="32" t="s">
        <v>7</v>
      </c>
      <c r="G103" s="9">
        <f t="shared" si="8"/>
        <v>15.66</v>
      </c>
      <c r="H103" s="9">
        <f t="shared" si="9"/>
        <v>2.1481481481481479</v>
      </c>
      <c r="I103" s="9" t="str">
        <f t="shared" si="12"/>
        <v>oblong</v>
      </c>
      <c r="J103" s="9">
        <f t="shared" si="10"/>
        <v>9.69</v>
      </c>
      <c r="K103" s="9">
        <f t="shared" si="11"/>
        <v>2.6842105263157894</v>
      </c>
      <c r="L103" s="9" t="str">
        <f t="shared" si="13"/>
        <v>square</v>
      </c>
      <c r="M103" s="27" t="str">
        <f ca="1">VLOOKUP(ROUND(RANDBETWEEN(1,3),0),lookups!Y:Z,2,FALSE)</f>
        <v>white</v>
      </c>
      <c r="N103" s="17">
        <f t="shared" ca="1" si="14"/>
        <v>5</v>
      </c>
    </row>
    <row r="104" spans="1:14" x14ac:dyDescent="0.3">
      <c r="A104" s="8">
        <v>102</v>
      </c>
      <c r="B104" s="4">
        <v>7.1</v>
      </c>
      <c r="C104" s="4">
        <v>3</v>
      </c>
      <c r="D104" s="4">
        <v>5.9</v>
      </c>
      <c r="E104" s="4">
        <v>2.1</v>
      </c>
      <c r="F104" s="32" t="s">
        <v>7</v>
      </c>
      <c r="G104" s="9">
        <f t="shared" si="8"/>
        <v>21.299999999999997</v>
      </c>
      <c r="H104" s="9">
        <f t="shared" si="9"/>
        <v>2.3666666666666667</v>
      </c>
      <c r="I104" s="9" t="str">
        <f t="shared" si="12"/>
        <v>oblong</v>
      </c>
      <c r="J104" s="9">
        <f t="shared" si="10"/>
        <v>12.39</v>
      </c>
      <c r="K104" s="9">
        <f t="shared" si="11"/>
        <v>2.8095238095238098</v>
      </c>
      <c r="L104" s="9" t="str">
        <f t="shared" si="13"/>
        <v>square</v>
      </c>
      <c r="M104" s="27" t="str">
        <f ca="1">VLOOKUP(ROUND(RANDBETWEEN(1,3),0),lookups!Y:Z,2,FALSE)</f>
        <v xml:space="preserve">pink </v>
      </c>
      <c r="N104" s="17">
        <f t="shared" ca="1" si="14"/>
        <v>9</v>
      </c>
    </row>
    <row r="105" spans="1:14" x14ac:dyDescent="0.3">
      <c r="A105" s="8">
        <v>103</v>
      </c>
      <c r="B105" s="4">
        <v>6.3</v>
      </c>
      <c r="C105" s="4">
        <v>2.9</v>
      </c>
      <c r="D105" s="4">
        <v>5.6</v>
      </c>
      <c r="E105" s="4">
        <v>1.8</v>
      </c>
      <c r="F105" s="32" t="s">
        <v>7</v>
      </c>
      <c r="G105" s="9">
        <f t="shared" si="8"/>
        <v>18.27</v>
      </c>
      <c r="H105" s="9">
        <f t="shared" si="9"/>
        <v>2.1724137931034484</v>
      </c>
      <c r="I105" s="9" t="str">
        <f t="shared" si="12"/>
        <v>oblong</v>
      </c>
      <c r="J105" s="9">
        <f t="shared" si="10"/>
        <v>10.08</v>
      </c>
      <c r="K105" s="9">
        <f t="shared" si="11"/>
        <v>3.1111111111111107</v>
      </c>
      <c r="L105" s="9" t="str">
        <f t="shared" si="13"/>
        <v>oblong</v>
      </c>
      <c r="M105" s="27" t="str">
        <f ca="1">VLOOKUP(ROUND(RANDBETWEEN(1,3),0),lookups!Y:Z,2,FALSE)</f>
        <v>violet</v>
      </c>
      <c r="N105" s="17">
        <f t="shared" ca="1" si="14"/>
        <v>7</v>
      </c>
    </row>
    <row r="106" spans="1:14" x14ac:dyDescent="0.3">
      <c r="A106" s="8">
        <v>104</v>
      </c>
      <c r="B106" s="4">
        <v>6.5</v>
      </c>
      <c r="C106" s="4">
        <v>3</v>
      </c>
      <c r="D106" s="4">
        <v>5.8</v>
      </c>
      <c r="E106" s="4">
        <v>2.2000000000000002</v>
      </c>
      <c r="F106" s="32" t="s">
        <v>7</v>
      </c>
      <c r="G106" s="9">
        <f t="shared" si="8"/>
        <v>19.5</v>
      </c>
      <c r="H106" s="9">
        <f t="shared" si="9"/>
        <v>2.1666666666666665</v>
      </c>
      <c r="I106" s="9" t="str">
        <f t="shared" si="12"/>
        <v>oblong</v>
      </c>
      <c r="J106" s="9">
        <f t="shared" si="10"/>
        <v>12.76</v>
      </c>
      <c r="K106" s="9">
        <f t="shared" si="11"/>
        <v>2.6363636363636362</v>
      </c>
      <c r="L106" s="9" t="str">
        <f t="shared" si="13"/>
        <v>square</v>
      </c>
      <c r="M106" s="27" t="str">
        <f ca="1">VLOOKUP(ROUND(RANDBETWEEN(1,3),0),lookups!Y:Z,2,FALSE)</f>
        <v>white</v>
      </c>
      <c r="N106" s="17">
        <f t="shared" ca="1" si="14"/>
        <v>8</v>
      </c>
    </row>
    <row r="107" spans="1:14" x14ac:dyDescent="0.3">
      <c r="A107" s="8">
        <v>105</v>
      </c>
      <c r="B107" s="4">
        <v>7.6</v>
      </c>
      <c r="C107" s="4">
        <v>3</v>
      </c>
      <c r="D107" s="4">
        <v>6.6</v>
      </c>
      <c r="E107" s="4">
        <v>2.1</v>
      </c>
      <c r="F107" s="32" t="s">
        <v>7</v>
      </c>
      <c r="G107" s="9">
        <f t="shared" si="8"/>
        <v>22.799999999999997</v>
      </c>
      <c r="H107" s="9">
        <f t="shared" si="9"/>
        <v>2.5333333333333332</v>
      </c>
      <c r="I107" s="9" t="str">
        <f t="shared" si="12"/>
        <v>oblong</v>
      </c>
      <c r="J107" s="9">
        <f t="shared" si="10"/>
        <v>13.86</v>
      </c>
      <c r="K107" s="9">
        <f t="shared" si="11"/>
        <v>3.1428571428571423</v>
      </c>
      <c r="L107" s="9" t="str">
        <f t="shared" si="13"/>
        <v>oblong</v>
      </c>
      <c r="M107" s="27" t="str">
        <f ca="1">VLOOKUP(ROUND(RANDBETWEEN(1,3),0),lookups!Y:Z,2,FALSE)</f>
        <v>violet</v>
      </c>
      <c r="N107" s="17">
        <f t="shared" ca="1" si="14"/>
        <v>7</v>
      </c>
    </row>
    <row r="108" spans="1:14" x14ac:dyDescent="0.3">
      <c r="A108" s="8">
        <v>106</v>
      </c>
      <c r="B108" s="4">
        <v>4.9000000000000004</v>
      </c>
      <c r="C108" s="4">
        <v>2.5</v>
      </c>
      <c r="D108" s="4">
        <v>4.5</v>
      </c>
      <c r="E108" s="4">
        <v>1.7</v>
      </c>
      <c r="F108" s="32" t="s">
        <v>7</v>
      </c>
      <c r="G108" s="9">
        <f t="shared" si="8"/>
        <v>12.25</v>
      </c>
      <c r="H108" s="9">
        <f t="shared" si="9"/>
        <v>1.9600000000000002</v>
      </c>
      <c r="I108" s="9" t="str">
        <f t="shared" si="12"/>
        <v>square</v>
      </c>
      <c r="J108" s="9">
        <f t="shared" si="10"/>
        <v>7.6499999999999995</v>
      </c>
      <c r="K108" s="9">
        <f t="shared" si="11"/>
        <v>2.6470588235294117</v>
      </c>
      <c r="L108" s="9" t="str">
        <f t="shared" si="13"/>
        <v>square</v>
      </c>
      <c r="M108" s="27" t="str">
        <f ca="1">VLOOKUP(ROUND(RANDBETWEEN(1,3),0),lookups!Y:Z,2,FALSE)</f>
        <v>violet</v>
      </c>
      <c r="N108" s="17">
        <f t="shared" ca="1" si="14"/>
        <v>8</v>
      </c>
    </row>
    <row r="109" spans="1:14" x14ac:dyDescent="0.3">
      <c r="A109" s="8">
        <v>107</v>
      </c>
      <c r="B109" s="4">
        <v>7.3</v>
      </c>
      <c r="C109" s="4">
        <v>2.9</v>
      </c>
      <c r="D109" s="4">
        <v>6.3</v>
      </c>
      <c r="E109" s="4">
        <v>1.8</v>
      </c>
      <c r="F109" s="32" t="s">
        <v>7</v>
      </c>
      <c r="G109" s="9">
        <f t="shared" si="8"/>
        <v>21.169999999999998</v>
      </c>
      <c r="H109" s="9">
        <f t="shared" si="9"/>
        <v>2.5172413793103448</v>
      </c>
      <c r="I109" s="9" t="str">
        <f t="shared" si="12"/>
        <v>oblong</v>
      </c>
      <c r="J109" s="9">
        <f t="shared" si="10"/>
        <v>11.34</v>
      </c>
      <c r="K109" s="9">
        <f t="shared" si="11"/>
        <v>3.5</v>
      </c>
      <c r="L109" s="9" t="str">
        <f t="shared" si="13"/>
        <v>oblong</v>
      </c>
      <c r="M109" s="27" t="str">
        <f ca="1">VLOOKUP(ROUND(RANDBETWEEN(1,3),0),lookups!Y:Z,2,FALSE)</f>
        <v>white</v>
      </c>
      <c r="N109" s="17">
        <f t="shared" ca="1" si="14"/>
        <v>7</v>
      </c>
    </row>
    <row r="110" spans="1:14" x14ac:dyDescent="0.3">
      <c r="A110" s="8">
        <v>108</v>
      </c>
      <c r="B110" s="4">
        <v>6.7</v>
      </c>
      <c r="C110" s="4">
        <v>2.5</v>
      </c>
      <c r="D110" s="4">
        <v>5.8</v>
      </c>
      <c r="E110" s="4">
        <v>1.8</v>
      </c>
      <c r="F110" s="32" t="s">
        <v>7</v>
      </c>
      <c r="G110" s="9">
        <f t="shared" si="8"/>
        <v>16.75</v>
      </c>
      <c r="H110" s="9">
        <f t="shared" si="9"/>
        <v>2.68</v>
      </c>
      <c r="I110" s="9" t="str">
        <f t="shared" si="12"/>
        <v>oblong</v>
      </c>
      <c r="J110" s="9">
        <f t="shared" si="10"/>
        <v>10.44</v>
      </c>
      <c r="K110" s="9">
        <f t="shared" si="11"/>
        <v>3.2222222222222219</v>
      </c>
      <c r="L110" s="9" t="str">
        <f t="shared" si="13"/>
        <v>oblong</v>
      </c>
      <c r="M110" s="27" t="str">
        <f ca="1">VLOOKUP(ROUND(RANDBETWEEN(1,3),0),lookups!Y:Z,2,FALSE)</f>
        <v xml:space="preserve">pink </v>
      </c>
      <c r="N110" s="17">
        <f t="shared" ca="1" si="14"/>
        <v>7</v>
      </c>
    </row>
    <row r="111" spans="1:14" x14ac:dyDescent="0.3">
      <c r="A111" s="8">
        <v>109</v>
      </c>
      <c r="B111" s="4">
        <v>7.2</v>
      </c>
      <c r="C111" s="4">
        <v>3.6</v>
      </c>
      <c r="D111" s="4">
        <v>6.1</v>
      </c>
      <c r="E111" s="4">
        <v>2.5</v>
      </c>
      <c r="F111" s="32" t="s">
        <v>7</v>
      </c>
      <c r="G111" s="9">
        <f t="shared" si="8"/>
        <v>25.92</v>
      </c>
      <c r="H111" s="9">
        <f t="shared" si="9"/>
        <v>2</v>
      </c>
      <c r="I111" s="9" t="str">
        <f t="shared" si="12"/>
        <v>oblong</v>
      </c>
      <c r="J111" s="9">
        <f t="shared" si="10"/>
        <v>15.25</v>
      </c>
      <c r="K111" s="9">
        <f t="shared" si="11"/>
        <v>2.44</v>
      </c>
      <c r="L111" s="9" t="str">
        <f t="shared" si="13"/>
        <v>square</v>
      </c>
      <c r="M111" s="27" t="str">
        <f ca="1">VLOOKUP(ROUND(RANDBETWEEN(1,3),0),lookups!Y:Z,2,FALSE)</f>
        <v>violet</v>
      </c>
      <c r="N111" s="17">
        <f t="shared" ca="1" si="14"/>
        <v>8</v>
      </c>
    </row>
    <row r="112" spans="1:14" x14ac:dyDescent="0.3">
      <c r="A112" s="8">
        <v>110</v>
      </c>
      <c r="B112" s="4">
        <v>6.5</v>
      </c>
      <c r="C112" s="4">
        <v>3.2</v>
      </c>
      <c r="D112" s="4">
        <v>5.0999999999999996</v>
      </c>
      <c r="E112" s="4">
        <v>2</v>
      </c>
      <c r="F112" s="32" t="s">
        <v>7</v>
      </c>
      <c r="G112" s="9">
        <f t="shared" si="8"/>
        <v>20.8</v>
      </c>
      <c r="H112" s="9">
        <f t="shared" si="9"/>
        <v>2.03125</v>
      </c>
      <c r="I112" s="9" t="str">
        <f t="shared" si="12"/>
        <v>oblong</v>
      </c>
      <c r="J112" s="9">
        <f t="shared" si="10"/>
        <v>10.199999999999999</v>
      </c>
      <c r="K112" s="9">
        <f t="shared" si="11"/>
        <v>2.5499999999999998</v>
      </c>
      <c r="L112" s="9" t="str">
        <f t="shared" si="13"/>
        <v>square</v>
      </c>
      <c r="M112" s="27" t="str">
        <f ca="1">VLOOKUP(ROUND(RANDBETWEEN(1,3),0),lookups!Y:Z,2,FALSE)</f>
        <v xml:space="preserve">pink </v>
      </c>
      <c r="N112" s="17">
        <f t="shared" ca="1" si="14"/>
        <v>9</v>
      </c>
    </row>
    <row r="113" spans="1:14" x14ac:dyDescent="0.3">
      <c r="A113" s="8">
        <v>111</v>
      </c>
      <c r="B113" s="4">
        <v>6.4</v>
      </c>
      <c r="C113" s="4">
        <v>2.7</v>
      </c>
      <c r="D113" s="4">
        <v>5.3</v>
      </c>
      <c r="E113" s="4">
        <v>1.9</v>
      </c>
      <c r="F113" s="32" t="s">
        <v>7</v>
      </c>
      <c r="G113" s="9">
        <f t="shared" si="8"/>
        <v>17.28</v>
      </c>
      <c r="H113" s="9">
        <f t="shared" si="9"/>
        <v>2.3703703703703702</v>
      </c>
      <c r="I113" s="9" t="str">
        <f t="shared" si="12"/>
        <v>oblong</v>
      </c>
      <c r="J113" s="9">
        <f t="shared" si="10"/>
        <v>10.069999999999999</v>
      </c>
      <c r="K113" s="9">
        <f t="shared" si="11"/>
        <v>2.7894736842105265</v>
      </c>
      <c r="L113" s="9" t="str">
        <f t="shared" si="13"/>
        <v>square</v>
      </c>
      <c r="M113" s="27" t="str">
        <f ca="1">VLOOKUP(ROUND(RANDBETWEEN(1,3),0),lookups!Y:Z,2,FALSE)</f>
        <v xml:space="preserve">pink </v>
      </c>
      <c r="N113" s="17">
        <f t="shared" ca="1" si="14"/>
        <v>7</v>
      </c>
    </row>
    <row r="114" spans="1:14" x14ac:dyDescent="0.3">
      <c r="A114" s="8">
        <v>112</v>
      </c>
      <c r="B114" s="4">
        <v>6.8</v>
      </c>
      <c r="C114" s="4">
        <v>3</v>
      </c>
      <c r="D114" s="4">
        <v>5.5</v>
      </c>
      <c r="E114" s="4">
        <v>2.1</v>
      </c>
      <c r="F114" s="32" t="s">
        <v>7</v>
      </c>
      <c r="G114" s="9">
        <f t="shared" si="8"/>
        <v>20.399999999999999</v>
      </c>
      <c r="H114" s="9">
        <f t="shared" si="9"/>
        <v>2.2666666666666666</v>
      </c>
      <c r="I114" s="9" t="str">
        <f t="shared" si="12"/>
        <v>oblong</v>
      </c>
      <c r="J114" s="9">
        <f t="shared" si="10"/>
        <v>11.55</v>
      </c>
      <c r="K114" s="9">
        <f t="shared" si="11"/>
        <v>2.6190476190476191</v>
      </c>
      <c r="L114" s="9" t="str">
        <f t="shared" si="13"/>
        <v>square</v>
      </c>
      <c r="M114" s="27" t="str">
        <f ca="1">VLOOKUP(ROUND(RANDBETWEEN(1,3),0),lookups!Y:Z,2,FALSE)</f>
        <v xml:space="preserve">pink </v>
      </c>
      <c r="N114" s="17">
        <f t="shared" ca="1" si="14"/>
        <v>7</v>
      </c>
    </row>
    <row r="115" spans="1:14" x14ac:dyDescent="0.3">
      <c r="A115" s="8">
        <v>113</v>
      </c>
      <c r="B115" s="4">
        <v>5.7</v>
      </c>
      <c r="C115" s="4">
        <v>2.5</v>
      </c>
      <c r="D115" s="4">
        <v>5</v>
      </c>
      <c r="E115" s="4">
        <v>2</v>
      </c>
      <c r="F115" s="32" t="s">
        <v>7</v>
      </c>
      <c r="G115" s="9">
        <f t="shared" si="8"/>
        <v>14.25</v>
      </c>
      <c r="H115" s="9">
        <f t="shared" si="9"/>
        <v>2.2800000000000002</v>
      </c>
      <c r="I115" s="9" t="str">
        <f t="shared" si="12"/>
        <v>oblong</v>
      </c>
      <c r="J115" s="9">
        <f t="shared" si="10"/>
        <v>10</v>
      </c>
      <c r="K115" s="9">
        <f t="shared" si="11"/>
        <v>2.5</v>
      </c>
      <c r="L115" s="9" t="str">
        <f t="shared" si="13"/>
        <v>square</v>
      </c>
      <c r="M115" s="27" t="str">
        <f ca="1">VLOOKUP(ROUND(RANDBETWEEN(1,3),0),lookups!Y:Z,2,FALSE)</f>
        <v>violet</v>
      </c>
      <c r="N115" s="17">
        <f t="shared" ca="1" si="14"/>
        <v>7</v>
      </c>
    </row>
    <row r="116" spans="1:14" x14ac:dyDescent="0.3">
      <c r="A116" s="8">
        <v>114</v>
      </c>
      <c r="B116" s="4">
        <v>5.8</v>
      </c>
      <c r="C116" s="4">
        <v>2.8</v>
      </c>
      <c r="D116" s="4">
        <v>5.0999999999999996</v>
      </c>
      <c r="E116" s="4">
        <v>2.4</v>
      </c>
      <c r="F116" s="32" t="s">
        <v>7</v>
      </c>
      <c r="G116" s="9">
        <f t="shared" si="8"/>
        <v>16.239999999999998</v>
      </c>
      <c r="H116" s="9">
        <f t="shared" si="9"/>
        <v>2.0714285714285716</v>
      </c>
      <c r="I116" s="9" t="str">
        <f t="shared" si="12"/>
        <v>oblong</v>
      </c>
      <c r="J116" s="9">
        <f t="shared" si="10"/>
        <v>12.239999999999998</v>
      </c>
      <c r="K116" s="9">
        <f t="shared" si="11"/>
        <v>2.125</v>
      </c>
      <c r="L116" s="9" t="str">
        <f t="shared" si="13"/>
        <v>square</v>
      </c>
      <c r="M116" s="27" t="str">
        <f ca="1">VLOOKUP(ROUND(RANDBETWEEN(1,3),0),lookups!Y:Z,2,FALSE)</f>
        <v>violet</v>
      </c>
      <c r="N116" s="17">
        <f t="shared" ca="1" si="14"/>
        <v>8</v>
      </c>
    </row>
    <row r="117" spans="1:14" x14ac:dyDescent="0.3">
      <c r="A117" s="8">
        <v>115</v>
      </c>
      <c r="B117" s="4">
        <v>6.4</v>
      </c>
      <c r="C117" s="4">
        <v>3.2</v>
      </c>
      <c r="D117" s="4">
        <v>5.3</v>
      </c>
      <c r="E117" s="4">
        <v>2.2999999999999998</v>
      </c>
      <c r="F117" s="32" t="s">
        <v>7</v>
      </c>
      <c r="G117" s="9">
        <f t="shared" si="8"/>
        <v>20.480000000000004</v>
      </c>
      <c r="H117" s="9">
        <f t="shared" si="9"/>
        <v>2</v>
      </c>
      <c r="I117" s="9" t="str">
        <f t="shared" si="12"/>
        <v>oblong</v>
      </c>
      <c r="J117" s="9">
        <f t="shared" si="10"/>
        <v>12.19</v>
      </c>
      <c r="K117" s="9">
        <f t="shared" si="11"/>
        <v>2.3043478260869565</v>
      </c>
      <c r="L117" s="9" t="str">
        <f t="shared" si="13"/>
        <v>square</v>
      </c>
      <c r="M117" s="27" t="str">
        <f ca="1">VLOOKUP(ROUND(RANDBETWEEN(1,3),0),lookups!Y:Z,2,FALSE)</f>
        <v xml:space="preserve">pink </v>
      </c>
      <c r="N117" s="17">
        <f t="shared" ca="1" si="14"/>
        <v>6</v>
      </c>
    </row>
    <row r="118" spans="1:14" x14ac:dyDescent="0.3">
      <c r="A118" s="8">
        <v>116</v>
      </c>
      <c r="B118" s="4">
        <v>6.5</v>
      </c>
      <c r="C118" s="4">
        <v>3</v>
      </c>
      <c r="D118" s="4">
        <v>5.5</v>
      </c>
      <c r="E118" s="4">
        <v>1.8</v>
      </c>
      <c r="F118" s="32" t="s">
        <v>7</v>
      </c>
      <c r="G118" s="9">
        <f t="shared" si="8"/>
        <v>19.5</v>
      </c>
      <c r="H118" s="9">
        <f t="shared" si="9"/>
        <v>2.1666666666666665</v>
      </c>
      <c r="I118" s="9" t="str">
        <f t="shared" si="12"/>
        <v>oblong</v>
      </c>
      <c r="J118" s="9">
        <f t="shared" si="10"/>
        <v>9.9</v>
      </c>
      <c r="K118" s="9">
        <f t="shared" si="11"/>
        <v>3.0555555555555554</v>
      </c>
      <c r="L118" s="9" t="str">
        <f t="shared" si="13"/>
        <v>oblong</v>
      </c>
      <c r="M118" s="27" t="str">
        <f ca="1">VLOOKUP(ROUND(RANDBETWEEN(1,3),0),lookups!Y:Z,2,FALSE)</f>
        <v xml:space="preserve">pink </v>
      </c>
      <c r="N118" s="17">
        <f t="shared" ca="1" si="14"/>
        <v>7</v>
      </c>
    </row>
    <row r="119" spans="1:14" x14ac:dyDescent="0.3">
      <c r="A119" s="8">
        <v>117</v>
      </c>
      <c r="B119" s="4">
        <v>7.7</v>
      </c>
      <c r="C119" s="4">
        <v>3.8</v>
      </c>
      <c r="D119" s="4">
        <v>6.7</v>
      </c>
      <c r="E119" s="4">
        <v>2.2000000000000002</v>
      </c>
      <c r="F119" s="32" t="s">
        <v>7</v>
      </c>
      <c r="G119" s="9">
        <f t="shared" si="8"/>
        <v>29.259999999999998</v>
      </c>
      <c r="H119" s="9">
        <f t="shared" si="9"/>
        <v>2.0263157894736845</v>
      </c>
      <c r="I119" s="9" t="str">
        <f t="shared" si="12"/>
        <v>oblong</v>
      </c>
      <c r="J119" s="9">
        <f t="shared" si="10"/>
        <v>14.740000000000002</v>
      </c>
      <c r="K119" s="9">
        <f t="shared" si="11"/>
        <v>3.0454545454545454</v>
      </c>
      <c r="L119" s="9" t="str">
        <f t="shared" si="13"/>
        <v>oblong</v>
      </c>
      <c r="M119" s="27" t="str">
        <f ca="1">VLOOKUP(ROUND(RANDBETWEEN(1,3),0),lookups!Y:Z,2,FALSE)</f>
        <v xml:space="preserve">pink </v>
      </c>
      <c r="N119" s="17">
        <f t="shared" ca="1" si="14"/>
        <v>9</v>
      </c>
    </row>
    <row r="120" spans="1:14" x14ac:dyDescent="0.3">
      <c r="A120" s="8">
        <v>118</v>
      </c>
      <c r="B120" s="4">
        <v>7.7</v>
      </c>
      <c r="C120" s="4">
        <v>2.6</v>
      </c>
      <c r="D120" s="4">
        <v>6.9</v>
      </c>
      <c r="E120" s="4">
        <v>2.2999999999999998</v>
      </c>
      <c r="F120" s="32" t="s">
        <v>7</v>
      </c>
      <c r="G120" s="9">
        <f t="shared" si="8"/>
        <v>20.02</v>
      </c>
      <c r="H120" s="9">
        <f t="shared" si="9"/>
        <v>2.9615384615384617</v>
      </c>
      <c r="I120" s="9" t="str">
        <f t="shared" si="12"/>
        <v>oblong</v>
      </c>
      <c r="J120" s="9">
        <f t="shared" si="10"/>
        <v>15.87</v>
      </c>
      <c r="K120" s="9">
        <f t="shared" si="11"/>
        <v>3.0000000000000004</v>
      </c>
      <c r="L120" s="9" t="str">
        <f t="shared" si="13"/>
        <v>oblong</v>
      </c>
      <c r="M120" s="27" t="str">
        <f ca="1">VLOOKUP(ROUND(RANDBETWEEN(1,3),0),lookups!Y:Z,2,FALSE)</f>
        <v>violet</v>
      </c>
      <c r="N120" s="17">
        <f t="shared" ca="1" si="14"/>
        <v>8</v>
      </c>
    </row>
    <row r="121" spans="1:14" x14ac:dyDescent="0.3">
      <c r="A121" s="8">
        <v>119</v>
      </c>
      <c r="B121" s="4">
        <v>6</v>
      </c>
      <c r="C121" s="4">
        <v>2.2000000000000002</v>
      </c>
      <c r="D121" s="4">
        <v>5</v>
      </c>
      <c r="E121" s="4">
        <v>1.5</v>
      </c>
      <c r="F121" s="32" t="s">
        <v>7</v>
      </c>
      <c r="G121" s="9">
        <f t="shared" si="8"/>
        <v>13.200000000000001</v>
      </c>
      <c r="H121" s="9">
        <f t="shared" si="9"/>
        <v>2.7272727272727271</v>
      </c>
      <c r="I121" s="9" t="str">
        <f t="shared" si="12"/>
        <v>oblong</v>
      </c>
      <c r="J121" s="9">
        <f t="shared" si="10"/>
        <v>7.5</v>
      </c>
      <c r="K121" s="9">
        <f t="shared" si="11"/>
        <v>3.3333333333333335</v>
      </c>
      <c r="L121" s="9" t="str">
        <f t="shared" si="13"/>
        <v>oblong</v>
      </c>
      <c r="M121" s="27" t="str">
        <f ca="1">VLOOKUP(ROUND(RANDBETWEEN(1,3),0),lookups!Y:Z,2,FALSE)</f>
        <v>white</v>
      </c>
      <c r="N121" s="17">
        <f t="shared" ca="1" si="14"/>
        <v>6</v>
      </c>
    </row>
    <row r="122" spans="1:14" x14ac:dyDescent="0.3">
      <c r="A122" s="8">
        <v>120</v>
      </c>
      <c r="B122" s="4">
        <v>6.9</v>
      </c>
      <c r="C122" s="4">
        <v>3.2</v>
      </c>
      <c r="D122" s="4">
        <v>5.7</v>
      </c>
      <c r="E122" s="4">
        <v>2.2999999999999998</v>
      </c>
      <c r="F122" s="32" t="s">
        <v>7</v>
      </c>
      <c r="G122" s="9">
        <f t="shared" si="8"/>
        <v>22.080000000000002</v>
      </c>
      <c r="H122" s="9">
        <f t="shared" si="9"/>
        <v>2.15625</v>
      </c>
      <c r="I122" s="9" t="str">
        <f t="shared" si="12"/>
        <v>oblong</v>
      </c>
      <c r="J122" s="9">
        <f t="shared" si="10"/>
        <v>13.11</v>
      </c>
      <c r="K122" s="9">
        <f t="shared" si="11"/>
        <v>2.4782608695652177</v>
      </c>
      <c r="L122" s="9" t="str">
        <f t="shared" si="13"/>
        <v>square</v>
      </c>
      <c r="M122" s="27" t="str">
        <f ca="1">VLOOKUP(ROUND(RANDBETWEEN(1,3),0),lookups!Y:Z,2,FALSE)</f>
        <v>violet</v>
      </c>
      <c r="N122" s="17">
        <f t="shared" ca="1" si="14"/>
        <v>6</v>
      </c>
    </row>
    <row r="123" spans="1:14" x14ac:dyDescent="0.3">
      <c r="A123" s="8">
        <v>121</v>
      </c>
      <c r="B123" s="4">
        <v>5.6</v>
      </c>
      <c r="C123" s="4">
        <v>2.8</v>
      </c>
      <c r="D123" s="4">
        <v>4.9000000000000004</v>
      </c>
      <c r="E123" s="4">
        <v>2</v>
      </c>
      <c r="F123" s="32" t="s">
        <v>7</v>
      </c>
      <c r="G123" s="9">
        <f t="shared" si="8"/>
        <v>15.679999999999998</v>
      </c>
      <c r="H123" s="9">
        <f t="shared" si="9"/>
        <v>2</v>
      </c>
      <c r="I123" s="9" t="str">
        <f t="shared" si="12"/>
        <v>oblong</v>
      </c>
      <c r="J123" s="9">
        <f t="shared" si="10"/>
        <v>9.8000000000000007</v>
      </c>
      <c r="K123" s="9">
        <f t="shared" si="11"/>
        <v>2.4500000000000002</v>
      </c>
      <c r="L123" s="9" t="str">
        <f t="shared" si="13"/>
        <v>square</v>
      </c>
      <c r="M123" s="27" t="str">
        <f ca="1">VLOOKUP(ROUND(RANDBETWEEN(1,3),0),lookups!Y:Z,2,FALSE)</f>
        <v>white</v>
      </c>
      <c r="N123" s="17">
        <f t="shared" ca="1" si="14"/>
        <v>8</v>
      </c>
    </row>
    <row r="124" spans="1:14" x14ac:dyDescent="0.3">
      <c r="A124" s="8">
        <v>122</v>
      </c>
      <c r="B124" s="4">
        <v>7.7</v>
      </c>
      <c r="C124" s="4">
        <v>2.8</v>
      </c>
      <c r="D124" s="4">
        <v>6.7</v>
      </c>
      <c r="E124" s="4">
        <v>2</v>
      </c>
      <c r="F124" s="32" t="s">
        <v>7</v>
      </c>
      <c r="G124" s="9">
        <f t="shared" si="8"/>
        <v>21.56</v>
      </c>
      <c r="H124" s="9">
        <f t="shared" si="9"/>
        <v>2.7500000000000004</v>
      </c>
      <c r="I124" s="9" t="str">
        <f t="shared" si="12"/>
        <v>oblong</v>
      </c>
      <c r="J124" s="9">
        <f t="shared" si="10"/>
        <v>13.4</v>
      </c>
      <c r="K124" s="9">
        <f t="shared" si="11"/>
        <v>3.35</v>
      </c>
      <c r="L124" s="9" t="str">
        <f t="shared" si="13"/>
        <v>oblong</v>
      </c>
      <c r="M124" s="27" t="str">
        <f ca="1">VLOOKUP(ROUND(RANDBETWEEN(1,3),0),lookups!Y:Z,2,FALSE)</f>
        <v>violet</v>
      </c>
      <c r="N124" s="17">
        <f t="shared" ca="1" si="14"/>
        <v>7</v>
      </c>
    </row>
    <row r="125" spans="1:14" x14ac:dyDescent="0.3">
      <c r="A125" s="8">
        <v>123</v>
      </c>
      <c r="B125" s="4">
        <v>6.3</v>
      </c>
      <c r="C125" s="4">
        <v>2.7</v>
      </c>
      <c r="D125" s="4">
        <v>4.9000000000000004</v>
      </c>
      <c r="E125" s="4">
        <v>1.8</v>
      </c>
      <c r="F125" s="32" t="s">
        <v>7</v>
      </c>
      <c r="G125" s="9">
        <f t="shared" si="8"/>
        <v>17.010000000000002</v>
      </c>
      <c r="H125" s="9">
        <f t="shared" si="9"/>
        <v>2.333333333333333</v>
      </c>
      <c r="I125" s="9" t="str">
        <f t="shared" si="12"/>
        <v>oblong</v>
      </c>
      <c r="J125" s="9">
        <f t="shared" si="10"/>
        <v>8.82</v>
      </c>
      <c r="K125" s="9">
        <f t="shared" si="11"/>
        <v>2.7222222222222223</v>
      </c>
      <c r="L125" s="9" t="str">
        <f t="shared" si="13"/>
        <v>square</v>
      </c>
      <c r="M125" s="27" t="str">
        <f ca="1">VLOOKUP(ROUND(RANDBETWEEN(1,3),0),lookups!Y:Z,2,FALSE)</f>
        <v>white</v>
      </c>
      <c r="N125" s="17">
        <f t="shared" ca="1" si="14"/>
        <v>7</v>
      </c>
    </row>
    <row r="126" spans="1:14" x14ac:dyDescent="0.3">
      <c r="A126" s="8">
        <v>124</v>
      </c>
      <c r="B126" s="4">
        <v>6.7</v>
      </c>
      <c r="C126" s="4">
        <v>3.3</v>
      </c>
      <c r="D126" s="4">
        <v>5.7</v>
      </c>
      <c r="E126" s="4">
        <v>2.1</v>
      </c>
      <c r="F126" s="32" t="s">
        <v>7</v>
      </c>
      <c r="G126" s="9">
        <f t="shared" si="8"/>
        <v>22.11</v>
      </c>
      <c r="H126" s="9">
        <f t="shared" si="9"/>
        <v>2.0303030303030303</v>
      </c>
      <c r="I126" s="9" t="str">
        <f t="shared" si="12"/>
        <v>oblong</v>
      </c>
      <c r="J126" s="9">
        <f t="shared" si="10"/>
        <v>11.97</v>
      </c>
      <c r="K126" s="9">
        <f t="shared" si="11"/>
        <v>2.7142857142857144</v>
      </c>
      <c r="L126" s="9" t="str">
        <f t="shared" si="13"/>
        <v>square</v>
      </c>
      <c r="M126" s="27" t="str">
        <f ca="1">VLOOKUP(ROUND(RANDBETWEEN(1,3),0),lookups!Y:Z,2,FALSE)</f>
        <v xml:space="preserve">pink </v>
      </c>
      <c r="N126" s="17">
        <f t="shared" ca="1" si="14"/>
        <v>8</v>
      </c>
    </row>
    <row r="127" spans="1:14" x14ac:dyDescent="0.3">
      <c r="A127" s="8">
        <v>125</v>
      </c>
      <c r="B127" s="4">
        <v>7.2</v>
      </c>
      <c r="C127" s="4">
        <v>3.2</v>
      </c>
      <c r="D127" s="4">
        <v>6</v>
      </c>
      <c r="E127" s="4">
        <v>1.8</v>
      </c>
      <c r="F127" s="32" t="s">
        <v>7</v>
      </c>
      <c r="G127" s="9">
        <f t="shared" si="8"/>
        <v>23.040000000000003</v>
      </c>
      <c r="H127" s="9">
        <f t="shared" si="9"/>
        <v>2.25</v>
      </c>
      <c r="I127" s="9" t="str">
        <f t="shared" si="12"/>
        <v>oblong</v>
      </c>
      <c r="J127" s="9">
        <f t="shared" si="10"/>
        <v>10.8</v>
      </c>
      <c r="K127" s="9">
        <f t="shared" si="11"/>
        <v>3.333333333333333</v>
      </c>
      <c r="L127" s="9" t="str">
        <f t="shared" si="13"/>
        <v>oblong</v>
      </c>
      <c r="M127" s="27" t="str">
        <f ca="1">VLOOKUP(ROUND(RANDBETWEEN(1,3),0),lookups!Y:Z,2,FALSE)</f>
        <v>violet</v>
      </c>
      <c r="N127" s="17">
        <f t="shared" ca="1" si="14"/>
        <v>5</v>
      </c>
    </row>
    <row r="128" spans="1:14" x14ac:dyDescent="0.3">
      <c r="A128" s="8">
        <v>126</v>
      </c>
      <c r="B128" s="4">
        <v>6.2</v>
      </c>
      <c r="C128" s="4">
        <v>2.8</v>
      </c>
      <c r="D128" s="4">
        <v>4.8</v>
      </c>
      <c r="E128" s="4">
        <v>1.8</v>
      </c>
      <c r="F128" s="32" t="s">
        <v>7</v>
      </c>
      <c r="G128" s="9">
        <f t="shared" si="8"/>
        <v>17.36</v>
      </c>
      <c r="H128" s="9">
        <f t="shared" si="9"/>
        <v>2.2142857142857144</v>
      </c>
      <c r="I128" s="9" t="str">
        <f t="shared" si="12"/>
        <v>oblong</v>
      </c>
      <c r="J128" s="9">
        <f t="shared" si="10"/>
        <v>8.64</v>
      </c>
      <c r="K128" s="9">
        <f t="shared" si="11"/>
        <v>2.6666666666666665</v>
      </c>
      <c r="L128" s="9" t="str">
        <f t="shared" si="13"/>
        <v>square</v>
      </c>
      <c r="M128" s="27" t="str">
        <f ca="1">VLOOKUP(ROUND(RANDBETWEEN(1,3),0),lookups!Y:Z,2,FALSE)</f>
        <v>white</v>
      </c>
      <c r="N128" s="17">
        <f t="shared" ca="1" si="14"/>
        <v>7</v>
      </c>
    </row>
    <row r="129" spans="1:14" x14ac:dyDescent="0.3">
      <c r="A129" s="8">
        <v>127</v>
      </c>
      <c r="B129" s="4">
        <v>6.1</v>
      </c>
      <c r="C129" s="4">
        <v>3</v>
      </c>
      <c r="D129" s="4">
        <v>4.9000000000000004</v>
      </c>
      <c r="E129" s="4">
        <v>1.8</v>
      </c>
      <c r="F129" s="32" t="s">
        <v>7</v>
      </c>
      <c r="G129" s="9">
        <f t="shared" si="8"/>
        <v>18.299999999999997</v>
      </c>
      <c r="H129" s="9">
        <f t="shared" si="9"/>
        <v>2.0333333333333332</v>
      </c>
      <c r="I129" s="9" t="str">
        <f t="shared" si="12"/>
        <v>oblong</v>
      </c>
      <c r="J129" s="9">
        <f t="shared" si="10"/>
        <v>8.82</v>
      </c>
      <c r="K129" s="9">
        <f t="shared" si="11"/>
        <v>2.7222222222222223</v>
      </c>
      <c r="L129" s="9" t="str">
        <f t="shared" si="13"/>
        <v>square</v>
      </c>
      <c r="M129" s="27" t="str">
        <f ca="1">VLOOKUP(ROUND(RANDBETWEEN(1,3),0),lookups!Y:Z,2,FALSE)</f>
        <v>white</v>
      </c>
      <c r="N129" s="17">
        <f t="shared" ca="1" si="14"/>
        <v>6</v>
      </c>
    </row>
    <row r="130" spans="1:14" x14ac:dyDescent="0.3">
      <c r="A130" s="8">
        <v>128</v>
      </c>
      <c r="B130" s="4">
        <v>6.4</v>
      </c>
      <c r="C130" s="4">
        <v>2.8</v>
      </c>
      <c r="D130" s="4">
        <v>5.6</v>
      </c>
      <c r="E130" s="4">
        <v>2.1</v>
      </c>
      <c r="F130" s="32" t="s">
        <v>7</v>
      </c>
      <c r="G130" s="9">
        <f t="shared" ref="G130:G151" si="15">B130*C130</f>
        <v>17.919999999999998</v>
      </c>
      <c r="H130" s="9">
        <f t="shared" ref="H130:H151" si="16">B130/C130</f>
        <v>2.285714285714286</v>
      </c>
      <c r="I130" s="9" t="str">
        <f t="shared" si="12"/>
        <v>oblong</v>
      </c>
      <c r="J130" s="9">
        <f t="shared" ref="J130:J151" si="17">D130*E130</f>
        <v>11.76</v>
      </c>
      <c r="K130" s="9">
        <f t="shared" ref="K130:K151" si="18">D130/E130</f>
        <v>2.6666666666666665</v>
      </c>
      <c r="L130" s="9" t="str">
        <f t="shared" si="13"/>
        <v>square</v>
      </c>
      <c r="M130" s="27" t="str">
        <f ca="1">VLOOKUP(ROUND(RANDBETWEEN(1,3),0),lookups!Y:Z,2,FALSE)</f>
        <v>white</v>
      </c>
      <c r="N130" s="17">
        <f t="shared" ca="1" si="14"/>
        <v>5</v>
      </c>
    </row>
    <row r="131" spans="1:14" x14ac:dyDescent="0.3">
      <c r="A131" s="8">
        <v>129</v>
      </c>
      <c r="B131" s="4">
        <v>7.2</v>
      </c>
      <c r="C131" s="4">
        <v>3</v>
      </c>
      <c r="D131" s="4">
        <v>5.8</v>
      </c>
      <c r="E131" s="4">
        <v>1.6</v>
      </c>
      <c r="F131" s="32" t="s">
        <v>7</v>
      </c>
      <c r="G131" s="9">
        <f t="shared" si="15"/>
        <v>21.6</v>
      </c>
      <c r="H131" s="9">
        <f t="shared" si="16"/>
        <v>2.4</v>
      </c>
      <c r="I131" s="9" t="str">
        <f t="shared" ref="I131:I151" si="19">IF(H131&lt;2,"square","oblong")</f>
        <v>oblong</v>
      </c>
      <c r="J131" s="9">
        <f t="shared" si="17"/>
        <v>9.2799999999999994</v>
      </c>
      <c r="K131" s="9">
        <f t="shared" si="18"/>
        <v>3.6249999999999996</v>
      </c>
      <c r="L131" s="9" t="str">
        <f t="shared" ref="L131:L151" si="20">IF(K131&lt;3,"square",IF(K131&lt;6,"oblong","very_long"))</f>
        <v>oblong</v>
      </c>
      <c r="M131" s="27" t="str">
        <f ca="1">VLOOKUP(ROUND(RANDBETWEEN(1,3),0),lookups!Y:Z,2,FALSE)</f>
        <v>violet</v>
      </c>
      <c r="N131" s="17">
        <f t="shared" ca="1" si="14"/>
        <v>6</v>
      </c>
    </row>
    <row r="132" spans="1:14" x14ac:dyDescent="0.3">
      <c r="A132" s="8">
        <v>130</v>
      </c>
      <c r="B132" s="4">
        <v>7.4</v>
      </c>
      <c r="C132" s="4">
        <v>2.8</v>
      </c>
      <c r="D132" s="4">
        <v>6.1</v>
      </c>
      <c r="E132" s="4">
        <v>1.9</v>
      </c>
      <c r="F132" s="32" t="s">
        <v>7</v>
      </c>
      <c r="G132" s="9">
        <f t="shared" si="15"/>
        <v>20.72</v>
      </c>
      <c r="H132" s="9">
        <f t="shared" si="16"/>
        <v>2.6428571428571432</v>
      </c>
      <c r="I132" s="9" t="str">
        <f t="shared" si="19"/>
        <v>oblong</v>
      </c>
      <c r="J132" s="9">
        <f t="shared" si="17"/>
        <v>11.589999999999998</v>
      </c>
      <c r="K132" s="9">
        <f t="shared" si="18"/>
        <v>3.2105263157894735</v>
      </c>
      <c r="L132" s="9" t="str">
        <f t="shared" si="20"/>
        <v>oblong</v>
      </c>
      <c r="M132" s="27" t="str">
        <f ca="1">VLOOKUP(ROUND(RANDBETWEEN(1,3),0),lookups!Y:Z,2,FALSE)</f>
        <v xml:space="preserve">pink </v>
      </c>
      <c r="N132" s="17">
        <f t="shared" ca="1" si="14"/>
        <v>7</v>
      </c>
    </row>
    <row r="133" spans="1:14" x14ac:dyDescent="0.3">
      <c r="A133" s="8">
        <v>131</v>
      </c>
      <c r="B133" s="4">
        <v>7.9</v>
      </c>
      <c r="C133" s="4">
        <v>3.8</v>
      </c>
      <c r="D133" s="4">
        <v>6.4</v>
      </c>
      <c r="E133" s="4">
        <v>2</v>
      </c>
      <c r="F133" s="32" t="s">
        <v>7</v>
      </c>
      <c r="G133" s="9">
        <f t="shared" si="15"/>
        <v>30.02</v>
      </c>
      <c r="H133" s="9">
        <f t="shared" si="16"/>
        <v>2.0789473684210527</v>
      </c>
      <c r="I133" s="9" t="str">
        <f t="shared" si="19"/>
        <v>oblong</v>
      </c>
      <c r="J133" s="9">
        <f t="shared" si="17"/>
        <v>12.8</v>
      </c>
      <c r="K133" s="9">
        <f t="shared" si="18"/>
        <v>3.2</v>
      </c>
      <c r="L133" s="9" t="str">
        <f t="shared" si="20"/>
        <v>oblong</v>
      </c>
      <c r="M133" s="27" t="str">
        <f ca="1">VLOOKUP(ROUND(RANDBETWEEN(1,3),0),lookups!Y:Z,2,FALSE)</f>
        <v>white</v>
      </c>
      <c r="N133" s="17">
        <f t="shared" ca="1" si="14"/>
        <v>9</v>
      </c>
    </row>
    <row r="134" spans="1:14" x14ac:dyDescent="0.3">
      <c r="A134" s="8">
        <v>132</v>
      </c>
      <c r="B134" s="4">
        <v>6.4</v>
      </c>
      <c r="C134" s="4">
        <v>2.8</v>
      </c>
      <c r="D134" s="4">
        <v>5.6</v>
      </c>
      <c r="E134" s="4">
        <v>2.2000000000000002</v>
      </c>
      <c r="F134" s="32" t="s">
        <v>7</v>
      </c>
      <c r="G134" s="9">
        <f t="shared" si="15"/>
        <v>17.919999999999998</v>
      </c>
      <c r="H134" s="9">
        <f t="shared" si="16"/>
        <v>2.285714285714286</v>
      </c>
      <c r="I134" s="9" t="str">
        <f t="shared" si="19"/>
        <v>oblong</v>
      </c>
      <c r="J134" s="9">
        <f t="shared" si="17"/>
        <v>12.32</v>
      </c>
      <c r="K134" s="9">
        <f t="shared" si="18"/>
        <v>2.545454545454545</v>
      </c>
      <c r="L134" s="9" t="str">
        <f t="shared" si="20"/>
        <v>square</v>
      </c>
      <c r="M134" s="27" t="str">
        <f ca="1">VLOOKUP(ROUND(RANDBETWEEN(1,3),0),lookups!Y:Z,2,FALSE)</f>
        <v>white</v>
      </c>
      <c r="N134" s="17">
        <f t="shared" ca="1" si="14"/>
        <v>5</v>
      </c>
    </row>
    <row r="135" spans="1:14" x14ac:dyDescent="0.3">
      <c r="A135" s="8">
        <v>133</v>
      </c>
      <c r="B135" s="4">
        <v>6.3</v>
      </c>
      <c r="C135" s="4">
        <v>2.8</v>
      </c>
      <c r="D135" s="4">
        <v>5.0999999999999996</v>
      </c>
      <c r="E135" s="4">
        <v>1.5</v>
      </c>
      <c r="F135" s="32" t="s">
        <v>7</v>
      </c>
      <c r="G135" s="9">
        <f t="shared" si="15"/>
        <v>17.639999999999997</v>
      </c>
      <c r="H135" s="9">
        <f t="shared" si="16"/>
        <v>2.25</v>
      </c>
      <c r="I135" s="9" t="str">
        <f t="shared" si="19"/>
        <v>oblong</v>
      </c>
      <c r="J135" s="9">
        <f t="shared" si="17"/>
        <v>7.6499999999999995</v>
      </c>
      <c r="K135" s="9">
        <f t="shared" si="18"/>
        <v>3.4</v>
      </c>
      <c r="L135" s="9" t="str">
        <f t="shared" si="20"/>
        <v>oblong</v>
      </c>
      <c r="M135" s="27" t="str">
        <f ca="1">VLOOKUP(ROUND(RANDBETWEEN(1,3),0),lookups!Y:Z,2,FALSE)</f>
        <v>violet</v>
      </c>
      <c r="N135" s="17">
        <f t="shared" ca="1" si="14"/>
        <v>7</v>
      </c>
    </row>
    <row r="136" spans="1:14" x14ac:dyDescent="0.3">
      <c r="A136" s="8">
        <v>134</v>
      </c>
      <c r="B136" s="4">
        <v>6.1</v>
      </c>
      <c r="C136" s="4">
        <v>2.6</v>
      </c>
      <c r="D136" s="4">
        <v>5.6</v>
      </c>
      <c r="E136" s="4">
        <v>1.4</v>
      </c>
      <c r="F136" s="32" t="s">
        <v>7</v>
      </c>
      <c r="G136" s="9">
        <f t="shared" si="15"/>
        <v>15.86</v>
      </c>
      <c r="H136" s="9">
        <f t="shared" si="16"/>
        <v>2.3461538461538458</v>
      </c>
      <c r="I136" s="9" t="str">
        <f t="shared" si="19"/>
        <v>oblong</v>
      </c>
      <c r="J136" s="9">
        <f t="shared" si="17"/>
        <v>7.839999999999999</v>
      </c>
      <c r="K136" s="9">
        <f t="shared" si="18"/>
        <v>4</v>
      </c>
      <c r="L136" s="9" t="str">
        <f t="shared" si="20"/>
        <v>oblong</v>
      </c>
      <c r="M136" s="27" t="str">
        <f ca="1">VLOOKUP(ROUND(RANDBETWEEN(1,3),0),lookups!Y:Z,2,FALSE)</f>
        <v>white</v>
      </c>
      <c r="N136" s="17">
        <f t="shared" ca="1" si="14"/>
        <v>8</v>
      </c>
    </row>
    <row r="137" spans="1:14" x14ac:dyDescent="0.3">
      <c r="A137" s="8">
        <v>135</v>
      </c>
      <c r="B137" s="4">
        <v>7.7</v>
      </c>
      <c r="C137" s="4">
        <v>3</v>
      </c>
      <c r="D137" s="4">
        <v>6.1</v>
      </c>
      <c r="E137" s="4">
        <v>2.2999999999999998</v>
      </c>
      <c r="F137" s="32" t="s">
        <v>7</v>
      </c>
      <c r="G137" s="9">
        <f t="shared" si="15"/>
        <v>23.1</v>
      </c>
      <c r="H137" s="9">
        <f t="shared" si="16"/>
        <v>2.5666666666666669</v>
      </c>
      <c r="I137" s="9" t="str">
        <f t="shared" si="19"/>
        <v>oblong</v>
      </c>
      <c r="J137" s="9">
        <f t="shared" si="17"/>
        <v>14.029999999999998</v>
      </c>
      <c r="K137" s="9">
        <f t="shared" si="18"/>
        <v>2.6521739130434785</v>
      </c>
      <c r="L137" s="9" t="str">
        <f t="shared" si="20"/>
        <v>square</v>
      </c>
      <c r="M137" s="27" t="str">
        <f ca="1">VLOOKUP(ROUND(RANDBETWEEN(1,3),0),lookups!Y:Z,2,FALSE)</f>
        <v xml:space="preserve">pink </v>
      </c>
      <c r="N137" s="17">
        <f t="shared" ca="1" si="14"/>
        <v>7</v>
      </c>
    </row>
    <row r="138" spans="1:14" x14ac:dyDescent="0.3">
      <c r="A138" s="8">
        <v>136</v>
      </c>
      <c r="B138" s="4">
        <v>6.3</v>
      </c>
      <c r="C138" s="4">
        <v>3.4</v>
      </c>
      <c r="D138" s="4">
        <v>5.6</v>
      </c>
      <c r="E138" s="4">
        <v>2.4</v>
      </c>
      <c r="F138" s="32" t="s">
        <v>7</v>
      </c>
      <c r="G138" s="9">
        <f t="shared" si="15"/>
        <v>21.419999999999998</v>
      </c>
      <c r="H138" s="9">
        <f t="shared" si="16"/>
        <v>1.8529411764705883</v>
      </c>
      <c r="I138" s="9" t="str">
        <f t="shared" si="19"/>
        <v>square</v>
      </c>
      <c r="J138" s="9">
        <f t="shared" si="17"/>
        <v>13.44</v>
      </c>
      <c r="K138" s="9">
        <f t="shared" si="18"/>
        <v>2.3333333333333335</v>
      </c>
      <c r="L138" s="9" t="str">
        <f t="shared" si="20"/>
        <v>square</v>
      </c>
      <c r="M138" s="27" t="str">
        <f ca="1">VLOOKUP(ROUND(RANDBETWEEN(1,3),0),lookups!Y:Z,2,FALSE)</f>
        <v>white</v>
      </c>
      <c r="N138" s="17">
        <f t="shared" ca="1" si="14"/>
        <v>6</v>
      </c>
    </row>
    <row r="139" spans="1:14" x14ac:dyDescent="0.3">
      <c r="A139" s="8">
        <v>137</v>
      </c>
      <c r="B139" s="4">
        <v>6.4</v>
      </c>
      <c r="C139" s="4">
        <v>3.1</v>
      </c>
      <c r="D139" s="4">
        <v>5.5</v>
      </c>
      <c r="E139" s="4">
        <v>1.8</v>
      </c>
      <c r="F139" s="32" t="s">
        <v>7</v>
      </c>
      <c r="G139" s="9">
        <f t="shared" si="15"/>
        <v>19.840000000000003</v>
      </c>
      <c r="H139" s="9">
        <f t="shared" si="16"/>
        <v>2.064516129032258</v>
      </c>
      <c r="I139" s="9" t="str">
        <f t="shared" si="19"/>
        <v>oblong</v>
      </c>
      <c r="J139" s="9">
        <f t="shared" si="17"/>
        <v>9.9</v>
      </c>
      <c r="K139" s="9">
        <f t="shared" si="18"/>
        <v>3.0555555555555554</v>
      </c>
      <c r="L139" s="9" t="str">
        <f t="shared" si="20"/>
        <v>oblong</v>
      </c>
      <c r="M139" s="27" t="str">
        <f ca="1">VLOOKUP(ROUND(RANDBETWEEN(1,3),0),lookups!Y:Z,2,FALSE)</f>
        <v>violet</v>
      </c>
      <c r="N139" s="17">
        <f t="shared" ca="1" si="14"/>
        <v>7</v>
      </c>
    </row>
    <row r="140" spans="1:14" x14ac:dyDescent="0.3">
      <c r="A140" s="8">
        <v>138</v>
      </c>
      <c r="B140" s="4">
        <v>6</v>
      </c>
      <c r="C140" s="4">
        <v>3</v>
      </c>
      <c r="D140" s="4">
        <v>4.8</v>
      </c>
      <c r="E140" s="4">
        <v>1.8</v>
      </c>
      <c r="F140" s="32" t="s">
        <v>7</v>
      </c>
      <c r="G140" s="9">
        <f t="shared" si="15"/>
        <v>18</v>
      </c>
      <c r="H140" s="9">
        <f t="shared" si="16"/>
        <v>2</v>
      </c>
      <c r="I140" s="9" t="str">
        <f t="shared" si="19"/>
        <v>oblong</v>
      </c>
      <c r="J140" s="9">
        <f t="shared" si="17"/>
        <v>8.64</v>
      </c>
      <c r="K140" s="9">
        <f t="shared" si="18"/>
        <v>2.6666666666666665</v>
      </c>
      <c r="L140" s="9" t="str">
        <f t="shared" si="20"/>
        <v>square</v>
      </c>
      <c r="M140" s="27" t="str">
        <f ca="1">VLOOKUP(ROUND(RANDBETWEEN(1,3),0),lookups!Y:Z,2,FALSE)</f>
        <v>violet</v>
      </c>
      <c r="N140" s="17">
        <f t="shared" ca="1" si="14"/>
        <v>9</v>
      </c>
    </row>
    <row r="141" spans="1:14" x14ac:dyDescent="0.3">
      <c r="A141" s="8">
        <v>139</v>
      </c>
      <c r="B141" s="4">
        <v>6.9</v>
      </c>
      <c r="C141" s="4">
        <v>3.1</v>
      </c>
      <c r="D141" s="4">
        <v>5.4</v>
      </c>
      <c r="E141" s="4">
        <v>2.1</v>
      </c>
      <c r="F141" s="32" t="s">
        <v>7</v>
      </c>
      <c r="G141" s="9">
        <f t="shared" si="15"/>
        <v>21.39</v>
      </c>
      <c r="H141" s="9">
        <f t="shared" si="16"/>
        <v>2.2258064516129035</v>
      </c>
      <c r="I141" s="9" t="str">
        <f t="shared" si="19"/>
        <v>oblong</v>
      </c>
      <c r="J141" s="9">
        <f t="shared" si="17"/>
        <v>11.340000000000002</v>
      </c>
      <c r="K141" s="9">
        <f t="shared" si="18"/>
        <v>2.5714285714285716</v>
      </c>
      <c r="L141" s="9" t="str">
        <f t="shared" si="20"/>
        <v>square</v>
      </c>
      <c r="M141" s="27" t="str">
        <f ca="1">VLOOKUP(ROUND(RANDBETWEEN(1,3),0),lookups!Y:Z,2,FALSE)</f>
        <v>white</v>
      </c>
      <c r="N141" s="17">
        <f t="shared" ca="1" si="14"/>
        <v>9</v>
      </c>
    </row>
    <row r="142" spans="1:14" x14ac:dyDescent="0.3">
      <c r="A142" s="8">
        <v>140</v>
      </c>
      <c r="B142" s="4">
        <v>6.7</v>
      </c>
      <c r="C142" s="4">
        <v>3.1</v>
      </c>
      <c r="D142" s="4">
        <v>5.6</v>
      </c>
      <c r="E142" s="4">
        <v>2.4</v>
      </c>
      <c r="F142" s="32" t="s">
        <v>7</v>
      </c>
      <c r="G142" s="9">
        <f t="shared" si="15"/>
        <v>20.77</v>
      </c>
      <c r="H142" s="9">
        <f t="shared" si="16"/>
        <v>2.161290322580645</v>
      </c>
      <c r="I142" s="9" t="str">
        <f t="shared" si="19"/>
        <v>oblong</v>
      </c>
      <c r="J142" s="9">
        <f t="shared" si="17"/>
        <v>13.44</v>
      </c>
      <c r="K142" s="9">
        <f t="shared" si="18"/>
        <v>2.3333333333333335</v>
      </c>
      <c r="L142" s="9" t="str">
        <f t="shared" si="20"/>
        <v>square</v>
      </c>
      <c r="M142" s="27" t="str">
        <f ca="1">VLOOKUP(ROUND(RANDBETWEEN(1,3),0),lookups!Y:Z,2,FALSE)</f>
        <v xml:space="preserve">pink </v>
      </c>
      <c r="N142" s="17">
        <f t="shared" ca="1" si="14"/>
        <v>8</v>
      </c>
    </row>
    <row r="143" spans="1:14" x14ac:dyDescent="0.3">
      <c r="A143" s="8">
        <v>141</v>
      </c>
      <c r="B143" s="4">
        <v>6.9</v>
      </c>
      <c r="C143" s="4">
        <v>3.1</v>
      </c>
      <c r="D143" s="4">
        <v>5.0999999999999996</v>
      </c>
      <c r="E143" s="4">
        <v>2.2999999999999998</v>
      </c>
      <c r="F143" s="32" t="s">
        <v>7</v>
      </c>
      <c r="G143" s="9">
        <f t="shared" si="15"/>
        <v>21.39</v>
      </c>
      <c r="H143" s="9">
        <f t="shared" si="16"/>
        <v>2.2258064516129035</v>
      </c>
      <c r="I143" s="9" t="str">
        <f t="shared" si="19"/>
        <v>oblong</v>
      </c>
      <c r="J143" s="9">
        <f t="shared" si="17"/>
        <v>11.729999999999999</v>
      </c>
      <c r="K143" s="9">
        <f t="shared" si="18"/>
        <v>2.2173913043478262</v>
      </c>
      <c r="L143" s="9" t="str">
        <f t="shared" si="20"/>
        <v>square</v>
      </c>
      <c r="M143" s="27" t="str">
        <f ca="1">VLOOKUP(ROUND(RANDBETWEEN(1,3),0),lookups!Y:Z,2,FALSE)</f>
        <v>violet</v>
      </c>
      <c r="N143" s="17">
        <f t="shared" ca="1" si="14"/>
        <v>5</v>
      </c>
    </row>
    <row r="144" spans="1:14" x14ac:dyDescent="0.3">
      <c r="A144" s="8">
        <v>142</v>
      </c>
      <c r="B144" s="4">
        <v>5.8</v>
      </c>
      <c r="C144" s="4">
        <v>2.7</v>
      </c>
      <c r="D144" s="4">
        <v>5.0999999999999996</v>
      </c>
      <c r="E144" s="4">
        <v>1.9</v>
      </c>
      <c r="F144" s="32" t="s">
        <v>7</v>
      </c>
      <c r="G144" s="9">
        <f t="shared" si="15"/>
        <v>15.66</v>
      </c>
      <c r="H144" s="9">
        <f t="shared" si="16"/>
        <v>2.1481481481481479</v>
      </c>
      <c r="I144" s="9" t="str">
        <f t="shared" si="19"/>
        <v>oblong</v>
      </c>
      <c r="J144" s="9">
        <f t="shared" si="17"/>
        <v>9.69</v>
      </c>
      <c r="K144" s="9">
        <f t="shared" si="18"/>
        <v>2.6842105263157894</v>
      </c>
      <c r="L144" s="9" t="str">
        <f t="shared" si="20"/>
        <v>square</v>
      </c>
      <c r="M144" s="27" t="str">
        <f ca="1">VLOOKUP(ROUND(RANDBETWEEN(1,3),0),lookups!Y:Z,2,FALSE)</f>
        <v>white</v>
      </c>
      <c r="N144" s="17">
        <f t="shared" ca="1" si="14"/>
        <v>6</v>
      </c>
    </row>
    <row r="145" spans="1:14" x14ac:dyDescent="0.3">
      <c r="A145" s="8">
        <v>143</v>
      </c>
      <c r="B145" s="4">
        <v>6.8</v>
      </c>
      <c r="C145" s="4">
        <v>3.2</v>
      </c>
      <c r="D145" s="4">
        <v>5.9</v>
      </c>
      <c r="E145" s="4">
        <v>2.2999999999999998</v>
      </c>
      <c r="F145" s="32" t="s">
        <v>7</v>
      </c>
      <c r="G145" s="9">
        <f t="shared" si="15"/>
        <v>21.76</v>
      </c>
      <c r="H145" s="9">
        <f t="shared" si="16"/>
        <v>2.125</v>
      </c>
      <c r="I145" s="9" t="str">
        <f t="shared" si="19"/>
        <v>oblong</v>
      </c>
      <c r="J145" s="9">
        <f t="shared" si="17"/>
        <v>13.57</v>
      </c>
      <c r="K145" s="9">
        <f t="shared" si="18"/>
        <v>2.5652173913043481</v>
      </c>
      <c r="L145" s="9" t="str">
        <f t="shared" si="20"/>
        <v>square</v>
      </c>
      <c r="M145" s="27" t="str">
        <f ca="1">VLOOKUP(ROUND(RANDBETWEEN(1,3),0),lookups!Y:Z,2,FALSE)</f>
        <v>violet</v>
      </c>
      <c r="N145" s="17">
        <f t="shared" ca="1" si="14"/>
        <v>5</v>
      </c>
    </row>
    <row r="146" spans="1:14" x14ac:dyDescent="0.3">
      <c r="A146" s="8">
        <v>144</v>
      </c>
      <c r="B146" s="4">
        <v>6.7</v>
      </c>
      <c r="C146" s="4">
        <v>3.3</v>
      </c>
      <c r="D146" s="4">
        <v>5.7</v>
      </c>
      <c r="E146" s="4">
        <v>2.5</v>
      </c>
      <c r="F146" s="32" t="s">
        <v>7</v>
      </c>
      <c r="G146" s="9">
        <f t="shared" si="15"/>
        <v>22.11</v>
      </c>
      <c r="H146" s="9">
        <f t="shared" si="16"/>
        <v>2.0303030303030303</v>
      </c>
      <c r="I146" s="9" t="str">
        <f t="shared" si="19"/>
        <v>oblong</v>
      </c>
      <c r="J146" s="9">
        <f t="shared" si="17"/>
        <v>14.25</v>
      </c>
      <c r="K146" s="9">
        <f t="shared" si="18"/>
        <v>2.2800000000000002</v>
      </c>
      <c r="L146" s="9" t="str">
        <f t="shared" si="20"/>
        <v>square</v>
      </c>
      <c r="M146" s="27" t="str">
        <f ca="1">VLOOKUP(ROUND(RANDBETWEEN(1,3),0),lookups!Y:Z,2,FALSE)</f>
        <v>violet</v>
      </c>
      <c r="N146" s="17">
        <f t="shared" ca="1" si="14"/>
        <v>7</v>
      </c>
    </row>
    <row r="147" spans="1:14" x14ac:dyDescent="0.3">
      <c r="A147" s="8">
        <v>145</v>
      </c>
      <c r="B147" s="4">
        <v>6.7</v>
      </c>
      <c r="C147" s="4">
        <v>3</v>
      </c>
      <c r="D147" s="4">
        <v>5.2</v>
      </c>
      <c r="E147" s="4">
        <v>2.2999999999999998</v>
      </c>
      <c r="F147" s="32" t="s">
        <v>7</v>
      </c>
      <c r="G147" s="9">
        <f t="shared" si="15"/>
        <v>20.100000000000001</v>
      </c>
      <c r="H147" s="9">
        <f t="shared" si="16"/>
        <v>2.2333333333333334</v>
      </c>
      <c r="I147" s="9" t="str">
        <f t="shared" si="19"/>
        <v>oblong</v>
      </c>
      <c r="J147" s="9">
        <f t="shared" si="17"/>
        <v>11.959999999999999</v>
      </c>
      <c r="K147" s="9">
        <f t="shared" si="18"/>
        <v>2.2608695652173916</v>
      </c>
      <c r="L147" s="9" t="str">
        <f t="shared" si="20"/>
        <v>square</v>
      </c>
      <c r="M147" s="27" t="str">
        <f ca="1">VLOOKUP(ROUND(RANDBETWEEN(1,3),0),lookups!Y:Z,2,FALSE)</f>
        <v>violet</v>
      </c>
      <c r="N147" s="17">
        <f t="shared" ca="1" si="14"/>
        <v>7</v>
      </c>
    </row>
    <row r="148" spans="1:14" x14ac:dyDescent="0.3">
      <c r="A148" s="8">
        <v>146</v>
      </c>
      <c r="B148" s="4">
        <v>6.3</v>
      </c>
      <c r="C148" s="4">
        <v>2.5</v>
      </c>
      <c r="D148" s="4">
        <v>5</v>
      </c>
      <c r="E148" s="4">
        <v>1.9</v>
      </c>
      <c r="F148" s="32" t="s">
        <v>7</v>
      </c>
      <c r="G148" s="9">
        <f t="shared" si="15"/>
        <v>15.75</v>
      </c>
      <c r="H148" s="9">
        <f t="shared" si="16"/>
        <v>2.52</v>
      </c>
      <c r="I148" s="9" t="str">
        <f t="shared" si="19"/>
        <v>oblong</v>
      </c>
      <c r="J148" s="9">
        <f t="shared" si="17"/>
        <v>9.5</v>
      </c>
      <c r="K148" s="9">
        <f t="shared" si="18"/>
        <v>2.6315789473684212</v>
      </c>
      <c r="L148" s="9" t="str">
        <f t="shared" si="20"/>
        <v>square</v>
      </c>
      <c r="M148" s="27" t="str">
        <f ca="1">VLOOKUP(ROUND(RANDBETWEEN(1,3),0),lookups!Y:Z,2,FALSE)</f>
        <v>violet</v>
      </c>
      <c r="N148" s="17">
        <f t="shared" ca="1" si="14"/>
        <v>9</v>
      </c>
    </row>
    <row r="149" spans="1:14" x14ac:dyDescent="0.3">
      <c r="A149" s="8">
        <v>147</v>
      </c>
      <c r="B149" s="4">
        <v>6.5</v>
      </c>
      <c r="C149" s="4">
        <v>3</v>
      </c>
      <c r="D149" s="4">
        <v>5.2</v>
      </c>
      <c r="E149" s="4">
        <v>2</v>
      </c>
      <c r="F149" s="32" t="s">
        <v>7</v>
      </c>
      <c r="G149" s="9">
        <f t="shared" si="15"/>
        <v>19.5</v>
      </c>
      <c r="H149" s="9">
        <f t="shared" si="16"/>
        <v>2.1666666666666665</v>
      </c>
      <c r="I149" s="9" t="str">
        <f t="shared" si="19"/>
        <v>oblong</v>
      </c>
      <c r="J149" s="9">
        <f t="shared" si="17"/>
        <v>10.4</v>
      </c>
      <c r="K149" s="9">
        <f t="shared" si="18"/>
        <v>2.6</v>
      </c>
      <c r="L149" s="9" t="str">
        <f t="shared" si="20"/>
        <v>square</v>
      </c>
      <c r="M149" s="27" t="str">
        <f ca="1">VLOOKUP(ROUND(RANDBETWEEN(1,3),0),lookups!Y:Z,2,FALSE)</f>
        <v>violet</v>
      </c>
      <c r="N149" s="17">
        <f t="shared" ca="1" si="14"/>
        <v>8</v>
      </c>
    </row>
    <row r="150" spans="1:14" x14ac:dyDescent="0.3">
      <c r="A150" s="8">
        <v>148</v>
      </c>
      <c r="B150" s="4">
        <v>6.2</v>
      </c>
      <c r="C150" s="4">
        <v>3.4</v>
      </c>
      <c r="D150" s="4">
        <v>5.4</v>
      </c>
      <c r="E150" s="4">
        <v>2.2999999999999998</v>
      </c>
      <c r="F150" s="32" t="s">
        <v>7</v>
      </c>
      <c r="G150" s="9">
        <f t="shared" si="15"/>
        <v>21.08</v>
      </c>
      <c r="H150" s="9">
        <f t="shared" si="16"/>
        <v>1.8235294117647061</v>
      </c>
      <c r="I150" s="9" t="str">
        <f t="shared" si="19"/>
        <v>square</v>
      </c>
      <c r="J150" s="9">
        <f t="shared" si="17"/>
        <v>12.42</v>
      </c>
      <c r="K150" s="9">
        <f t="shared" si="18"/>
        <v>2.347826086956522</v>
      </c>
      <c r="L150" s="9" t="str">
        <f t="shared" si="20"/>
        <v>square</v>
      </c>
      <c r="M150" s="27" t="str">
        <f ca="1">VLOOKUP(ROUND(RANDBETWEEN(1,3),0),lookups!Y:Z,2,FALSE)</f>
        <v xml:space="preserve">pink </v>
      </c>
      <c r="N150" s="17">
        <f t="shared" ca="1" si="14"/>
        <v>7</v>
      </c>
    </row>
    <row r="151" spans="1:14" x14ac:dyDescent="0.3">
      <c r="A151" s="8">
        <v>149</v>
      </c>
      <c r="B151" s="4">
        <v>5.9</v>
      </c>
      <c r="C151" s="4">
        <v>3</v>
      </c>
      <c r="D151" s="4">
        <v>5.0999999999999996</v>
      </c>
      <c r="E151" s="4">
        <v>1.8</v>
      </c>
      <c r="F151" s="32" t="s">
        <v>7</v>
      </c>
      <c r="G151" s="9">
        <f t="shared" si="15"/>
        <v>17.700000000000003</v>
      </c>
      <c r="H151" s="9">
        <f t="shared" si="16"/>
        <v>1.9666666666666668</v>
      </c>
      <c r="I151" s="9" t="str">
        <f t="shared" si="19"/>
        <v>square</v>
      </c>
      <c r="J151" s="9">
        <f t="shared" si="17"/>
        <v>9.18</v>
      </c>
      <c r="K151" s="9">
        <f t="shared" si="18"/>
        <v>2.833333333333333</v>
      </c>
      <c r="L151" s="9" t="str">
        <f t="shared" si="20"/>
        <v>square</v>
      </c>
      <c r="M151" s="27" t="str">
        <f ca="1">VLOOKUP(ROUND(RANDBETWEEN(1,3),0),lookups!Y:Z,2,FALSE)</f>
        <v xml:space="preserve">pink </v>
      </c>
      <c r="N151" s="17">
        <f t="shared" ca="1" si="14"/>
        <v>5</v>
      </c>
    </row>
  </sheetData>
  <autoFilter ref="A1:N151" xr:uid="{C428F67F-9835-416B-BB43-BB8DC1E74B82}">
    <sortState xmlns:xlrd2="http://schemas.microsoft.com/office/spreadsheetml/2017/richdata2" ref="A2:N151">
      <sortCondition ref="A1:A151"/>
    </sortState>
  </autoFilter>
  <conditionalFormatting sqref="A1:XFD1048576">
    <cfRule type="expression" dxfId="52" priority="1">
      <formula>_xlfn.ISFORMULA(A1)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6149-9D8E-466A-95FF-B6FC58FE59CA}">
  <sheetPr>
    <tabColor rgb="FF7030A0"/>
  </sheetPr>
  <dimension ref="A1:E15"/>
  <sheetViews>
    <sheetView workbookViewId="0">
      <pane xSplit="1" ySplit="1" topLeftCell="B2" activePane="bottomRight" state="frozen"/>
      <selection activeCell="Q135" sqref="Q135"/>
      <selection pane="topRight" activeCell="Q135" sqref="Q135"/>
      <selection pane="bottomLeft" activeCell="Q135" sqref="Q135"/>
      <selection pane="bottomRight" activeCell="A2" sqref="A2"/>
    </sheetView>
  </sheetViews>
  <sheetFormatPr defaultRowHeight="14.4" x14ac:dyDescent="0.3"/>
  <cols>
    <col min="1" max="1" width="15.6640625" bestFit="1" customWidth="1"/>
    <col min="2" max="2" width="8.33203125" bestFit="1" customWidth="1"/>
    <col min="3" max="3" width="9.33203125" bestFit="1" customWidth="1"/>
    <col min="4" max="4" width="78.44140625" bestFit="1" customWidth="1"/>
    <col min="5" max="5" width="6.33203125" bestFit="1" customWidth="1"/>
  </cols>
  <sheetData>
    <row r="1" spans="1:5" s="33" customFormat="1" x14ac:dyDescent="0.3">
      <c r="A1" s="20" t="s">
        <v>68</v>
      </c>
      <c r="B1" s="20" t="s">
        <v>69</v>
      </c>
      <c r="C1" s="20" t="s">
        <v>71</v>
      </c>
      <c r="D1" s="20" t="s">
        <v>78</v>
      </c>
      <c r="E1" s="20" t="s">
        <v>70</v>
      </c>
    </row>
    <row r="2" spans="1:5" x14ac:dyDescent="0.3">
      <c r="A2" s="3" t="s">
        <v>92</v>
      </c>
      <c r="B2" s="3" t="s">
        <v>75</v>
      </c>
      <c r="C2" s="3" t="s">
        <v>72</v>
      </c>
      <c r="D2" s="3" t="s">
        <v>79</v>
      </c>
      <c r="E2" s="3"/>
    </row>
    <row r="3" spans="1:5" x14ac:dyDescent="0.3">
      <c r="A3" s="3" t="s">
        <v>0</v>
      </c>
      <c r="B3" s="3" t="s">
        <v>76</v>
      </c>
      <c r="C3" s="3" t="s">
        <v>73</v>
      </c>
      <c r="D3" s="3" t="s">
        <v>80</v>
      </c>
      <c r="E3" s="3"/>
    </row>
    <row r="4" spans="1:5" x14ac:dyDescent="0.3">
      <c r="A4" s="3" t="s">
        <v>1</v>
      </c>
      <c r="B4" s="3" t="s">
        <v>76</v>
      </c>
      <c r="C4" s="3" t="s">
        <v>73</v>
      </c>
      <c r="D4" s="3" t="s">
        <v>81</v>
      </c>
      <c r="E4" s="3"/>
    </row>
    <row r="5" spans="1:5" x14ac:dyDescent="0.3">
      <c r="A5" s="3" t="s">
        <v>2</v>
      </c>
      <c r="B5" s="3" t="s">
        <v>76</v>
      </c>
      <c r="C5" s="3" t="s">
        <v>73</v>
      </c>
      <c r="D5" s="3" t="s">
        <v>80</v>
      </c>
      <c r="E5" s="3"/>
    </row>
    <row r="6" spans="1:5" x14ac:dyDescent="0.3">
      <c r="A6" s="3" t="s">
        <v>3</v>
      </c>
      <c r="B6" s="3" t="s">
        <v>76</v>
      </c>
      <c r="C6" s="3" t="s">
        <v>73</v>
      </c>
      <c r="D6" s="3" t="s">
        <v>81</v>
      </c>
      <c r="E6" s="3"/>
    </row>
    <row r="7" spans="1:5" x14ac:dyDescent="0.3">
      <c r="A7" s="3" t="s">
        <v>4</v>
      </c>
      <c r="B7" s="3" t="s">
        <v>77</v>
      </c>
      <c r="C7" s="3" t="s">
        <v>74</v>
      </c>
      <c r="D7" s="3" t="s">
        <v>82</v>
      </c>
      <c r="E7" s="3"/>
    </row>
    <row r="8" spans="1:5" x14ac:dyDescent="0.3">
      <c r="A8" s="3" t="s">
        <v>8</v>
      </c>
      <c r="B8" s="3" t="s">
        <v>76</v>
      </c>
      <c r="C8" s="3" t="s">
        <v>73</v>
      </c>
      <c r="D8" s="3" t="s">
        <v>83</v>
      </c>
      <c r="E8" s="3"/>
    </row>
    <row r="9" spans="1:5" x14ac:dyDescent="0.3">
      <c r="A9" s="3" t="s">
        <v>62</v>
      </c>
      <c r="B9" s="3" t="s">
        <v>76</v>
      </c>
      <c r="C9" s="3" t="s">
        <v>73</v>
      </c>
      <c r="D9" s="3" t="s">
        <v>84</v>
      </c>
      <c r="E9" s="3"/>
    </row>
    <row r="10" spans="1:5" x14ac:dyDescent="0.3">
      <c r="A10" s="3" t="s">
        <v>10</v>
      </c>
      <c r="B10" s="3" t="s">
        <v>77</v>
      </c>
      <c r="C10" s="3" t="s">
        <v>74</v>
      </c>
      <c r="D10" s="3" t="s">
        <v>89</v>
      </c>
      <c r="E10" s="3"/>
    </row>
    <row r="11" spans="1:5" x14ac:dyDescent="0.3">
      <c r="A11" s="3" t="s">
        <v>9</v>
      </c>
      <c r="B11" s="3" t="s">
        <v>76</v>
      </c>
      <c r="C11" s="3" t="s">
        <v>73</v>
      </c>
      <c r="D11" s="3" t="s">
        <v>83</v>
      </c>
      <c r="E11" s="3"/>
    </row>
    <row r="12" spans="1:5" x14ac:dyDescent="0.3">
      <c r="A12" s="3" t="s">
        <v>63</v>
      </c>
      <c r="B12" s="3" t="s">
        <v>76</v>
      </c>
      <c r="C12" s="3" t="s">
        <v>73</v>
      </c>
      <c r="D12" s="3" t="s">
        <v>85</v>
      </c>
      <c r="E12" s="3"/>
    </row>
    <row r="13" spans="1:5" x14ac:dyDescent="0.3">
      <c r="A13" s="3" t="s">
        <v>11</v>
      </c>
      <c r="B13" s="3" t="s">
        <v>77</v>
      </c>
      <c r="C13" s="3" t="s">
        <v>74</v>
      </c>
      <c r="D13" s="3" t="s">
        <v>88</v>
      </c>
      <c r="E13" s="3"/>
    </row>
    <row r="14" spans="1:5" x14ac:dyDescent="0.3">
      <c r="A14" s="3" t="s">
        <v>57</v>
      </c>
      <c r="B14" s="3" t="s">
        <v>77</v>
      </c>
      <c r="C14" s="3" t="s">
        <v>74</v>
      </c>
      <c r="D14" s="3" t="s">
        <v>86</v>
      </c>
      <c r="E14" s="3"/>
    </row>
    <row r="15" spans="1:5" x14ac:dyDescent="0.3">
      <c r="A15" s="3" t="s">
        <v>12</v>
      </c>
      <c r="B15" s="3" t="s">
        <v>75</v>
      </c>
      <c r="C15" s="3" t="s">
        <v>72</v>
      </c>
      <c r="D15" s="3" t="s">
        <v>87</v>
      </c>
      <c r="E1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F67F-9835-416B-BB43-BB8DC1E74B82}">
  <sheetPr>
    <tabColor rgb="FF00B050"/>
  </sheetPr>
  <dimension ref="A1:N151"/>
  <sheetViews>
    <sheetView workbookViewId="0">
      <pane xSplit="2" ySplit="1" topLeftCell="C126" activePane="bottomRight" state="frozen"/>
      <selection activeCell="C34" sqref="C34"/>
      <selection pane="topRight" activeCell="C34" sqref="C34"/>
      <selection pane="bottomLeft" activeCell="C34" sqref="C34"/>
      <selection pane="bottomRight" activeCell="B153" sqref="B153"/>
    </sheetView>
  </sheetViews>
  <sheetFormatPr defaultColWidth="8.88671875" defaultRowHeight="14.4" x14ac:dyDescent="0.3"/>
  <cols>
    <col min="1" max="1" width="7.6640625" style="8" bestFit="1" customWidth="1"/>
    <col min="2" max="2" width="13.88671875" style="9" bestFit="1" customWidth="1"/>
    <col min="3" max="3" width="13.33203125" style="9" bestFit="1" customWidth="1"/>
    <col min="4" max="4" width="13.6640625" style="9" bestFit="1" customWidth="1"/>
    <col min="5" max="5" width="13.33203125" style="9" bestFit="1" customWidth="1"/>
    <col min="6" max="6" width="9.33203125" style="2" bestFit="1" customWidth="1"/>
    <col min="7" max="7" width="12.33203125" style="9" bestFit="1" customWidth="1"/>
    <col min="8" max="8" width="17.109375" style="9" bestFit="1" customWidth="1"/>
    <col min="9" max="9" width="13.5546875" style="9" bestFit="1" customWidth="1"/>
    <col min="10" max="10" width="12.109375" style="9" bestFit="1" customWidth="1"/>
    <col min="11" max="11" width="17" style="9" bestFit="1" customWidth="1"/>
    <col min="12" max="12" width="13.44140625" style="9" bestFit="1" customWidth="1"/>
    <col min="13" max="13" width="8.44140625" style="9" bestFit="1" customWidth="1"/>
    <col min="14" max="14" width="7.33203125" style="8" bestFit="1" customWidth="1"/>
    <col min="15" max="16384" width="8.88671875" style="2"/>
  </cols>
  <sheetData>
    <row r="1" spans="1:14" s="1" customFormat="1" x14ac:dyDescent="0.3">
      <c r="A1" s="7" t="s">
        <v>92</v>
      </c>
      <c r="B1" s="6" t="s">
        <v>0</v>
      </c>
      <c r="C1" s="6" t="s">
        <v>1</v>
      </c>
      <c r="D1" s="6" t="s">
        <v>2</v>
      </c>
      <c r="E1" s="6" t="s">
        <v>3</v>
      </c>
      <c r="F1" s="5" t="s">
        <v>4</v>
      </c>
      <c r="G1" s="10" t="s">
        <v>8</v>
      </c>
      <c r="H1" s="10" t="s">
        <v>62</v>
      </c>
      <c r="I1" s="10" t="s">
        <v>10</v>
      </c>
      <c r="J1" s="10" t="s">
        <v>9</v>
      </c>
      <c r="K1" s="10" t="s">
        <v>63</v>
      </c>
      <c r="L1" s="10" t="s">
        <v>11</v>
      </c>
      <c r="M1" s="10" t="s">
        <v>57</v>
      </c>
      <c r="N1" s="7" t="s">
        <v>12</v>
      </c>
    </row>
    <row r="2" spans="1:14" x14ac:dyDescent="0.3">
      <c r="A2" s="8">
        <v>0</v>
      </c>
      <c r="B2" s="4">
        <v>5.0999999999999996</v>
      </c>
      <c r="C2" s="4">
        <v>3.5</v>
      </c>
      <c r="D2" s="4">
        <v>1.4</v>
      </c>
      <c r="E2" s="4">
        <v>0.2</v>
      </c>
      <c r="F2" s="30" t="s">
        <v>5</v>
      </c>
      <c r="G2" s="9">
        <v>17.849999999999998</v>
      </c>
      <c r="H2" s="9">
        <v>1.4571428571428571</v>
      </c>
      <c r="I2" s="9" t="s">
        <v>66</v>
      </c>
      <c r="J2" s="9">
        <v>0.27999999999999997</v>
      </c>
      <c r="K2" s="9">
        <v>6.9999999999999991</v>
      </c>
      <c r="L2" s="9" t="s">
        <v>67</v>
      </c>
      <c r="M2" s="29" t="s">
        <v>44</v>
      </c>
      <c r="N2" s="15">
        <v>6</v>
      </c>
    </row>
    <row r="3" spans="1:14" x14ac:dyDescent="0.3">
      <c r="A3" s="8">
        <v>1</v>
      </c>
      <c r="B3" s="4">
        <v>4.9000000000000004</v>
      </c>
      <c r="C3" s="4">
        <v>3</v>
      </c>
      <c r="D3" s="4">
        <v>1.4</v>
      </c>
      <c r="E3" s="4">
        <v>0.2</v>
      </c>
      <c r="F3" s="30" t="s">
        <v>5</v>
      </c>
      <c r="G3" s="9">
        <v>14.700000000000001</v>
      </c>
      <c r="H3" s="9">
        <v>1.6333333333333335</v>
      </c>
      <c r="I3" s="9" t="s">
        <v>66</v>
      </c>
      <c r="J3" s="9">
        <v>0.27999999999999997</v>
      </c>
      <c r="K3" s="9">
        <v>6.9999999999999991</v>
      </c>
      <c r="L3" s="9" t="s">
        <v>67</v>
      </c>
      <c r="M3" s="29" t="s">
        <v>47</v>
      </c>
      <c r="N3" s="15">
        <v>4</v>
      </c>
    </row>
    <row r="4" spans="1:14" x14ac:dyDescent="0.3">
      <c r="A4" s="8">
        <v>2</v>
      </c>
      <c r="B4" s="4">
        <v>4.7</v>
      </c>
      <c r="C4" s="4">
        <v>3.2</v>
      </c>
      <c r="D4" s="4">
        <v>1.3</v>
      </c>
      <c r="E4" s="4">
        <v>0.2</v>
      </c>
      <c r="F4" s="30" t="s">
        <v>5</v>
      </c>
      <c r="G4" s="9">
        <v>15.040000000000001</v>
      </c>
      <c r="H4" s="9">
        <v>1.46875</v>
      </c>
      <c r="I4" s="9" t="s">
        <v>66</v>
      </c>
      <c r="J4" s="9">
        <v>0.26</v>
      </c>
      <c r="K4" s="9">
        <v>6.5</v>
      </c>
      <c r="L4" s="9" t="s">
        <v>67</v>
      </c>
      <c r="M4" s="29" t="s">
        <v>44</v>
      </c>
      <c r="N4" s="15">
        <v>5</v>
      </c>
    </row>
    <row r="5" spans="1:14" x14ac:dyDescent="0.3">
      <c r="A5" s="8">
        <v>3</v>
      </c>
      <c r="B5" s="4">
        <v>4.5999999999999996</v>
      </c>
      <c r="C5" s="4">
        <v>3.1</v>
      </c>
      <c r="D5" s="4">
        <v>1.5</v>
      </c>
      <c r="E5" s="4">
        <v>0.2</v>
      </c>
      <c r="F5" s="30" t="s">
        <v>5</v>
      </c>
      <c r="G5" s="9">
        <v>14.26</v>
      </c>
      <c r="H5" s="9">
        <v>1.4838709677419353</v>
      </c>
      <c r="I5" s="9" t="s">
        <v>66</v>
      </c>
      <c r="J5" s="9">
        <v>0.30000000000000004</v>
      </c>
      <c r="K5" s="9">
        <v>7.5</v>
      </c>
      <c r="L5" s="9" t="s">
        <v>67</v>
      </c>
      <c r="M5" s="29" t="s">
        <v>44</v>
      </c>
      <c r="N5" s="15">
        <v>4</v>
      </c>
    </row>
    <row r="6" spans="1:14" x14ac:dyDescent="0.3">
      <c r="A6" s="8">
        <v>4</v>
      </c>
      <c r="B6" s="4">
        <v>5</v>
      </c>
      <c r="C6" s="4">
        <v>3.6</v>
      </c>
      <c r="D6" s="4">
        <v>1.4</v>
      </c>
      <c r="E6" s="4">
        <v>0.2</v>
      </c>
      <c r="F6" s="30" t="s">
        <v>5</v>
      </c>
      <c r="G6" s="9">
        <v>18</v>
      </c>
      <c r="H6" s="9">
        <v>1.3888888888888888</v>
      </c>
      <c r="I6" s="9" t="s">
        <v>66</v>
      </c>
      <c r="J6" s="9">
        <v>0.27999999999999997</v>
      </c>
      <c r="K6" s="9">
        <v>6.9999999999999991</v>
      </c>
      <c r="L6" s="9" t="s">
        <v>67</v>
      </c>
      <c r="M6" s="29" t="s">
        <v>44</v>
      </c>
      <c r="N6" s="15">
        <v>6</v>
      </c>
    </row>
    <row r="7" spans="1:14" x14ac:dyDescent="0.3">
      <c r="A7" s="8">
        <v>5</v>
      </c>
      <c r="B7" s="4">
        <v>5.4</v>
      </c>
      <c r="C7" s="4">
        <v>3.9</v>
      </c>
      <c r="D7" s="4">
        <v>1.7</v>
      </c>
      <c r="E7" s="4">
        <v>0.4</v>
      </c>
      <c r="F7" s="30" t="s">
        <v>5</v>
      </c>
      <c r="G7" s="9">
        <v>21.060000000000002</v>
      </c>
      <c r="H7" s="9">
        <v>1.3846153846153848</v>
      </c>
      <c r="I7" s="9" t="s">
        <v>66</v>
      </c>
      <c r="J7" s="9">
        <v>0.68</v>
      </c>
      <c r="K7" s="9">
        <v>4.25</v>
      </c>
      <c r="L7" s="9" t="s">
        <v>65</v>
      </c>
      <c r="M7" s="29" t="s">
        <v>44</v>
      </c>
      <c r="N7" s="15">
        <v>7</v>
      </c>
    </row>
    <row r="8" spans="1:14" x14ac:dyDescent="0.3">
      <c r="A8" s="8">
        <v>6</v>
      </c>
      <c r="B8" s="4">
        <v>4.5999999999999996</v>
      </c>
      <c r="C8" s="4">
        <v>3.4</v>
      </c>
      <c r="D8" s="4">
        <v>1.4</v>
      </c>
      <c r="E8" s="4">
        <v>0.3</v>
      </c>
      <c r="F8" s="30" t="s">
        <v>5</v>
      </c>
      <c r="G8" s="9">
        <v>15.639999999999999</v>
      </c>
      <c r="H8" s="9">
        <v>1.3529411764705881</v>
      </c>
      <c r="I8" s="9" t="s">
        <v>66</v>
      </c>
      <c r="J8" s="9">
        <v>0.42</v>
      </c>
      <c r="K8" s="9">
        <v>4.666666666666667</v>
      </c>
      <c r="L8" s="9" t="s">
        <v>65</v>
      </c>
      <c r="M8" s="29" t="s">
        <v>50</v>
      </c>
      <c r="N8" s="15">
        <v>6</v>
      </c>
    </row>
    <row r="9" spans="1:14" x14ac:dyDescent="0.3">
      <c r="A9" s="8">
        <v>7</v>
      </c>
      <c r="B9" s="4">
        <v>5</v>
      </c>
      <c r="C9" s="4">
        <v>3.4</v>
      </c>
      <c r="D9" s="4">
        <v>1.5</v>
      </c>
      <c r="E9" s="4">
        <v>0.2</v>
      </c>
      <c r="F9" s="30" t="s">
        <v>5</v>
      </c>
      <c r="G9" s="9">
        <v>17</v>
      </c>
      <c r="H9" s="9">
        <v>1.4705882352941178</v>
      </c>
      <c r="I9" s="9" t="s">
        <v>66</v>
      </c>
      <c r="J9" s="9">
        <v>0.30000000000000004</v>
      </c>
      <c r="K9" s="9">
        <v>7.5</v>
      </c>
      <c r="L9" s="9" t="s">
        <v>67</v>
      </c>
      <c r="M9" s="29" t="s">
        <v>47</v>
      </c>
      <c r="N9" s="15">
        <v>4</v>
      </c>
    </row>
    <row r="10" spans="1:14" x14ac:dyDescent="0.3">
      <c r="A10" s="8">
        <v>8</v>
      </c>
      <c r="B10" s="4">
        <v>4.4000000000000004</v>
      </c>
      <c r="C10" s="4">
        <v>2.9</v>
      </c>
      <c r="D10" s="4">
        <v>1.4</v>
      </c>
      <c r="E10" s="4">
        <v>0.2</v>
      </c>
      <c r="F10" s="30" t="s">
        <v>5</v>
      </c>
      <c r="G10" s="9">
        <v>12.76</v>
      </c>
      <c r="H10" s="9">
        <v>1.517241379310345</v>
      </c>
      <c r="I10" s="9" t="s">
        <v>66</v>
      </c>
      <c r="J10" s="9">
        <v>0.27999999999999997</v>
      </c>
      <c r="K10" s="9">
        <v>6.9999999999999991</v>
      </c>
      <c r="L10" s="9" t="s">
        <v>67</v>
      </c>
      <c r="M10" s="29" t="s">
        <v>53</v>
      </c>
      <c r="N10" s="15">
        <v>3</v>
      </c>
    </row>
    <row r="11" spans="1:14" x14ac:dyDescent="0.3">
      <c r="A11" s="8">
        <v>9</v>
      </c>
      <c r="B11" s="4">
        <v>4.9000000000000004</v>
      </c>
      <c r="C11" s="4">
        <v>3.1</v>
      </c>
      <c r="D11" s="4">
        <v>1.5</v>
      </c>
      <c r="E11" s="4">
        <v>0.1</v>
      </c>
      <c r="F11" s="30" t="s">
        <v>5</v>
      </c>
      <c r="G11" s="9">
        <v>15.190000000000001</v>
      </c>
      <c r="H11" s="9">
        <v>1.5806451612903227</v>
      </c>
      <c r="I11" s="9" t="s">
        <v>66</v>
      </c>
      <c r="J11" s="9">
        <v>0.15000000000000002</v>
      </c>
      <c r="K11" s="9">
        <v>15</v>
      </c>
      <c r="L11" s="9" t="s">
        <v>67</v>
      </c>
      <c r="M11" s="29" t="s">
        <v>49</v>
      </c>
      <c r="N11" s="15">
        <v>3</v>
      </c>
    </row>
    <row r="12" spans="1:14" x14ac:dyDescent="0.3">
      <c r="A12" s="8">
        <v>10</v>
      </c>
      <c r="B12" s="4">
        <v>5.4</v>
      </c>
      <c r="C12" s="4">
        <v>3.7</v>
      </c>
      <c r="D12" s="4">
        <v>1.5</v>
      </c>
      <c r="E12" s="4">
        <v>0.2</v>
      </c>
      <c r="F12" s="30" t="s">
        <v>5</v>
      </c>
      <c r="G12" s="9">
        <v>19.980000000000004</v>
      </c>
      <c r="H12" s="9">
        <v>1.4594594594594594</v>
      </c>
      <c r="I12" s="9" t="s">
        <v>66</v>
      </c>
      <c r="J12" s="9">
        <v>0.30000000000000004</v>
      </c>
      <c r="K12" s="9">
        <v>7.5</v>
      </c>
      <c r="L12" s="9" t="s">
        <v>67</v>
      </c>
      <c r="M12" s="29" t="s">
        <v>53</v>
      </c>
      <c r="N12" s="15">
        <v>4</v>
      </c>
    </row>
    <row r="13" spans="1:14" x14ac:dyDescent="0.3">
      <c r="A13" s="8">
        <v>11</v>
      </c>
      <c r="B13" s="4">
        <v>4.8</v>
      </c>
      <c r="C13" s="4">
        <v>3.4</v>
      </c>
      <c r="D13" s="4">
        <v>1.6</v>
      </c>
      <c r="E13" s="4">
        <v>0.2</v>
      </c>
      <c r="F13" s="30" t="s">
        <v>5</v>
      </c>
      <c r="G13" s="9">
        <v>16.32</v>
      </c>
      <c r="H13" s="9">
        <v>1.411764705882353</v>
      </c>
      <c r="I13" s="9" t="s">
        <v>66</v>
      </c>
      <c r="J13" s="9">
        <v>0.32000000000000006</v>
      </c>
      <c r="K13" s="9">
        <v>8</v>
      </c>
      <c r="L13" s="9" t="s">
        <v>67</v>
      </c>
      <c r="M13" s="29" t="s">
        <v>50</v>
      </c>
      <c r="N13" s="15">
        <v>3</v>
      </c>
    </row>
    <row r="14" spans="1:14" x14ac:dyDescent="0.3">
      <c r="A14" s="8">
        <v>12</v>
      </c>
      <c r="B14" s="4">
        <v>4.8</v>
      </c>
      <c r="C14" s="4">
        <v>3</v>
      </c>
      <c r="D14" s="4">
        <v>1.4</v>
      </c>
      <c r="E14" s="4">
        <v>0.1</v>
      </c>
      <c r="F14" s="30" t="s">
        <v>5</v>
      </c>
      <c r="G14" s="9">
        <v>14.399999999999999</v>
      </c>
      <c r="H14" s="9">
        <v>1.5999999999999999</v>
      </c>
      <c r="I14" s="9" t="s">
        <v>66</v>
      </c>
      <c r="J14" s="9">
        <v>0.13999999999999999</v>
      </c>
      <c r="K14" s="9">
        <v>13.999999999999998</v>
      </c>
      <c r="L14" s="9" t="s">
        <v>67</v>
      </c>
      <c r="M14" s="29" t="s">
        <v>53</v>
      </c>
      <c r="N14" s="15">
        <v>4</v>
      </c>
    </row>
    <row r="15" spans="1:14" x14ac:dyDescent="0.3">
      <c r="A15" s="8">
        <v>13</v>
      </c>
      <c r="B15" s="4">
        <v>4.3</v>
      </c>
      <c r="C15" s="4">
        <v>3</v>
      </c>
      <c r="D15" s="4">
        <v>1.1000000000000001</v>
      </c>
      <c r="E15" s="4">
        <v>0.1</v>
      </c>
      <c r="F15" s="30" t="s">
        <v>5</v>
      </c>
      <c r="G15" s="9">
        <v>12.899999999999999</v>
      </c>
      <c r="H15" s="9">
        <v>1.4333333333333333</v>
      </c>
      <c r="I15" s="9" t="s">
        <v>66</v>
      </c>
      <c r="J15" s="9">
        <v>0.11000000000000001</v>
      </c>
      <c r="K15" s="9">
        <v>11</v>
      </c>
      <c r="L15" s="9" t="s">
        <v>67</v>
      </c>
      <c r="M15" s="29" t="s">
        <v>49</v>
      </c>
      <c r="N15" s="15">
        <v>4</v>
      </c>
    </row>
    <row r="16" spans="1:14" x14ac:dyDescent="0.3">
      <c r="A16" s="8">
        <v>14</v>
      </c>
      <c r="B16" s="4">
        <v>5.8</v>
      </c>
      <c r="C16" s="4">
        <v>4</v>
      </c>
      <c r="D16" s="4">
        <v>1.2</v>
      </c>
      <c r="E16" s="4">
        <v>0.2</v>
      </c>
      <c r="F16" s="30" t="s">
        <v>5</v>
      </c>
      <c r="G16" s="9">
        <v>23.2</v>
      </c>
      <c r="H16" s="9">
        <v>1.45</v>
      </c>
      <c r="I16" s="9" t="s">
        <v>66</v>
      </c>
      <c r="J16" s="9">
        <v>0.24</v>
      </c>
      <c r="K16" s="9">
        <v>5.9999999999999991</v>
      </c>
      <c r="L16" s="9" t="s">
        <v>67</v>
      </c>
      <c r="M16" s="29" t="s">
        <v>50</v>
      </c>
      <c r="N16" s="15">
        <v>4</v>
      </c>
    </row>
    <row r="17" spans="1:14" x14ac:dyDescent="0.3">
      <c r="A17" s="8">
        <v>15</v>
      </c>
      <c r="B17" s="4">
        <v>5.7</v>
      </c>
      <c r="C17" s="4">
        <v>4.4000000000000004</v>
      </c>
      <c r="D17" s="4">
        <v>1.5</v>
      </c>
      <c r="E17" s="4">
        <v>0.4</v>
      </c>
      <c r="F17" s="30" t="s">
        <v>5</v>
      </c>
      <c r="G17" s="9">
        <v>25.080000000000002</v>
      </c>
      <c r="H17" s="9">
        <v>1.2954545454545454</v>
      </c>
      <c r="I17" s="9" t="s">
        <v>66</v>
      </c>
      <c r="J17" s="9">
        <v>0.60000000000000009</v>
      </c>
      <c r="K17" s="9">
        <v>3.75</v>
      </c>
      <c r="L17" s="9" t="s">
        <v>65</v>
      </c>
      <c r="M17" s="29" t="s">
        <v>49</v>
      </c>
      <c r="N17" s="15">
        <v>4</v>
      </c>
    </row>
    <row r="18" spans="1:14" x14ac:dyDescent="0.3">
      <c r="A18" s="8">
        <v>16</v>
      </c>
      <c r="B18" s="4">
        <v>5.4</v>
      </c>
      <c r="C18" s="4">
        <v>3.9</v>
      </c>
      <c r="D18" s="4">
        <v>1.3</v>
      </c>
      <c r="E18" s="4">
        <v>0.4</v>
      </c>
      <c r="F18" s="30" t="s">
        <v>5</v>
      </c>
      <c r="G18" s="9">
        <v>21.060000000000002</v>
      </c>
      <c r="H18" s="9">
        <v>1.3846153846153848</v>
      </c>
      <c r="I18" s="9" t="s">
        <v>66</v>
      </c>
      <c r="J18" s="9">
        <v>0.52</v>
      </c>
      <c r="K18" s="9">
        <v>3.25</v>
      </c>
      <c r="L18" s="9" t="s">
        <v>65</v>
      </c>
      <c r="M18" s="29" t="s">
        <v>50</v>
      </c>
      <c r="N18" s="15">
        <v>6</v>
      </c>
    </row>
    <row r="19" spans="1:14" x14ac:dyDescent="0.3">
      <c r="A19" s="8">
        <v>17</v>
      </c>
      <c r="B19" s="4">
        <v>5.0999999999999996</v>
      </c>
      <c r="C19" s="4">
        <v>3.5</v>
      </c>
      <c r="D19" s="4">
        <v>1.4</v>
      </c>
      <c r="E19" s="4">
        <v>0.3</v>
      </c>
      <c r="F19" s="30" t="s">
        <v>5</v>
      </c>
      <c r="G19" s="9">
        <v>17.849999999999998</v>
      </c>
      <c r="H19" s="9">
        <v>1.4571428571428571</v>
      </c>
      <c r="I19" s="9" t="s">
        <v>66</v>
      </c>
      <c r="J19" s="9">
        <v>0.42</v>
      </c>
      <c r="K19" s="9">
        <v>4.666666666666667</v>
      </c>
      <c r="L19" s="9" t="s">
        <v>65</v>
      </c>
      <c r="M19" s="29" t="s">
        <v>47</v>
      </c>
      <c r="N19" s="15">
        <v>6</v>
      </c>
    </row>
    <row r="20" spans="1:14" x14ac:dyDescent="0.3">
      <c r="A20" s="8">
        <v>18</v>
      </c>
      <c r="B20" s="4">
        <v>5.7</v>
      </c>
      <c r="C20" s="4">
        <v>3.8</v>
      </c>
      <c r="D20" s="4">
        <v>1.7</v>
      </c>
      <c r="E20" s="4">
        <v>0.3</v>
      </c>
      <c r="F20" s="30" t="s">
        <v>5</v>
      </c>
      <c r="G20" s="9">
        <v>21.66</v>
      </c>
      <c r="H20" s="9">
        <v>1.5000000000000002</v>
      </c>
      <c r="I20" s="9" t="s">
        <v>66</v>
      </c>
      <c r="J20" s="9">
        <v>0.51</v>
      </c>
      <c r="K20" s="9">
        <v>5.666666666666667</v>
      </c>
      <c r="L20" s="9" t="s">
        <v>65</v>
      </c>
      <c r="M20" s="29" t="s">
        <v>50</v>
      </c>
      <c r="N20" s="15">
        <v>6</v>
      </c>
    </row>
    <row r="21" spans="1:14" x14ac:dyDescent="0.3">
      <c r="A21" s="8">
        <v>19</v>
      </c>
      <c r="B21" s="4">
        <v>5.0999999999999996</v>
      </c>
      <c r="C21" s="4">
        <v>3.8</v>
      </c>
      <c r="D21" s="4">
        <v>1.5</v>
      </c>
      <c r="E21" s="4">
        <v>0.3</v>
      </c>
      <c r="F21" s="30" t="s">
        <v>5</v>
      </c>
      <c r="G21" s="9">
        <v>19.38</v>
      </c>
      <c r="H21" s="9">
        <v>1.3421052631578947</v>
      </c>
      <c r="I21" s="9" t="s">
        <v>66</v>
      </c>
      <c r="J21" s="9">
        <v>0.44999999999999996</v>
      </c>
      <c r="K21" s="9">
        <v>5</v>
      </c>
      <c r="L21" s="9" t="s">
        <v>65</v>
      </c>
      <c r="M21" s="29" t="s">
        <v>49</v>
      </c>
      <c r="N21" s="15">
        <v>6</v>
      </c>
    </row>
    <row r="22" spans="1:14" x14ac:dyDescent="0.3">
      <c r="A22" s="8">
        <v>20</v>
      </c>
      <c r="B22" s="4">
        <v>5.4</v>
      </c>
      <c r="C22" s="4">
        <v>3.4</v>
      </c>
      <c r="D22" s="4">
        <v>1.7</v>
      </c>
      <c r="E22" s="4">
        <v>0.2</v>
      </c>
      <c r="F22" s="30" t="s">
        <v>5</v>
      </c>
      <c r="G22" s="9">
        <v>18.36</v>
      </c>
      <c r="H22" s="9">
        <v>1.5882352941176472</v>
      </c>
      <c r="I22" s="9" t="s">
        <v>66</v>
      </c>
      <c r="J22" s="9">
        <v>0.34</v>
      </c>
      <c r="K22" s="9">
        <v>8.5</v>
      </c>
      <c r="L22" s="9" t="s">
        <v>67</v>
      </c>
      <c r="M22" s="29" t="s">
        <v>49</v>
      </c>
      <c r="N22" s="15">
        <v>3</v>
      </c>
    </row>
    <row r="23" spans="1:14" x14ac:dyDescent="0.3">
      <c r="A23" s="8">
        <v>21</v>
      </c>
      <c r="B23" s="4">
        <v>5.0999999999999996</v>
      </c>
      <c r="C23" s="4">
        <v>3.7</v>
      </c>
      <c r="D23" s="4">
        <v>1.5</v>
      </c>
      <c r="E23" s="4">
        <v>0.4</v>
      </c>
      <c r="F23" s="30" t="s">
        <v>5</v>
      </c>
      <c r="G23" s="9">
        <v>18.87</v>
      </c>
      <c r="H23" s="9">
        <v>1.3783783783783783</v>
      </c>
      <c r="I23" s="9" t="s">
        <v>66</v>
      </c>
      <c r="J23" s="9">
        <v>0.60000000000000009</v>
      </c>
      <c r="K23" s="9">
        <v>3.75</v>
      </c>
      <c r="L23" s="9" t="s">
        <v>65</v>
      </c>
      <c r="M23" s="29" t="s">
        <v>53</v>
      </c>
      <c r="N23" s="15">
        <v>6</v>
      </c>
    </row>
    <row r="24" spans="1:14" x14ac:dyDescent="0.3">
      <c r="A24" s="8">
        <v>22</v>
      </c>
      <c r="B24" s="4">
        <v>4.5999999999999996</v>
      </c>
      <c r="C24" s="4">
        <v>3.6</v>
      </c>
      <c r="D24" s="4">
        <v>1</v>
      </c>
      <c r="E24" s="4">
        <v>0.2</v>
      </c>
      <c r="F24" s="30" t="s">
        <v>5</v>
      </c>
      <c r="G24" s="9">
        <v>16.559999999999999</v>
      </c>
      <c r="H24" s="9">
        <v>1.2777777777777777</v>
      </c>
      <c r="I24" s="9" t="s">
        <v>66</v>
      </c>
      <c r="J24" s="9">
        <v>0.2</v>
      </c>
      <c r="K24" s="9">
        <v>5</v>
      </c>
      <c r="L24" s="9" t="s">
        <v>65</v>
      </c>
      <c r="M24" s="29" t="s">
        <v>50</v>
      </c>
      <c r="N24" s="15">
        <v>4</v>
      </c>
    </row>
    <row r="25" spans="1:14" x14ac:dyDescent="0.3">
      <c r="A25" s="8">
        <v>23</v>
      </c>
      <c r="B25" s="4">
        <v>5.0999999999999996</v>
      </c>
      <c r="C25" s="4">
        <v>3.3</v>
      </c>
      <c r="D25" s="4">
        <v>1.7</v>
      </c>
      <c r="E25" s="4">
        <v>0.5</v>
      </c>
      <c r="F25" s="30" t="s">
        <v>5</v>
      </c>
      <c r="G25" s="9">
        <v>16.829999999999998</v>
      </c>
      <c r="H25" s="9">
        <v>1.5454545454545454</v>
      </c>
      <c r="I25" s="9" t="s">
        <v>66</v>
      </c>
      <c r="J25" s="9">
        <v>0.85</v>
      </c>
      <c r="K25" s="9">
        <v>3.4</v>
      </c>
      <c r="L25" s="9" t="s">
        <v>65</v>
      </c>
      <c r="M25" s="29" t="s">
        <v>49</v>
      </c>
      <c r="N25" s="15">
        <v>5</v>
      </c>
    </row>
    <row r="26" spans="1:14" x14ac:dyDescent="0.3">
      <c r="A26" s="8">
        <v>24</v>
      </c>
      <c r="B26" s="4">
        <v>4.8</v>
      </c>
      <c r="C26" s="4">
        <v>3.4</v>
      </c>
      <c r="D26" s="4">
        <v>1.9</v>
      </c>
      <c r="E26" s="4">
        <v>0.2</v>
      </c>
      <c r="F26" s="30" t="s">
        <v>5</v>
      </c>
      <c r="G26" s="9">
        <v>16.32</v>
      </c>
      <c r="H26" s="9">
        <v>1.411764705882353</v>
      </c>
      <c r="I26" s="9" t="s">
        <v>66</v>
      </c>
      <c r="J26" s="9">
        <v>0.38</v>
      </c>
      <c r="K26" s="9">
        <v>9.4999999999999982</v>
      </c>
      <c r="L26" s="9" t="s">
        <v>67</v>
      </c>
      <c r="M26" s="29" t="s">
        <v>44</v>
      </c>
      <c r="N26" s="15">
        <v>5</v>
      </c>
    </row>
    <row r="27" spans="1:14" x14ac:dyDescent="0.3">
      <c r="A27" s="8">
        <v>25</v>
      </c>
      <c r="B27" s="4">
        <v>5</v>
      </c>
      <c r="C27" s="4">
        <v>3</v>
      </c>
      <c r="D27" s="4">
        <v>1.6</v>
      </c>
      <c r="E27" s="4">
        <v>0.2</v>
      </c>
      <c r="F27" s="30" t="s">
        <v>5</v>
      </c>
      <c r="G27" s="9">
        <v>15</v>
      </c>
      <c r="H27" s="9">
        <v>1.6666666666666667</v>
      </c>
      <c r="I27" s="9" t="s">
        <v>66</v>
      </c>
      <c r="J27" s="9">
        <v>0.32000000000000006</v>
      </c>
      <c r="K27" s="9">
        <v>8</v>
      </c>
      <c r="L27" s="9" t="s">
        <v>67</v>
      </c>
      <c r="M27" s="29" t="s">
        <v>47</v>
      </c>
      <c r="N27" s="15">
        <v>6</v>
      </c>
    </row>
    <row r="28" spans="1:14" x14ac:dyDescent="0.3">
      <c r="A28" s="8">
        <v>26</v>
      </c>
      <c r="B28" s="4">
        <v>5</v>
      </c>
      <c r="C28" s="4">
        <v>3.4</v>
      </c>
      <c r="D28" s="4">
        <v>1.6</v>
      </c>
      <c r="E28" s="4">
        <v>0.4</v>
      </c>
      <c r="F28" s="30" t="s">
        <v>5</v>
      </c>
      <c r="G28" s="9">
        <v>17</v>
      </c>
      <c r="H28" s="9">
        <v>1.4705882352941178</v>
      </c>
      <c r="I28" s="9" t="s">
        <v>66</v>
      </c>
      <c r="J28" s="9">
        <v>0.64000000000000012</v>
      </c>
      <c r="K28" s="9">
        <v>4</v>
      </c>
      <c r="L28" s="9" t="s">
        <v>65</v>
      </c>
      <c r="M28" s="29" t="s">
        <v>53</v>
      </c>
      <c r="N28" s="15">
        <v>5</v>
      </c>
    </row>
    <row r="29" spans="1:14" x14ac:dyDescent="0.3">
      <c r="A29" s="8">
        <v>27</v>
      </c>
      <c r="B29" s="4">
        <v>5.2</v>
      </c>
      <c r="C29" s="4">
        <v>3.5</v>
      </c>
      <c r="D29" s="4">
        <v>1.5</v>
      </c>
      <c r="E29" s="4">
        <v>0.2</v>
      </c>
      <c r="F29" s="30" t="s">
        <v>5</v>
      </c>
      <c r="G29" s="9">
        <v>18.2</v>
      </c>
      <c r="H29" s="9">
        <v>1.4857142857142858</v>
      </c>
      <c r="I29" s="9" t="s">
        <v>66</v>
      </c>
      <c r="J29" s="9">
        <v>0.30000000000000004</v>
      </c>
      <c r="K29" s="9">
        <v>7.5</v>
      </c>
      <c r="L29" s="9" t="s">
        <v>67</v>
      </c>
      <c r="M29" s="29" t="s">
        <v>47</v>
      </c>
      <c r="N29" s="15">
        <v>6</v>
      </c>
    </row>
    <row r="30" spans="1:14" x14ac:dyDescent="0.3">
      <c r="A30" s="8">
        <v>28</v>
      </c>
      <c r="B30" s="4">
        <v>5.2</v>
      </c>
      <c r="C30" s="4">
        <v>3.4</v>
      </c>
      <c r="D30" s="4">
        <v>1.4</v>
      </c>
      <c r="E30" s="4">
        <v>0.2</v>
      </c>
      <c r="F30" s="30" t="s">
        <v>5</v>
      </c>
      <c r="G30" s="9">
        <v>17.68</v>
      </c>
      <c r="H30" s="9">
        <v>1.5294117647058825</v>
      </c>
      <c r="I30" s="9" t="s">
        <v>66</v>
      </c>
      <c r="J30" s="9">
        <v>0.27999999999999997</v>
      </c>
      <c r="K30" s="9">
        <v>6.9999999999999991</v>
      </c>
      <c r="L30" s="9" t="s">
        <v>67</v>
      </c>
      <c r="M30" s="29" t="s">
        <v>47</v>
      </c>
      <c r="N30" s="15">
        <v>6</v>
      </c>
    </row>
    <row r="31" spans="1:14" x14ac:dyDescent="0.3">
      <c r="A31" s="8">
        <v>29</v>
      </c>
      <c r="B31" s="4">
        <v>4.7</v>
      </c>
      <c r="C31" s="4">
        <v>3.2</v>
      </c>
      <c r="D31" s="4">
        <v>1.6</v>
      </c>
      <c r="E31" s="4">
        <v>0.2</v>
      </c>
      <c r="F31" s="30" t="s">
        <v>5</v>
      </c>
      <c r="G31" s="9">
        <v>15.040000000000001</v>
      </c>
      <c r="H31" s="9">
        <v>1.46875</v>
      </c>
      <c r="I31" s="9" t="s">
        <v>66</v>
      </c>
      <c r="J31" s="9">
        <v>0.32000000000000006</v>
      </c>
      <c r="K31" s="9">
        <v>8</v>
      </c>
      <c r="L31" s="9" t="s">
        <v>67</v>
      </c>
      <c r="M31" s="29" t="s">
        <v>47</v>
      </c>
      <c r="N31" s="15">
        <v>5</v>
      </c>
    </row>
    <row r="32" spans="1:14" x14ac:dyDescent="0.3">
      <c r="A32" s="8">
        <v>30</v>
      </c>
      <c r="B32" s="4">
        <v>4.8</v>
      </c>
      <c r="C32" s="4">
        <v>3.1</v>
      </c>
      <c r="D32" s="4">
        <v>1.6</v>
      </c>
      <c r="E32" s="4">
        <v>0.2</v>
      </c>
      <c r="F32" s="30" t="s">
        <v>5</v>
      </c>
      <c r="G32" s="9">
        <v>14.879999999999999</v>
      </c>
      <c r="H32" s="9">
        <v>1.5483870967741935</v>
      </c>
      <c r="I32" s="9" t="s">
        <v>66</v>
      </c>
      <c r="J32" s="9">
        <v>0.32000000000000006</v>
      </c>
      <c r="K32" s="9">
        <v>8</v>
      </c>
      <c r="L32" s="9" t="s">
        <v>67</v>
      </c>
      <c r="M32" s="29" t="s">
        <v>49</v>
      </c>
      <c r="N32" s="15">
        <v>6</v>
      </c>
    </row>
    <row r="33" spans="1:14" x14ac:dyDescent="0.3">
      <c r="A33" s="8">
        <v>31</v>
      </c>
      <c r="B33" s="4">
        <v>5.4</v>
      </c>
      <c r="C33" s="4">
        <v>3.4</v>
      </c>
      <c r="D33" s="4">
        <v>1.5</v>
      </c>
      <c r="E33" s="4">
        <v>0.4</v>
      </c>
      <c r="F33" s="30" t="s">
        <v>5</v>
      </c>
      <c r="G33" s="9">
        <v>18.36</v>
      </c>
      <c r="H33" s="9">
        <v>1.5882352941176472</v>
      </c>
      <c r="I33" s="9" t="s">
        <v>66</v>
      </c>
      <c r="J33" s="9">
        <v>0.60000000000000009</v>
      </c>
      <c r="K33" s="9">
        <v>3.75</v>
      </c>
      <c r="L33" s="9" t="s">
        <v>65</v>
      </c>
      <c r="M33" s="29" t="s">
        <v>53</v>
      </c>
      <c r="N33" s="15">
        <v>5</v>
      </c>
    </row>
    <row r="34" spans="1:14" x14ac:dyDescent="0.3">
      <c r="A34" s="8">
        <v>32</v>
      </c>
      <c r="B34" s="4">
        <v>5.2</v>
      </c>
      <c r="C34" s="4">
        <v>4.0999999999999996</v>
      </c>
      <c r="D34" s="4">
        <v>1.5</v>
      </c>
      <c r="E34" s="4">
        <v>0.1</v>
      </c>
      <c r="F34" s="30" t="s">
        <v>5</v>
      </c>
      <c r="G34" s="9">
        <v>21.32</v>
      </c>
      <c r="H34" s="9">
        <v>1.2682926829268295</v>
      </c>
      <c r="I34" s="9" t="s">
        <v>66</v>
      </c>
      <c r="J34" s="9">
        <v>0.15000000000000002</v>
      </c>
      <c r="K34" s="9">
        <v>15</v>
      </c>
      <c r="L34" s="9" t="s">
        <v>67</v>
      </c>
      <c r="M34" s="29" t="s">
        <v>47</v>
      </c>
      <c r="N34" s="15">
        <v>3</v>
      </c>
    </row>
    <row r="35" spans="1:14" x14ac:dyDescent="0.3">
      <c r="A35" s="8">
        <v>33</v>
      </c>
      <c r="B35" s="4">
        <v>5.5</v>
      </c>
      <c r="C35" s="4">
        <v>4.2</v>
      </c>
      <c r="D35" s="4">
        <v>1.4</v>
      </c>
      <c r="E35" s="4">
        <v>0.2</v>
      </c>
      <c r="F35" s="30" t="s">
        <v>5</v>
      </c>
      <c r="G35" s="9">
        <v>23.1</v>
      </c>
      <c r="H35" s="9">
        <v>1.3095238095238095</v>
      </c>
      <c r="I35" s="9" t="s">
        <v>66</v>
      </c>
      <c r="J35" s="9">
        <v>0.27999999999999997</v>
      </c>
      <c r="K35" s="9">
        <v>6.9999999999999991</v>
      </c>
      <c r="L35" s="9" t="s">
        <v>67</v>
      </c>
      <c r="M35" s="29" t="s">
        <v>49</v>
      </c>
      <c r="N35" s="15">
        <v>7</v>
      </c>
    </row>
    <row r="36" spans="1:14" x14ac:dyDescent="0.3">
      <c r="A36" s="8">
        <v>34</v>
      </c>
      <c r="B36" s="4">
        <v>4.9000000000000004</v>
      </c>
      <c r="C36" s="4">
        <v>3.1</v>
      </c>
      <c r="D36" s="4">
        <v>1.5</v>
      </c>
      <c r="E36" s="4">
        <v>0.1</v>
      </c>
      <c r="F36" s="30" t="s">
        <v>5</v>
      </c>
      <c r="G36" s="9">
        <v>15.190000000000001</v>
      </c>
      <c r="H36" s="9">
        <v>1.5806451612903227</v>
      </c>
      <c r="I36" s="9" t="s">
        <v>66</v>
      </c>
      <c r="J36" s="9">
        <v>0.15000000000000002</v>
      </c>
      <c r="K36" s="9">
        <v>15</v>
      </c>
      <c r="L36" s="9" t="s">
        <v>67</v>
      </c>
      <c r="M36" s="29" t="s">
        <v>49</v>
      </c>
      <c r="N36" s="15">
        <v>5</v>
      </c>
    </row>
    <row r="37" spans="1:14" x14ac:dyDescent="0.3">
      <c r="A37" s="8">
        <v>35</v>
      </c>
      <c r="B37" s="4">
        <v>5</v>
      </c>
      <c r="C37" s="4">
        <v>3.2</v>
      </c>
      <c r="D37" s="4">
        <v>1.2</v>
      </c>
      <c r="E37" s="4">
        <v>0.2</v>
      </c>
      <c r="F37" s="30" t="s">
        <v>5</v>
      </c>
      <c r="G37" s="9">
        <v>16</v>
      </c>
      <c r="H37" s="9">
        <v>1.5625</v>
      </c>
      <c r="I37" s="9" t="s">
        <v>66</v>
      </c>
      <c r="J37" s="9">
        <v>0.24</v>
      </c>
      <c r="K37" s="9">
        <v>5.9999999999999991</v>
      </c>
      <c r="L37" s="9" t="s">
        <v>67</v>
      </c>
      <c r="M37" s="29" t="s">
        <v>53</v>
      </c>
      <c r="N37" s="15">
        <v>7</v>
      </c>
    </row>
    <row r="38" spans="1:14" x14ac:dyDescent="0.3">
      <c r="A38" s="8">
        <v>36</v>
      </c>
      <c r="B38" s="4">
        <v>5.5</v>
      </c>
      <c r="C38" s="4">
        <v>3.5</v>
      </c>
      <c r="D38" s="4">
        <v>1.3</v>
      </c>
      <c r="E38" s="4">
        <v>0.2</v>
      </c>
      <c r="F38" s="30" t="s">
        <v>5</v>
      </c>
      <c r="G38" s="9">
        <v>19.25</v>
      </c>
      <c r="H38" s="9">
        <v>1.5714285714285714</v>
      </c>
      <c r="I38" s="9" t="s">
        <v>66</v>
      </c>
      <c r="J38" s="9">
        <v>0.26</v>
      </c>
      <c r="K38" s="9">
        <v>6.5</v>
      </c>
      <c r="L38" s="9" t="s">
        <v>67</v>
      </c>
      <c r="M38" s="29" t="s">
        <v>50</v>
      </c>
      <c r="N38" s="15">
        <v>7</v>
      </c>
    </row>
    <row r="39" spans="1:14" x14ac:dyDescent="0.3">
      <c r="A39" s="8">
        <v>37</v>
      </c>
      <c r="B39" s="4">
        <v>4.9000000000000004</v>
      </c>
      <c r="C39" s="4">
        <v>3.1</v>
      </c>
      <c r="D39" s="4">
        <v>1.5</v>
      </c>
      <c r="E39" s="4">
        <v>0.1</v>
      </c>
      <c r="F39" s="30" t="s">
        <v>5</v>
      </c>
      <c r="G39" s="9">
        <v>15.190000000000001</v>
      </c>
      <c r="H39" s="9">
        <v>1.5806451612903227</v>
      </c>
      <c r="I39" s="9" t="s">
        <v>66</v>
      </c>
      <c r="J39" s="9">
        <v>0.15000000000000002</v>
      </c>
      <c r="K39" s="9">
        <v>15</v>
      </c>
      <c r="L39" s="9" t="s">
        <v>67</v>
      </c>
      <c r="M39" s="29" t="s">
        <v>44</v>
      </c>
      <c r="N39" s="15">
        <v>6</v>
      </c>
    </row>
    <row r="40" spans="1:14" x14ac:dyDescent="0.3">
      <c r="A40" s="8">
        <v>38</v>
      </c>
      <c r="B40" s="4">
        <v>4.4000000000000004</v>
      </c>
      <c r="C40" s="4">
        <v>3</v>
      </c>
      <c r="D40" s="4">
        <v>1.3</v>
      </c>
      <c r="E40" s="4">
        <v>0.2</v>
      </c>
      <c r="F40" s="30" t="s">
        <v>5</v>
      </c>
      <c r="G40" s="9">
        <v>13.200000000000001</v>
      </c>
      <c r="H40" s="9">
        <v>1.4666666666666668</v>
      </c>
      <c r="I40" s="9" t="s">
        <v>66</v>
      </c>
      <c r="J40" s="9">
        <v>0.26</v>
      </c>
      <c r="K40" s="9">
        <v>6.5</v>
      </c>
      <c r="L40" s="9" t="s">
        <v>67</v>
      </c>
      <c r="M40" s="29" t="s">
        <v>47</v>
      </c>
      <c r="N40" s="15">
        <v>4</v>
      </c>
    </row>
    <row r="41" spans="1:14" x14ac:dyDescent="0.3">
      <c r="A41" s="8">
        <v>39</v>
      </c>
      <c r="B41" s="4">
        <v>5.0999999999999996</v>
      </c>
      <c r="C41" s="4">
        <v>3.4</v>
      </c>
      <c r="D41" s="4">
        <v>1.5</v>
      </c>
      <c r="E41" s="4">
        <v>0.2</v>
      </c>
      <c r="F41" s="30" t="s">
        <v>5</v>
      </c>
      <c r="G41" s="9">
        <v>17.34</v>
      </c>
      <c r="H41" s="9">
        <v>1.5</v>
      </c>
      <c r="I41" s="9" t="s">
        <v>66</v>
      </c>
      <c r="J41" s="9">
        <v>0.30000000000000004</v>
      </c>
      <c r="K41" s="9">
        <v>7.5</v>
      </c>
      <c r="L41" s="9" t="s">
        <v>67</v>
      </c>
      <c r="M41" s="29" t="s">
        <v>49</v>
      </c>
      <c r="N41" s="15">
        <v>4</v>
      </c>
    </row>
    <row r="42" spans="1:14" x14ac:dyDescent="0.3">
      <c r="A42" s="8">
        <v>40</v>
      </c>
      <c r="B42" s="4">
        <v>5</v>
      </c>
      <c r="C42" s="4">
        <v>3.5</v>
      </c>
      <c r="D42" s="4">
        <v>1.3</v>
      </c>
      <c r="E42" s="4">
        <v>0.3</v>
      </c>
      <c r="F42" s="30" t="s">
        <v>5</v>
      </c>
      <c r="G42" s="9">
        <v>17.5</v>
      </c>
      <c r="H42" s="9">
        <v>1.4285714285714286</v>
      </c>
      <c r="I42" s="9" t="s">
        <v>66</v>
      </c>
      <c r="J42" s="9">
        <v>0.39</v>
      </c>
      <c r="K42" s="9">
        <v>4.3333333333333339</v>
      </c>
      <c r="L42" s="9" t="s">
        <v>65</v>
      </c>
      <c r="M42" s="29" t="s">
        <v>53</v>
      </c>
      <c r="N42" s="15">
        <v>5</v>
      </c>
    </row>
    <row r="43" spans="1:14" x14ac:dyDescent="0.3">
      <c r="A43" s="8">
        <v>41</v>
      </c>
      <c r="B43" s="4">
        <v>4.5</v>
      </c>
      <c r="C43" s="4">
        <v>2.2999999999999998</v>
      </c>
      <c r="D43" s="4">
        <v>1.3</v>
      </c>
      <c r="E43" s="4">
        <v>0.3</v>
      </c>
      <c r="F43" s="30" t="s">
        <v>5</v>
      </c>
      <c r="G43" s="9">
        <v>10.35</v>
      </c>
      <c r="H43" s="9">
        <v>1.956521739130435</v>
      </c>
      <c r="I43" s="9" t="s">
        <v>66</v>
      </c>
      <c r="J43" s="9">
        <v>0.39</v>
      </c>
      <c r="K43" s="9">
        <v>4.3333333333333339</v>
      </c>
      <c r="L43" s="9" t="s">
        <v>65</v>
      </c>
      <c r="M43" s="29" t="s">
        <v>44</v>
      </c>
      <c r="N43" s="15">
        <v>6</v>
      </c>
    </row>
    <row r="44" spans="1:14" x14ac:dyDescent="0.3">
      <c r="A44" s="8">
        <v>42</v>
      </c>
      <c r="B44" s="4">
        <v>4.4000000000000004</v>
      </c>
      <c r="C44" s="4">
        <v>3.2</v>
      </c>
      <c r="D44" s="4">
        <v>1.3</v>
      </c>
      <c r="E44" s="4">
        <v>0.2</v>
      </c>
      <c r="F44" s="30" t="s">
        <v>5</v>
      </c>
      <c r="G44" s="9">
        <v>14.080000000000002</v>
      </c>
      <c r="H44" s="9">
        <v>1.375</v>
      </c>
      <c r="I44" s="9" t="s">
        <v>66</v>
      </c>
      <c r="J44" s="9">
        <v>0.26</v>
      </c>
      <c r="K44" s="9">
        <v>6.5</v>
      </c>
      <c r="L44" s="9" t="s">
        <v>67</v>
      </c>
      <c r="M44" s="29" t="s">
        <v>44</v>
      </c>
      <c r="N44" s="15">
        <v>5</v>
      </c>
    </row>
    <row r="45" spans="1:14" x14ac:dyDescent="0.3">
      <c r="A45" s="8">
        <v>43</v>
      </c>
      <c r="B45" s="4">
        <v>5</v>
      </c>
      <c r="C45" s="4">
        <v>3.5</v>
      </c>
      <c r="D45" s="4">
        <v>1.6</v>
      </c>
      <c r="E45" s="4">
        <v>0.6</v>
      </c>
      <c r="F45" s="30" t="s">
        <v>5</v>
      </c>
      <c r="G45" s="9">
        <v>17.5</v>
      </c>
      <c r="H45" s="9">
        <v>1.4285714285714286</v>
      </c>
      <c r="I45" s="9" t="s">
        <v>66</v>
      </c>
      <c r="J45" s="9">
        <v>0.96</v>
      </c>
      <c r="K45" s="9">
        <v>2.666666666666667</v>
      </c>
      <c r="L45" s="9" t="s">
        <v>66</v>
      </c>
      <c r="M45" s="29" t="s">
        <v>47</v>
      </c>
      <c r="N45" s="15">
        <v>4</v>
      </c>
    </row>
    <row r="46" spans="1:14" x14ac:dyDescent="0.3">
      <c r="A46" s="8">
        <v>44</v>
      </c>
      <c r="B46" s="4">
        <v>5.0999999999999996</v>
      </c>
      <c r="C46" s="4">
        <v>3.8</v>
      </c>
      <c r="D46" s="4">
        <v>1.9</v>
      </c>
      <c r="E46" s="4">
        <v>0.4</v>
      </c>
      <c r="F46" s="30" t="s">
        <v>5</v>
      </c>
      <c r="G46" s="9">
        <v>19.38</v>
      </c>
      <c r="H46" s="9">
        <v>1.3421052631578947</v>
      </c>
      <c r="I46" s="9" t="s">
        <v>66</v>
      </c>
      <c r="J46" s="9">
        <v>0.76</v>
      </c>
      <c r="K46" s="9">
        <v>4.7499999999999991</v>
      </c>
      <c r="L46" s="9" t="s">
        <v>65</v>
      </c>
      <c r="M46" s="29" t="s">
        <v>47</v>
      </c>
      <c r="N46" s="15">
        <v>4</v>
      </c>
    </row>
    <row r="47" spans="1:14" x14ac:dyDescent="0.3">
      <c r="A47" s="8">
        <v>45</v>
      </c>
      <c r="B47" s="4">
        <v>4.8</v>
      </c>
      <c r="C47" s="4">
        <v>3</v>
      </c>
      <c r="D47" s="4">
        <v>1.4</v>
      </c>
      <c r="E47" s="4">
        <v>0.3</v>
      </c>
      <c r="F47" s="30" t="s">
        <v>5</v>
      </c>
      <c r="G47" s="9">
        <v>14.399999999999999</v>
      </c>
      <c r="H47" s="9">
        <v>1.5999999999999999</v>
      </c>
      <c r="I47" s="9" t="s">
        <v>66</v>
      </c>
      <c r="J47" s="9">
        <v>0.42</v>
      </c>
      <c r="K47" s="9">
        <v>4.666666666666667</v>
      </c>
      <c r="L47" s="9" t="s">
        <v>65</v>
      </c>
      <c r="M47" s="29" t="s">
        <v>47</v>
      </c>
      <c r="N47" s="15">
        <v>4</v>
      </c>
    </row>
    <row r="48" spans="1:14" x14ac:dyDescent="0.3">
      <c r="A48" s="8">
        <v>46</v>
      </c>
      <c r="B48" s="4">
        <v>5.0999999999999996</v>
      </c>
      <c r="C48" s="4">
        <v>3.8</v>
      </c>
      <c r="D48" s="4">
        <v>1.6</v>
      </c>
      <c r="E48" s="4">
        <v>0.2</v>
      </c>
      <c r="F48" s="30" t="s">
        <v>5</v>
      </c>
      <c r="G48" s="9">
        <v>19.38</v>
      </c>
      <c r="H48" s="9">
        <v>1.3421052631578947</v>
      </c>
      <c r="I48" s="9" t="s">
        <v>66</v>
      </c>
      <c r="J48" s="9">
        <v>0.32000000000000006</v>
      </c>
      <c r="K48" s="9">
        <v>8</v>
      </c>
      <c r="L48" s="9" t="s">
        <v>67</v>
      </c>
      <c r="M48" s="29" t="s">
        <v>50</v>
      </c>
      <c r="N48" s="15">
        <v>6</v>
      </c>
    </row>
    <row r="49" spans="1:14" x14ac:dyDescent="0.3">
      <c r="A49" s="8">
        <v>47</v>
      </c>
      <c r="B49" s="4">
        <v>4.5999999999999996</v>
      </c>
      <c r="C49" s="4">
        <v>3.2</v>
      </c>
      <c r="D49" s="4">
        <v>1.4</v>
      </c>
      <c r="E49" s="4">
        <v>0.2</v>
      </c>
      <c r="F49" s="30" t="s">
        <v>5</v>
      </c>
      <c r="G49" s="9">
        <v>14.719999999999999</v>
      </c>
      <c r="H49" s="9">
        <v>1.4374999999999998</v>
      </c>
      <c r="I49" s="9" t="s">
        <v>66</v>
      </c>
      <c r="J49" s="9">
        <v>0.27999999999999997</v>
      </c>
      <c r="K49" s="9">
        <v>6.9999999999999991</v>
      </c>
      <c r="L49" s="9" t="s">
        <v>67</v>
      </c>
      <c r="M49" s="29" t="s">
        <v>44</v>
      </c>
      <c r="N49" s="15">
        <v>5</v>
      </c>
    </row>
    <row r="50" spans="1:14" x14ac:dyDescent="0.3">
      <c r="A50" s="8">
        <v>48</v>
      </c>
      <c r="B50" s="4">
        <v>5.3</v>
      </c>
      <c r="C50" s="4">
        <v>3.7</v>
      </c>
      <c r="D50" s="4">
        <v>1.5</v>
      </c>
      <c r="E50" s="4">
        <v>0.2</v>
      </c>
      <c r="F50" s="30" t="s">
        <v>5</v>
      </c>
      <c r="G50" s="9">
        <v>19.61</v>
      </c>
      <c r="H50" s="9">
        <v>1.4324324324324322</v>
      </c>
      <c r="I50" s="9" t="s">
        <v>66</v>
      </c>
      <c r="J50" s="9">
        <v>0.30000000000000004</v>
      </c>
      <c r="K50" s="9">
        <v>7.5</v>
      </c>
      <c r="L50" s="9" t="s">
        <v>67</v>
      </c>
      <c r="M50" s="29" t="s">
        <v>50</v>
      </c>
      <c r="N50" s="15">
        <v>3</v>
      </c>
    </row>
    <row r="51" spans="1:14" x14ac:dyDescent="0.3">
      <c r="A51" s="8">
        <v>49</v>
      </c>
      <c r="B51" s="4">
        <v>5</v>
      </c>
      <c r="C51" s="4">
        <v>3.3</v>
      </c>
      <c r="D51" s="4">
        <v>1.4</v>
      </c>
      <c r="E51" s="4">
        <v>0.2</v>
      </c>
      <c r="F51" s="30" t="s">
        <v>5</v>
      </c>
      <c r="G51" s="9">
        <v>16.5</v>
      </c>
      <c r="H51" s="9">
        <v>1.5151515151515151</v>
      </c>
      <c r="I51" s="9" t="s">
        <v>66</v>
      </c>
      <c r="J51" s="9">
        <v>0.27999999999999997</v>
      </c>
      <c r="K51" s="9">
        <v>6.9999999999999991</v>
      </c>
      <c r="L51" s="9" t="s">
        <v>67</v>
      </c>
      <c r="M51" s="29" t="s">
        <v>49</v>
      </c>
      <c r="N51" s="15">
        <v>4</v>
      </c>
    </row>
    <row r="52" spans="1:14" x14ac:dyDescent="0.3">
      <c r="A52" s="8">
        <v>50</v>
      </c>
      <c r="B52" s="4">
        <v>7</v>
      </c>
      <c r="C52" s="4">
        <v>3.2</v>
      </c>
      <c r="D52" s="4">
        <v>4.7</v>
      </c>
      <c r="E52" s="4">
        <v>1.4</v>
      </c>
      <c r="F52" s="31" t="s">
        <v>6</v>
      </c>
      <c r="G52" s="9">
        <v>22.400000000000002</v>
      </c>
      <c r="H52" s="9">
        <v>2.1875</v>
      </c>
      <c r="I52" s="9" t="s">
        <v>65</v>
      </c>
      <c r="J52" s="9">
        <v>6.58</v>
      </c>
      <c r="K52" s="9">
        <v>3.3571428571428577</v>
      </c>
      <c r="L52" s="9" t="s">
        <v>65</v>
      </c>
      <c r="M52" s="28" t="s">
        <v>44</v>
      </c>
      <c r="N52" s="16">
        <v>6</v>
      </c>
    </row>
    <row r="53" spans="1:14" x14ac:dyDescent="0.3">
      <c r="A53" s="8">
        <v>51</v>
      </c>
      <c r="B53" s="4">
        <v>6.4</v>
      </c>
      <c r="C53" s="4">
        <v>3.2</v>
      </c>
      <c r="D53" s="4">
        <v>4.5</v>
      </c>
      <c r="E53" s="4">
        <v>1.5</v>
      </c>
      <c r="F53" s="31" t="s">
        <v>6</v>
      </c>
      <c r="G53" s="9">
        <v>20.480000000000004</v>
      </c>
      <c r="H53" s="9">
        <v>2</v>
      </c>
      <c r="I53" s="9" t="s">
        <v>65</v>
      </c>
      <c r="J53" s="9">
        <v>6.75</v>
      </c>
      <c r="K53" s="9">
        <v>3</v>
      </c>
      <c r="L53" s="9" t="s">
        <v>65</v>
      </c>
      <c r="M53" s="28" t="s">
        <v>53</v>
      </c>
      <c r="N53" s="16">
        <v>4</v>
      </c>
    </row>
    <row r="54" spans="1:14" x14ac:dyDescent="0.3">
      <c r="A54" s="8">
        <v>52</v>
      </c>
      <c r="B54" s="4">
        <v>6.9</v>
      </c>
      <c r="C54" s="4">
        <v>3.1</v>
      </c>
      <c r="D54" s="4">
        <v>4.9000000000000004</v>
      </c>
      <c r="E54" s="4">
        <v>1.5</v>
      </c>
      <c r="F54" s="31" t="s">
        <v>6</v>
      </c>
      <c r="G54" s="9">
        <v>21.39</v>
      </c>
      <c r="H54" s="9">
        <v>2.2258064516129035</v>
      </c>
      <c r="I54" s="9" t="s">
        <v>65</v>
      </c>
      <c r="J54" s="9">
        <v>7.3500000000000005</v>
      </c>
      <c r="K54" s="9">
        <v>3.2666666666666671</v>
      </c>
      <c r="L54" s="9" t="s">
        <v>65</v>
      </c>
      <c r="M54" s="28" t="s">
        <v>44</v>
      </c>
      <c r="N54" s="16">
        <v>3</v>
      </c>
    </row>
    <row r="55" spans="1:14" x14ac:dyDescent="0.3">
      <c r="A55" s="8">
        <v>53</v>
      </c>
      <c r="B55" s="4">
        <v>5.5</v>
      </c>
      <c r="C55" s="4">
        <v>2.2999999999999998</v>
      </c>
      <c r="D55" s="4">
        <v>4</v>
      </c>
      <c r="E55" s="4">
        <v>1.3</v>
      </c>
      <c r="F55" s="31" t="s">
        <v>6</v>
      </c>
      <c r="G55" s="9">
        <v>12.649999999999999</v>
      </c>
      <c r="H55" s="9">
        <v>2.3913043478260874</v>
      </c>
      <c r="I55" s="9" t="s">
        <v>65</v>
      </c>
      <c r="J55" s="9">
        <v>5.2</v>
      </c>
      <c r="K55" s="9">
        <v>3.0769230769230766</v>
      </c>
      <c r="L55" s="9" t="s">
        <v>65</v>
      </c>
      <c r="M55" s="28" t="s">
        <v>48</v>
      </c>
      <c r="N55" s="16">
        <v>5</v>
      </c>
    </row>
    <row r="56" spans="1:14" x14ac:dyDescent="0.3">
      <c r="A56" s="8">
        <v>54</v>
      </c>
      <c r="B56" s="4">
        <v>6.5</v>
      </c>
      <c r="C56" s="4">
        <v>2.8</v>
      </c>
      <c r="D56" s="4">
        <v>4.5999999999999996</v>
      </c>
      <c r="E56" s="4">
        <v>1.5</v>
      </c>
      <c r="F56" s="31" t="s">
        <v>6</v>
      </c>
      <c r="G56" s="9">
        <v>18.2</v>
      </c>
      <c r="H56" s="9">
        <v>2.3214285714285716</v>
      </c>
      <c r="I56" s="9" t="s">
        <v>65</v>
      </c>
      <c r="J56" s="9">
        <v>6.8999999999999995</v>
      </c>
      <c r="K56" s="9">
        <v>3.0666666666666664</v>
      </c>
      <c r="L56" s="9" t="s">
        <v>65</v>
      </c>
      <c r="M56" s="28" t="s">
        <v>48</v>
      </c>
      <c r="N56" s="16">
        <v>5</v>
      </c>
    </row>
    <row r="57" spans="1:14" x14ac:dyDescent="0.3">
      <c r="A57" s="8">
        <v>55</v>
      </c>
      <c r="B57" s="4">
        <v>5.7</v>
      </c>
      <c r="C57" s="4">
        <v>2.8</v>
      </c>
      <c r="D57" s="4">
        <v>4.5</v>
      </c>
      <c r="E57" s="4">
        <v>1.3</v>
      </c>
      <c r="F57" s="31" t="s">
        <v>6</v>
      </c>
      <c r="G57" s="9">
        <v>15.959999999999999</v>
      </c>
      <c r="H57" s="9">
        <v>2.035714285714286</v>
      </c>
      <c r="I57" s="9" t="s">
        <v>65</v>
      </c>
      <c r="J57" s="9">
        <v>5.8500000000000005</v>
      </c>
      <c r="K57" s="9">
        <v>3.4615384615384612</v>
      </c>
      <c r="L57" s="9" t="s">
        <v>65</v>
      </c>
      <c r="M57" s="28" t="s">
        <v>53</v>
      </c>
      <c r="N57" s="16">
        <v>5</v>
      </c>
    </row>
    <row r="58" spans="1:14" x14ac:dyDescent="0.3">
      <c r="A58" s="8">
        <v>56</v>
      </c>
      <c r="B58" s="4">
        <v>6.3</v>
      </c>
      <c r="C58" s="4">
        <v>3.3</v>
      </c>
      <c r="D58" s="4">
        <v>4.7</v>
      </c>
      <c r="E58" s="4">
        <v>1.6</v>
      </c>
      <c r="F58" s="31" t="s">
        <v>6</v>
      </c>
      <c r="G58" s="9">
        <v>20.79</v>
      </c>
      <c r="H58" s="9">
        <v>1.9090909090909092</v>
      </c>
      <c r="I58" s="9" t="s">
        <v>66</v>
      </c>
      <c r="J58" s="9">
        <v>7.5200000000000005</v>
      </c>
      <c r="K58" s="9">
        <v>2.9375</v>
      </c>
      <c r="L58" s="9" t="s">
        <v>66</v>
      </c>
      <c r="M58" s="28" t="s">
        <v>48</v>
      </c>
      <c r="N58" s="16">
        <v>6</v>
      </c>
    </row>
    <row r="59" spans="1:14" x14ac:dyDescent="0.3">
      <c r="A59" s="8">
        <v>57</v>
      </c>
      <c r="B59" s="4">
        <v>4.9000000000000004</v>
      </c>
      <c r="C59" s="4">
        <v>2.4</v>
      </c>
      <c r="D59" s="4">
        <v>3.3</v>
      </c>
      <c r="E59" s="4">
        <v>1</v>
      </c>
      <c r="F59" s="31" t="s">
        <v>6</v>
      </c>
      <c r="G59" s="9">
        <v>11.76</v>
      </c>
      <c r="H59" s="9">
        <v>2.041666666666667</v>
      </c>
      <c r="I59" s="9" t="s">
        <v>65</v>
      </c>
      <c r="J59" s="9">
        <v>3.3</v>
      </c>
      <c r="K59" s="9">
        <v>3.3</v>
      </c>
      <c r="L59" s="9" t="s">
        <v>65</v>
      </c>
      <c r="M59" s="28" t="s">
        <v>44</v>
      </c>
      <c r="N59" s="16">
        <v>9</v>
      </c>
    </row>
    <row r="60" spans="1:14" x14ac:dyDescent="0.3">
      <c r="A60" s="8">
        <v>58</v>
      </c>
      <c r="B60" s="4">
        <v>6.6</v>
      </c>
      <c r="C60" s="4">
        <v>2.9</v>
      </c>
      <c r="D60" s="4">
        <v>4.5999999999999996</v>
      </c>
      <c r="E60" s="4">
        <v>1.3</v>
      </c>
      <c r="F60" s="31" t="s">
        <v>6</v>
      </c>
      <c r="G60" s="9">
        <v>19.139999999999997</v>
      </c>
      <c r="H60" s="9">
        <v>2.2758620689655173</v>
      </c>
      <c r="I60" s="9" t="s">
        <v>65</v>
      </c>
      <c r="J60" s="9">
        <v>5.9799999999999995</v>
      </c>
      <c r="K60" s="9">
        <v>3.5384615384615379</v>
      </c>
      <c r="L60" s="9" t="s">
        <v>65</v>
      </c>
      <c r="M60" s="28" t="s">
        <v>53</v>
      </c>
      <c r="N60" s="16">
        <v>4</v>
      </c>
    </row>
    <row r="61" spans="1:14" x14ac:dyDescent="0.3">
      <c r="A61" s="8">
        <v>59</v>
      </c>
      <c r="B61" s="4">
        <v>5.2</v>
      </c>
      <c r="C61" s="4">
        <v>2.7</v>
      </c>
      <c r="D61" s="4">
        <v>3.9</v>
      </c>
      <c r="E61" s="4">
        <v>1.4</v>
      </c>
      <c r="F61" s="31" t="s">
        <v>6</v>
      </c>
      <c r="G61" s="9">
        <v>14.040000000000001</v>
      </c>
      <c r="H61" s="9">
        <v>1.9259259259259258</v>
      </c>
      <c r="I61" s="9" t="s">
        <v>66</v>
      </c>
      <c r="J61" s="9">
        <v>5.46</v>
      </c>
      <c r="K61" s="9">
        <v>2.785714285714286</v>
      </c>
      <c r="L61" s="9" t="s">
        <v>66</v>
      </c>
      <c r="M61" s="28" t="s">
        <v>53</v>
      </c>
      <c r="N61" s="16">
        <v>7</v>
      </c>
    </row>
    <row r="62" spans="1:14" x14ac:dyDescent="0.3">
      <c r="A62" s="8">
        <v>60</v>
      </c>
      <c r="B62" s="4">
        <v>5</v>
      </c>
      <c r="C62" s="4">
        <v>2</v>
      </c>
      <c r="D62" s="4">
        <v>3.5</v>
      </c>
      <c r="E62" s="4">
        <v>1</v>
      </c>
      <c r="F62" s="31" t="s">
        <v>6</v>
      </c>
      <c r="G62" s="9">
        <v>10</v>
      </c>
      <c r="H62" s="9">
        <v>2.5</v>
      </c>
      <c r="I62" s="9" t="s">
        <v>65</v>
      </c>
      <c r="J62" s="9">
        <v>3.5</v>
      </c>
      <c r="K62" s="9">
        <v>3.5</v>
      </c>
      <c r="L62" s="9" t="s">
        <v>65</v>
      </c>
      <c r="M62" s="28" t="s">
        <v>53</v>
      </c>
      <c r="N62" s="16">
        <v>4</v>
      </c>
    </row>
    <row r="63" spans="1:14" x14ac:dyDescent="0.3">
      <c r="A63" s="8">
        <v>61</v>
      </c>
      <c r="B63" s="4">
        <v>5.9</v>
      </c>
      <c r="C63" s="4">
        <v>3</v>
      </c>
      <c r="D63" s="4">
        <v>4.2</v>
      </c>
      <c r="E63" s="4">
        <v>1.5</v>
      </c>
      <c r="F63" s="31" t="s">
        <v>6</v>
      </c>
      <c r="G63" s="9">
        <v>17.700000000000003</v>
      </c>
      <c r="H63" s="9">
        <v>1.9666666666666668</v>
      </c>
      <c r="I63" s="9" t="s">
        <v>66</v>
      </c>
      <c r="J63" s="9">
        <v>6.3000000000000007</v>
      </c>
      <c r="K63" s="9">
        <v>2.8000000000000003</v>
      </c>
      <c r="L63" s="9" t="s">
        <v>66</v>
      </c>
      <c r="M63" s="28" t="s">
        <v>44</v>
      </c>
      <c r="N63" s="16">
        <v>3</v>
      </c>
    </row>
    <row r="64" spans="1:14" x14ac:dyDescent="0.3">
      <c r="A64" s="8">
        <v>62</v>
      </c>
      <c r="B64" s="4">
        <v>6</v>
      </c>
      <c r="C64" s="4">
        <v>2.2000000000000002</v>
      </c>
      <c r="D64" s="4">
        <v>4</v>
      </c>
      <c r="E64" s="4">
        <v>1</v>
      </c>
      <c r="F64" s="31" t="s">
        <v>6</v>
      </c>
      <c r="G64" s="9">
        <v>13.200000000000001</v>
      </c>
      <c r="H64" s="9">
        <v>2.7272727272727271</v>
      </c>
      <c r="I64" s="9" t="s">
        <v>65</v>
      </c>
      <c r="J64" s="9">
        <v>4</v>
      </c>
      <c r="K64" s="9">
        <v>4</v>
      </c>
      <c r="L64" s="9" t="s">
        <v>65</v>
      </c>
      <c r="M64" s="28" t="s">
        <v>44</v>
      </c>
      <c r="N64" s="16">
        <v>8</v>
      </c>
    </row>
    <row r="65" spans="1:14" x14ac:dyDescent="0.3">
      <c r="A65" s="8">
        <v>63</v>
      </c>
      <c r="B65" s="4">
        <v>6.1</v>
      </c>
      <c r="C65" s="4">
        <v>2.9</v>
      </c>
      <c r="D65" s="4">
        <v>4.7</v>
      </c>
      <c r="E65" s="4">
        <v>1.4</v>
      </c>
      <c r="F65" s="31" t="s">
        <v>6</v>
      </c>
      <c r="G65" s="9">
        <v>17.689999999999998</v>
      </c>
      <c r="H65" s="9">
        <v>2.103448275862069</v>
      </c>
      <c r="I65" s="9" t="s">
        <v>65</v>
      </c>
      <c r="J65" s="9">
        <v>6.58</v>
      </c>
      <c r="K65" s="9">
        <v>3.3571428571428577</v>
      </c>
      <c r="L65" s="9" t="s">
        <v>65</v>
      </c>
      <c r="M65" s="28" t="s">
        <v>48</v>
      </c>
      <c r="N65" s="16">
        <v>5</v>
      </c>
    </row>
    <row r="66" spans="1:14" x14ac:dyDescent="0.3">
      <c r="A66" s="8">
        <v>64</v>
      </c>
      <c r="B66" s="4">
        <v>5.6</v>
      </c>
      <c r="C66" s="4">
        <v>2.9</v>
      </c>
      <c r="D66" s="4">
        <v>3.6</v>
      </c>
      <c r="E66" s="4">
        <v>1.3</v>
      </c>
      <c r="F66" s="31" t="s">
        <v>6</v>
      </c>
      <c r="G66" s="9">
        <v>16.239999999999998</v>
      </c>
      <c r="H66" s="9">
        <v>1.9310344827586206</v>
      </c>
      <c r="I66" s="9" t="s">
        <v>66</v>
      </c>
      <c r="J66" s="9">
        <v>4.6800000000000006</v>
      </c>
      <c r="K66" s="9">
        <v>2.7692307692307692</v>
      </c>
      <c r="L66" s="9" t="s">
        <v>66</v>
      </c>
      <c r="M66" s="28" t="s">
        <v>44</v>
      </c>
      <c r="N66" s="16">
        <v>4</v>
      </c>
    </row>
    <row r="67" spans="1:14" x14ac:dyDescent="0.3">
      <c r="A67" s="8">
        <v>65</v>
      </c>
      <c r="B67" s="4">
        <v>6.7</v>
      </c>
      <c r="C67" s="4">
        <v>3.1</v>
      </c>
      <c r="D67" s="4">
        <v>4.4000000000000004</v>
      </c>
      <c r="E67" s="4">
        <v>1.4</v>
      </c>
      <c r="F67" s="31" t="s">
        <v>6</v>
      </c>
      <c r="G67" s="9">
        <v>20.77</v>
      </c>
      <c r="H67" s="9">
        <v>2.161290322580645</v>
      </c>
      <c r="I67" s="9" t="s">
        <v>65</v>
      </c>
      <c r="J67" s="9">
        <v>6.16</v>
      </c>
      <c r="K67" s="9">
        <v>3.1428571428571432</v>
      </c>
      <c r="L67" s="9" t="s">
        <v>65</v>
      </c>
      <c r="M67" s="28" t="s">
        <v>48</v>
      </c>
      <c r="N67" s="16">
        <v>6</v>
      </c>
    </row>
    <row r="68" spans="1:14" x14ac:dyDescent="0.3">
      <c r="A68" s="8">
        <v>66</v>
      </c>
      <c r="B68" s="4">
        <v>5.6</v>
      </c>
      <c r="C68" s="4">
        <v>3</v>
      </c>
      <c r="D68" s="4">
        <v>4.5</v>
      </c>
      <c r="E68" s="4">
        <v>1.5</v>
      </c>
      <c r="F68" s="31" t="s">
        <v>6</v>
      </c>
      <c r="G68" s="9">
        <v>16.799999999999997</v>
      </c>
      <c r="H68" s="9">
        <v>1.8666666666666665</v>
      </c>
      <c r="I68" s="9" t="s">
        <v>66</v>
      </c>
      <c r="J68" s="9">
        <v>6.75</v>
      </c>
      <c r="K68" s="9">
        <v>3</v>
      </c>
      <c r="L68" s="9" t="s">
        <v>65</v>
      </c>
      <c r="M68" s="28" t="s">
        <v>44</v>
      </c>
      <c r="N68" s="16">
        <v>5</v>
      </c>
    </row>
    <row r="69" spans="1:14" x14ac:dyDescent="0.3">
      <c r="A69" s="8">
        <v>67</v>
      </c>
      <c r="B69" s="4">
        <v>5.8</v>
      </c>
      <c r="C69" s="4">
        <v>2.7</v>
      </c>
      <c r="D69" s="4">
        <v>4.0999999999999996</v>
      </c>
      <c r="E69" s="4">
        <v>1</v>
      </c>
      <c r="F69" s="31" t="s">
        <v>6</v>
      </c>
      <c r="G69" s="9">
        <v>15.66</v>
      </c>
      <c r="H69" s="9">
        <v>2.1481481481481479</v>
      </c>
      <c r="I69" s="9" t="s">
        <v>65</v>
      </c>
      <c r="J69" s="9">
        <v>4.0999999999999996</v>
      </c>
      <c r="K69" s="9">
        <v>4.0999999999999996</v>
      </c>
      <c r="L69" s="9" t="s">
        <v>65</v>
      </c>
      <c r="M69" s="28" t="s">
        <v>44</v>
      </c>
      <c r="N69" s="16">
        <v>5</v>
      </c>
    </row>
    <row r="70" spans="1:14" x14ac:dyDescent="0.3">
      <c r="A70" s="8">
        <v>68</v>
      </c>
      <c r="B70" s="4">
        <v>6.2</v>
      </c>
      <c r="C70" s="4">
        <v>2.2000000000000002</v>
      </c>
      <c r="D70" s="4">
        <v>4.5</v>
      </c>
      <c r="E70" s="4">
        <v>1.5</v>
      </c>
      <c r="F70" s="31" t="s">
        <v>6</v>
      </c>
      <c r="G70" s="9">
        <v>13.640000000000002</v>
      </c>
      <c r="H70" s="9">
        <v>2.8181818181818179</v>
      </c>
      <c r="I70" s="9" t="s">
        <v>65</v>
      </c>
      <c r="J70" s="9">
        <v>6.75</v>
      </c>
      <c r="K70" s="9">
        <v>3</v>
      </c>
      <c r="L70" s="9" t="s">
        <v>65</v>
      </c>
      <c r="M70" s="28" t="s">
        <v>48</v>
      </c>
      <c r="N70" s="16">
        <v>4</v>
      </c>
    </row>
    <row r="71" spans="1:14" x14ac:dyDescent="0.3">
      <c r="A71" s="8">
        <v>69</v>
      </c>
      <c r="B71" s="4">
        <v>5.6</v>
      </c>
      <c r="C71" s="4">
        <v>2.5</v>
      </c>
      <c r="D71" s="4">
        <v>3.9</v>
      </c>
      <c r="E71" s="4">
        <v>1.1000000000000001</v>
      </c>
      <c r="F71" s="31" t="s">
        <v>6</v>
      </c>
      <c r="G71" s="9">
        <v>14</v>
      </c>
      <c r="H71" s="9">
        <v>2.2399999999999998</v>
      </c>
      <c r="I71" s="9" t="s">
        <v>65</v>
      </c>
      <c r="J71" s="9">
        <v>4.29</v>
      </c>
      <c r="K71" s="9">
        <v>3.545454545454545</v>
      </c>
      <c r="L71" s="9" t="s">
        <v>65</v>
      </c>
      <c r="M71" s="28" t="s">
        <v>44</v>
      </c>
      <c r="N71" s="16">
        <v>6</v>
      </c>
    </row>
    <row r="72" spans="1:14" x14ac:dyDescent="0.3">
      <c r="A72" s="8">
        <v>70</v>
      </c>
      <c r="B72" s="4">
        <v>5.9</v>
      </c>
      <c r="C72" s="4">
        <v>3.2</v>
      </c>
      <c r="D72" s="4">
        <v>4.8</v>
      </c>
      <c r="E72" s="4">
        <v>1.8</v>
      </c>
      <c r="F72" s="31" t="s">
        <v>6</v>
      </c>
      <c r="G72" s="9">
        <v>18.880000000000003</v>
      </c>
      <c r="H72" s="9">
        <v>1.84375</v>
      </c>
      <c r="I72" s="9" t="s">
        <v>66</v>
      </c>
      <c r="J72" s="9">
        <v>8.64</v>
      </c>
      <c r="K72" s="9">
        <v>2.6666666666666665</v>
      </c>
      <c r="L72" s="9" t="s">
        <v>66</v>
      </c>
      <c r="M72" s="28" t="s">
        <v>53</v>
      </c>
      <c r="N72" s="16">
        <v>5</v>
      </c>
    </row>
    <row r="73" spans="1:14" x14ac:dyDescent="0.3">
      <c r="A73" s="8">
        <v>71</v>
      </c>
      <c r="B73" s="4">
        <v>6.1</v>
      </c>
      <c r="C73" s="4">
        <v>2.8</v>
      </c>
      <c r="D73" s="4">
        <v>4</v>
      </c>
      <c r="E73" s="4">
        <v>1.3</v>
      </c>
      <c r="F73" s="31" t="s">
        <v>6</v>
      </c>
      <c r="G73" s="9">
        <v>17.079999999999998</v>
      </c>
      <c r="H73" s="9">
        <v>2.1785714285714284</v>
      </c>
      <c r="I73" s="9" t="s">
        <v>65</v>
      </c>
      <c r="J73" s="9">
        <v>5.2</v>
      </c>
      <c r="K73" s="9">
        <v>3.0769230769230766</v>
      </c>
      <c r="L73" s="9" t="s">
        <v>65</v>
      </c>
      <c r="M73" s="28" t="s">
        <v>53</v>
      </c>
      <c r="N73" s="16">
        <v>7</v>
      </c>
    </row>
    <row r="74" spans="1:14" x14ac:dyDescent="0.3">
      <c r="A74" s="8">
        <v>72</v>
      </c>
      <c r="B74" s="4">
        <v>6.3</v>
      </c>
      <c r="C74" s="4">
        <v>2.5</v>
      </c>
      <c r="D74" s="4">
        <v>4.9000000000000004</v>
      </c>
      <c r="E74" s="4">
        <v>1.5</v>
      </c>
      <c r="F74" s="31" t="s">
        <v>6</v>
      </c>
      <c r="G74" s="9">
        <v>15.75</v>
      </c>
      <c r="H74" s="9">
        <v>2.52</v>
      </c>
      <c r="I74" s="9" t="s">
        <v>65</v>
      </c>
      <c r="J74" s="9">
        <v>7.3500000000000005</v>
      </c>
      <c r="K74" s="9">
        <v>3.2666666666666671</v>
      </c>
      <c r="L74" s="9" t="s">
        <v>65</v>
      </c>
      <c r="M74" s="28" t="s">
        <v>53</v>
      </c>
      <c r="N74" s="16">
        <v>9</v>
      </c>
    </row>
    <row r="75" spans="1:14" x14ac:dyDescent="0.3">
      <c r="A75" s="8">
        <v>73</v>
      </c>
      <c r="B75" s="4">
        <v>6.1</v>
      </c>
      <c r="C75" s="4">
        <v>2.8</v>
      </c>
      <c r="D75" s="4">
        <v>4.7</v>
      </c>
      <c r="E75" s="4">
        <v>1.2</v>
      </c>
      <c r="F75" s="31" t="s">
        <v>6</v>
      </c>
      <c r="G75" s="9">
        <v>17.079999999999998</v>
      </c>
      <c r="H75" s="9">
        <v>2.1785714285714284</v>
      </c>
      <c r="I75" s="9" t="s">
        <v>65</v>
      </c>
      <c r="J75" s="9">
        <v>5.64</v>
      </c>
      <c r="K75" s="9">
        <v>3.916666666666667</v>
      </c>
      <c r="L75" s="9" t="s">
        <v>65</v>
      </c>
      <c r="M75" s="28" t="s">
        <v>48</v>
      </c>
      <c r="N75" s="16">
        <v>4</v>
      </c>
    </row>
    <row r="76" spans="1:14" x14ac:dyDescent="0.3">
      <c r="A76" s="8">
        <v>74</v>
      </c>
      <c r="B76" s="4">
        <v>6.4</v>
      </c>
      <c r="C76" s="4">
        <v>2.9</v>
      </c>
      <c r="D76" s="4">
        <v>4.3</v>
      </c>
      <c r="E76" s="4">
        <v>1.3</v>
      </c>
      <c r="F76" s="31" t="s">
        <v>6</v>
      </c>
      <c r="G76" s="9">
        <v>18.559999999999999</v>
      </c>
      <c r="H76" s="9">
        <v>2.2068965517241379</v>
      </c>
      <c r="I76" s="9" t="s">
        <v>65</v>
      </c>
      <c r="J76" s="9">
        <v>5.59</v>
      </c>
      <c r="K76" s="9">
        <v>3.3076923076923075</v>
      </c>
      <c r="L76" s="9" t="s">
        <v>65</v>
      </c>
      <c r="M76" s="28" t="s">
        <v>44</v>
      </c>
      <c r="N76" s="16">
        <v>9</v>
      </c>
    </row>
    <row r="77" spans="1:14" x14ac:dyDescent="0.3">
      <c r="A77" s="8">
        <v>75</v>
      </c>
      <c r="B77" s="4">
        <v>6.6</v>
      </c>
      <c r="C77" s="4">
        <v>3</v>
      </c>
      <c r="D77" s="4">
        <v>4.4000000000000004</v>
      </c>
      <c r="E77" s="4">
        <v>1.4</v>
      </c>
      <c r="F77" s="31" t="s">
        <v>6</v>
      </c>
      <c r="G77" s="9">
        <v>19.799999999999997</v>
      </c>
      <c r="H77" s="9">
        <v>2.1999999999999997</v>
      </c>
      <c r="I77" s="9" t="s">
        <v>65</v>
      </c>
      <c r="J77" s="9">
        <v>6.16</v>
      </c>
      <c r="K77" s="9">
        <v>3.1428571428571432</v>
      </c>
      <c r="L77" s="9" t="s">
        <v>65</v>
      </c>
      <c r="M77" s="28" t="s">
        <v>44</v>
      </c>
      <c r="N77" s="16">
        <v>6</v>
      </c>
    </row>
    <row r="78" spans="1:14" x14ac:dyDescent="0.3">
      <c r="A78" s="8">
        <v>76</v>
      </c>
      <c r="B78" s="4">
        <v>6.8</v>
      </c>
      <c r="C78" s="4">
        <v>2.8</v>
      </c>
      <c r="D78" s="4">
        <v>4.8</v>
      </c>
      <c r="E78" s="4">
        <v>1.4</v>
      </c>
      <c r="F78" s="31" t="s">
        <v>6</v>
      </c>
      <c r="G78" s="9">
        <v>19.04</v>
      </c>
      <c r="H78" s="9">
        <v>2.4285714285714288</v>
      </c>
      <c r="I78" s="9" t="s">
        <v>65</v>
      </c>
      <c r="J78" s="9">
        <v>6.72</v>
      </c>
      <c r="K78" s="9">
        <v>3.4285714285714288</v>
      </c>
      <c r="L78" s="9" t="s">
        <v>65</v>
      </c>
      <c r="M78" s="28" t="s">
        <v>44</v>
      </c>
      <c r="N78" s="16">
        <v>9</v>
      </c>
    </row>
    <row r="79" spans="1:14" x14ac:dyDescent="0.3">
      <c r="A79" s="8">
        <v>77</v>
      </c>
      <c r="B79" s="4">
        <v>6.7</v>
      </c>
      <c r="C79" s="4">
        <v>3</v>
      </c>
      <c r="D79" s="4">
        <v>5</v>
      </c>
      <c r="E79" s="4">
        <v>1.7</v>
      </c>
      <c r="F79" s="31" t="s">
        <v>6</v>
      </c>
      <c r="G79" s="9">
        <v>20.100000000000001</v>
      </c>
      <c r="H79" s="9">
        <v>2.2333333333333334</v>
      </c>
      <c r="I79" s="9" t="s">
        <v>65</v>
      </c>
      <c r="J79" s="9">
        <v>8.5</v>
      </c>
      <c r="K79" s="9">
        <v>2.9411764705882355</v>
      </c>
      <c r="L79" s="9" t="s">
        <v>66</v>
      </c>
      <c r="M79" s="28" t="s">
        <v>44</v>
      </c>
      <c r="N79" s="16">
        <v>7</v>
      </c>
    </row>
    <row r="80" spans="1:14" x14ac:dyDescent="0.3">
      <c r="A80" s="8">
        <v>78</v>
      </c>
      <c r="B80" s="4">
        <v>6</v>
      </c>
      <c r="C80" s="4">
        <v>2.9</v>
      </c>
      <c r="D80" s="4">
        <v>4.5</v>
      </c>
      <c r="E80" s="4">
        <v>1.5</v>
      </c>
      <c r="F80" s="31" t="s">
        <v>6</v>
      </c>
      <c r="G80" s="9">
        <v>17.399999999999999</v>
      </c>
      <c r="H80" s="9">
        <v>2.0689655172413794</v>
      </c>
      <c r="I80" s="9" t="s">
        <v>65</v>
      </c>
      <c r="J80" s="9">
        <v>6.75</v>
      </c>
      <c r="K80" s="9">
        <v>3</v>
      </c>
      <c r="L80" s="9" t="s">
        <v>65</v>
      </c>
      <c r="M80" s="28" t="s">
        <v>48</v>
      </c>
      <c r="N80" s="16">
        <v>7</v>
      </c>
    </row>
    <row r="81" spans="1:14" x14ac:dyDescent="0.3">
      <c r="A81" s="8">
        <v>79</v>
      </c>
      <c r="B81" s="4">
        <v>5.7</v>
      </c>
      <c r="C81" s="4">
        <v>2.6</v>
      </c>
      <c r="D81" s="4">
        <v>3.5</v>
      </c>
      <c r="E81" s="4">
        <v>1</v>
      </c>
      <c r="F81" s="31" t="s">
        <v>6</v>
      </c>
      <c r="G81" s="9">
        <v>14.82</v>
      </c>
      <c r="H81" s="9">
        <v>2.1923076923076925</v>
      </c>
      <c r="I81" s="9" t="s">
        <v>65</v>
      </c>
      <c r="J81" s="9">
        <v>3.5</v>
      </c>
      <c r="K81" s="9">
        <v>3.5</v>
      </c>
      <c r="L81" s="9" t="s">
        <v>65</v>
      </c>
      <c r="M81" s="28" t="s">
        <v>48</v>
      </c>
      <c r="N81" s="16">
        <v>5</v>
      </c>
    </row>
    <row r="82" spans="1:14" x14ac:dyDescent="0.3">
      <c r="A82" s="8">
        <v>80</v>
      </c>
      <c r="B82" s="4">
        <v>5.5</v>
      </c>
      <c r="C82" s="4">
        <v>2.4</v>
      </c>
      <c r="D82" s="4">
        <v>3.8</v>
      </c>
      <c r="E82" s="4">
        <v>1.1000000000000001</v>
      </c>
      <c r="F82" s="31" t="s">
        <v>6</v>
      </c>
      <c r="G82" s="9">
        <v>13.2</v>
      </c>
      <c r="H82" s="9">
        <v>2.291666666666667</v>
      </c>
      <c r="I82" s="9" t="s">
        <v>65</v>
      </c>
      <c r="J82" s="9">
        <v>4.18</v>
      </c>
      <c r="K82" s="9">
        <v>3.4545454545454541</v>
      </c>
      <c r="L82" s="9" t="s">
        <v>65</v>
      </c>
      <c r="M82" s="28" t="s">
        <v>48</v>
      </c>
      <c r="N82" s="16">
        <v>4</v>
      </c>
    </row>
    <row r="83" spans="1:14" x14ac:dyDescent="0.3">
      <c r="A83" s="8">
        <v>81</v>
      </c>
      <c r="B83" s="4">
        <v>5.5</v>
      </c>
      <c r="C83" s="4">
        <v>2.4</v>
      </c>
      <c r="D83" s="4">
        <v>3.7</v>
      </c>
      <c r="E83" s="4">
        <v>1</v>
      </c>
      <c r="F83" s="31" t="s">
        <v>6</v>
      </c>
      <c r="G83" s="9">
        <v>13.2</v>
      </c>
      <c r="H83" s="9">
        <v>2.291666666666667</v>
      </c>
      <c r="I83" s="9" t="s">
        <v>65</v>
      </c>
      <c r="J83" s="9">
        <v>3.7</v>
      </c>
      <c r="K83" s="9">
        <v>3.7</v>
      </c>
      <c r="L83" s="9" t="s">
        <v>65</v>
      </c>
      <c r="M83" s="28" t="s">
        <v>44</v>
      </c>
      <c r="N83" s="16">
        <v>3</v>
      </c>
    </row>
    <row r="84" spans="1:14" x14ac:dyDescent="0.3">
      <c r="A84" s="8">
        <v>82</v>
      </c>
      <c r="B84" s="4">
        <v>5.8</v>
      </c>
      <c r="C84" s="4">
        <v>2.7</v>
      </c>
      <c r="D84" s="4">
        <v>3.9</v>
      </c>
      <c r="E84" s="4">
        <v>1.2</v>
      </c>
      <c r="F84" s="31" t="s">
        <v>6</v>
      </c>
      <c r="G84" s="9">
        <v>15.66</v>
      </c>
      <c r="H84" s="9">
        <v>2.1481481481481479</v>
      </c>
      <c r="I84" s="9" t="s">
        <v>65</v>
      </c>
      <c r="J84" s="9">
        <v>4.68</v>
      </c>
      <c r="K84" s="9">
        <v>3.25</v>
      </c>
      <c r="L84" s="9" t="s">
        <v>65</v>
      </c>
      <c r="M84" s="28" t="s">
        <v>48</v>
      </c>
      <c r="N84" s="16">
        <v>4</v>
      </c>
    </row>
    <row r="85" spans="1:14" x14ac:dyDescent="0.3">
      <c r="A85" s="8">
        <v>83</v>
      </c>
      <c r="B85" s="4">
        <v>6</v>
      </c>
      <c r="C85" s="4">
        <v>2.7</v>
      </c>
      <c r="D85" s="4">
        <v>5.0999999999999996</v>
      </c>
      <c r="E85" s="4">
        <v>1.6</v>
      </c>
      <c r="F85" s="31" t="s">
        <v>6</v>
      </c>
      <c r="G85" s="9">
        <v>16.200000000000003</v>
      </c>
      <c r="H85" s="9">
        <v>2.2222222222222219</v>
      </c>
      <c r="I85" s="9" t="s">
        <v>65</v>
      </c>
      <c r="J85" s="9">
        <v>8.16</v>
      </c>
      <c r="K85" s="9">
        <v>3.1874999999999996</v>
      </c>
      <c r="L85" s="9" t="s">
        <v>65</v>
      </c>
      <c r="M85" s="28" t="s">
        <v>48</v>
      </c>
      <c r="N85" s="16">
        <v>8</v>
      </c>
    </row>
    <row r="86" spans="1:14" x14ac:dyDescent="0.3">
      <c r="A86" s="8">
        <v>84</v>
      </c>
      <c r="B86" s="4">
        <v>5.4</v>
      </c>
      <c r="C86" s="4">
        <v>3</v>
      </c>
      <c r="D86" s="4">
        <v>4.5</v>
      </c>
      <c r="E86" s="4">
        <v>1.5</v>
      </c>
      <c r="F86" s="31" t="s">
        <v>6</v>
      </c>
      <c r="G86" s="9">
        <v>16.200000000000003</v>
      </c>
      <c r="H86" s="9">
        <v>1.8</v>
      </c>
      <c r="I86" s="9" t="s">
        <v>66</v>
      </c>
      <c r="J86" s="9">
        <v>6.75</v>
      </c>
      <c r="K86" s="9">
        <v>3</v>
      </c>
      <c r="L86" s="9" t="s">
        <v>65</v>
      </c>
      <c r="M86" s="28" t="s">
        <v>53</v>
      </c>
      <c r="N86" s="16">
        <v>8</v>
      </c>
    </row>
    <row r="87" spans="1:14" x14ac:dyDescent="0.3">
      <c r="A87" s="8">
        <v>85</v>
      </c>
      <c r="B87" s="4">
        <v>6</v>
      </c>
      <c r="C87" s="4">
        <v>3.4</v>
      </c>
      <c r="D87" s="4">
        <v>4.5</v>
      </c>
      <c r="E87" s="4">
        <v>1.6</v>
      </c>
      <c r="F87" s="31" t="s">
        <v>6</v>
      </c>
      <c r="G87" s="9">
        <v>20.399999999999999</v>
      </c>
      <c r="H87" s="9">
        <v>1.7647058823529411</v>
      </c>
      <c r="I87" s="9" t="s">
        <v>66</v>
      </c>
      <c r="J87" s="9">
        <v>7.2</v>
      </c>
      <c r="K87" s="9">
        <v>2.8125</v>
      </c>
      <c r="L87" s="9" t="s">
        <v>66</v>
      </c>
      <c r="M87" s="28" t="s">
        <v>48</v>
      </c>
      <c r="N87" s="16">
        <v>4</v>
      </c>
    </row>
    <row r="88" spans="1:14" x14ac:dyDescent="0.3">
      <c r="A88" s="8">
        <v>86</v>
      </c>
      <c r="B88" s="4">
        <v>6.7</v>
      </c>
      <c r="C88" s="4">
        <v>3.1</v>
      </c>
      <c r="D88" s="4">
        <v>4.7</v>
      </c>
      <c r="E88" s="4">
        <v>1.5</v>
      </c>
      <c r="F88" s="31" t="s">
        <v>6</v>
      </c>
      <c r="G88" s="9">
        <v>20.77</v>
      </c>
      <c r="H88" s="9">
        <v>2.161290322580645</v>
      </c>
      <c r="I88" s="9" t="s">
        <v>65</v>
      </c>
      <c r="J88" s="9">
        <v>7.0500000000000007</v>
      </c>
      <c r="K88" s="9">
        <v>3.1333333333333333</v>
      </c>
      <c r="L88" s="9" t="s">
        <v>65</v>
      </c>
      <c r="M88" s="28" t="s">
        <v>48</v>
      </c>
      <c r="N88" s="16">
        <v>8</v>
      </c>
    </row>
    <row r="89" spans="1:14" x14ac:dyDescent="0.3">
      <c r="A89" s="8">
        <v>87</v>
      </c>
      <c r="B89" s="4">
        <v>6.3</v>
      </c>
      <c r="C89" s="4">
        <v>2.2999999999999998</v>
      </c>
      <c r="D89" s="4">
        <v>4.4000000000000004</v>
      </c>
      <c r="E89" s="4">
        <v>1.3</v>
      </c>
      <c r="F89" s="31" t="s">
        <v>6</v>
      </c>
      <c r="G89" s="9">
        <v>14.489999999999998</v>
      </c>
      <c r="H89" s="9">
        <v>2.7391304347826089</v>
      </c>
      <c r="I89" s="9" t="s">
        <v>65</v>
      </c>
      <c r="J89" s="9">
        <v>5.7200000000000006</v>
      </c>
      <c r="K89" s="9">
        <v>3.3846153846153846</v>
      </c>
      <c r="L89" s="9" t="s">
        <v>65</v>
      </c>
      <c r="M89" s="28" t="s">
        <v>44</v>
      </c>
      <c r="N89" s="16">
        <v>4</v>
      </c>
    </row>
    <row r="90" spans="1:14" x14ac:dyDescent="0.3">
      <c r="A90" s="8">
        <v>88</v>
      </c>
      <c r="B90" s="4">
        <v>5.6</v>
      </c>
      <c r="C90" s="4">
        <v>3</v>
      </c>
      <c r="D90" s="4">
        <v>4.0999999999999996</v>
      </c>
      <c r="E90" s="4">
        <v>1.3</v>
      </c>
      <c r="F90" s="31" t="s">
        <v>6</v>
      </c>
      <c r="G90" s="9">
        <v>16.799999999999997</v>
      </c>
      <c r="H90" s="9">
        <v>1.8666666666666665</v>
      </c>
      <c r="I90" s="9" t="s">
        <v>66</v>
      </c>
      <c r="J90" s="9">
        <v>5.33</v>
      </c>
      <c r="K90" s="9">
        <v>3.1538461538461533</v>
      </c>
      <c r="L90" s="9" t="s">
        <v>65</v>
      </c>
      <c r="M90" s="28" t="s">
        <v>44</v>
      </c>
      <c r="N90" s="16">
        <v>3</v>
      </c>
    </row>
    <row r="91" spans="1:14" x14ac:dyDescent="0.3">
      <c r="A91" s="8">
        <v>89</v>
      </c>
      <c r="B91" s="4">
        <v>5.5</v>
      </c>
      <c r="C91" s="4">
        <v>2.5</v>
      </c>
      <c r="D91" s="4">
        <v>4</v>
      </c>
      <c r="E91" s="4">
        <v>1.3</v>
      </c>
      <c r="F91" s="31" t="s">
        <v>6</v>
      </c>
      <c r="G91" s="9">
        <v>13.75</v>
      </c>
      <c r="H91" s="9">
        <v>2.2000000000000002</v>
      </c>
      <c r="I91" s="9" t="s">
        <v>65</v>
      </c>
      <c r="J91" s="9">
        <v>5.2</v>
      </c>
      <c r="K91" s="9">
        <v>3.0769230769230766</v>
      </c>
      <c r="L91" s="9" t="s">
        <v>65</v>
      </c>
      <c r="M91" s="28" t="s">
        <v>53</v>
      </c>
      <c r="N91" s="16">
        <v>8</v>
      </c>
    </row>
    <row r="92" spans="1:14" x14ac:dyDescent="0.3">
      <c r="A92" s="8">
        <v>90</v>
      </c>
      <c r="B92" s="4">
        <v>5.5</v>
      </c>
      <c r="C92" s="4">
        <v>2.6</v>
      </c>
      <c r="D92" s="4">
        <v>4.4000000000000004</v>
      </c>
      <c r="E92" s="4">
        <v>1.2</v>
      </c>
      <c r="F92" s="31" t="s">
        <v>6</v>
      </c>
      <c r="G92" s="9">
        <v>14.3</v>
      </c>
      <c r="H92" s="9">
        <v>2.1153846153846154</v>
      </c>
      <c r="I92" s="9" t="s">
        <v>65</v>
      </c>
      <c r="J92" s="9">
        <v>5.28</v>
      </c>
      <c r="K92" s="9">
        <v>3.666666666666667</v>
      </c>
      <c r="L92" s="9" t="s">
        <v>65</v>
      </c>
      <c r="M92" s="28" t="s">
        <v>44</v>
      </c>
      <c r="N92" s="16">
        <v>3</v>
      </c>
    </row>
    <row r="93" spans="1:14" x14ac:dyDescent="0.3">
      <c r="A93" s="8">
        <v>91</v>
      </c>
      <c r="B93" s="4">
        <v>6.1</v>
      </c>
      <c r="C93" s="4">
        <v>3</v>
      </c>
      <c r="D93" s="4">
        <v>4.5999999999999996</v>
      </c>
      <c r="E93" s="4">
        <v>1.4</v>
      </c>
      <c r="F93" s="31" t="s">
        <v>6</v>
      </c>
      <c r="G93" s="9">
        <v>18.299999999999997</v>
      </c>
      <c r="H93" s="9">
        <v>2.0333333333333332</v>
      </c>
      <c r="I93" s="9" t="s">
        <v>65</v>
      </c>
      <c r="J93" s="9">
        <v>6.4399999999999995</v>
      </c>
      <c r="K93" s="9">
        <v>3.2857142857142856</v>
      </c>
      <c r="L93" s="9" t="s">
        <v>65</v>
      </c>
      <c r="M93" s="28" t="s">
        <v>53</v>
      </c>
      <c r="N93" s="16">
        <v>8</v>
      </c>
    </row>
    <row r="94" spans="1:14" x14ac:dyDescent="0.3">
      <c r="A94" s="8">
        <v>92</v>
      </c>
      <c r="B94" s="4">
        <v>5.8</v>
      </c>
      <c r="C94" s="4">
        <v>2.6</v>
      </c>
      <c r="D94" s="4">
        <v>4</v>
      </c>
      <c r="E94" s="4">
        <v>1.2</v>
      </c>
      <c r="F94" s="31" t="s">
        <v>6</v>
      </c>
      <c r="G94" s="9">
        <v>15.08</v>
      </c>
      <c r="H94" s="9">
        <v>2.2307692307692308</v>
      </c>
      <c r="I94" s="9" t="s">
        <v>65</v>
      </c>
      <c r="J94" s="9">
        <v>4.8</v>
      </c>
      <c r="K94" s="9">
        <v>3.3333333333333335</v>
      </c>
      <c r="L94" s="9" t="s">
        <v>65</v>
      </c>
      <c r="M94" s="28" t="s">
        <v>53</v>
      </c>
      <c r="N94" s="16">
        <v>4</v>
      </c>
    </row>
    <row r="95" spans="1:14" x14ac:dyDescent="0.3">
      <c r="A95" s="8">
        <v>93</v>
      </c>
      <c r="B95" s="4">
        <v>5</v>
      </c>
      <c r="C95" s="4">
        <v>2.2999999999999998</v>
      </c>
      <c r="D95" s="4">
        <v>3.3</v>
      </c>
      <c r="E95" s="4">
        <v>1</v>
      </c>
      <c r="F95" s="31" t="s">
        <v>6</v>
      </c>
      <c r="G95" s="9">
        <v>11.5</v>
      </c>
      <c r="H95" s="9">
        <v>2.1739130434782612</v>
      </c>
      <c r="I95" s="9" t="s">
        <v>65</v>
      </c>
      <c r="J95" s="9">
        <v>3.3</v>
      </c>
      <c r="K95" s="9">
        <v>3.3</v>
      </c>
      <c r="L95" s="9" t="s">
        <v>65</v>
      </c>
      <c r="M95" s="28" t="s">
        <v>44</v>
      </c>
      <c r="N95" s="16">
        <v>8</v>
      </c>
    </row>
    <row r="96" spans="1:14" x14ac:dyDescent="0.3">
      <c r="A96" s="8">
        <v>94</v>
      </c>
      <c r="B96" s="4">
        <v>5.6</v>
      </c>
      <c r="C96" s="4">
        <v>2.7</v>
      </c>
      <c r="D96" s="4">
        <v>4.2</v>
      </c>
      <c r="E96" s="4">
        <v>1.3</v>
      </c>
      <c r="F96" s="31" t="s">
        <v>6</v>
      </c>
      <c r="G96" s="9">
        <v>15.12</v>
      </c>
      <c r="H96" s="9">
        <v>2.074074074074074</v>
      </c>
      <c r="I96" s="9" t="s">
        <v>65</v>
      </c>
      <c r="J96" s="9">
        <v>5.4600000000000009</v>
      </c>
      <c r="K96" s="9">
        <v>3.2307692307692308</v>
      </c>
      <c r="L96" s="9" t="s">
        <v>65</v>
      </c>
      <c r="M96" s="28" t="s">
        <v>48</v>
      </c>
      <c r="N96" s="16">
        <v>7</v>
      </c>
    </row>
    <row r="97" spans="1:14" x14ac:dyDescent="0.3">
      <c r="A97" s="8">
        <v>95</v>
      </c>
      <c r="B97" s="4">
        <v>5.7</v>
      </c>
      <c r="C97" s="4">
        <v>3</v>
      </c>
      <c r="D97" s="4">
        <v>4.2</v>
      </c>
      <c r="E97" s="4">
        <v>1.2</v>
      </c>
      <c r="F97" s="31" t="s">
        <v>6</v>
      </c>
      <c r="G97" s="9">
        <v>17.100000000000001</v>
      </c>
      <c r="H97" s="9">
        <v>1.9000000000000001</v>
      </c>
      <c r="I97" s="9" t="s">
        <v>66</v>
      </c>
      <c r="J97" s="9">
        <v>5.04</v>
      </c>
      <c r="K97" s="9">
        <v>3.5000000000000004</v>
      </c>
      <c r="L97" s="9" t="s">
        <v>65</v>
      </c>
      <c r="M97" s="28" t="s">
        <v>53</v>
      </c>
      <c r="N97" s="16">
        <v>5</v>
      </c>
    </row>
    <row r="98" spans="1:14" x14ac:dyDescent="0.3">
      <c r="A98" s="8">
        <v>96</v>
      </c>
      <c r="B98" s="4">
        <v>5.7</v>
      </c>
      <c r="C98" s="4">
        <v>2.9</v>
      </c>
      <c r="D98" s="4">
        <v>4.2</v>
      </c>
      <c r="E98" s="4">
        <v>1.3</v>
      </c>
      <c r="F98" s="31" t="s">
        <v>6</v>
      </c>
      <c r="G98" s="9">
        <v>16.53</v>
      </c>
      <c r="H98" s="9">
        <v>1.9655172413793105</v>
      </c>
      <c r="I98" s="9" t="s">
        <v>66</v>
      </c>
      <c r="J98" s="9">
        <v>5.4600000000000009</v>
      </c>
      <c r="K98" s="9">
        <v>3.2307692307692308</v>
      </c>
      <c r="L98" s="9" t="s">
        <v>65</v>
      </c>
      <c r="M98" s="28" t="s">
        <v>44</v>
      </c>
      <c r="N98" s="16">
        <v>9</v>
      </c>
    </row>
    <row r="99" spans="1:14" x14ac:dyDescent="0.3">
      <c r="A99" s="8">
        <v>97</v>
      </c>
      <c r="B99" s="4">
        <v>6.2</v>
      </c>
      <c r="C99" s="4">
        <v>2.9</v>
      </c>
      <c r="D99" s="4">
        <v>4.3</v>
      </c>
      <c r="E99" s="4">
        <v>1.3</v>
      </c>
      <c r="F99" s="31" t="s">
        <v>6</v>
      </c>
      <c r="G99" s="9">
        <v>17.98</v>
      </c>
      <c r="H99" s="9">
        <v>2.1379310344827589</v>
      </c>
      <c r="I99" s="9" t="s">
        <v>65</v>
      </c>
      <c r="J99" s="9">
        <v>5.59</v>
      </c>
      <c r="K99" s="9">
        <v>3.3076923076923075</v>
      </c>
      <c r="L99" s="9" t="s">
        <v>65</v>
      </c>
      <c r="M99" s="28" t="s">
        <v>44</v>
      </c>
      <c r="N99" s="16">
        <v>5</v>
      </c>
    </row>
    <row r="100" spans="1:14" x14ac:dyDescent="0.3">
      <c r="A100" s="8">
        <v>98</v>
      </c>
      <c r="B100" s="4">
        <v>5.0999999999999996</v>
      </c>
      <c r="C100" s="4">
        <v>2.5</v>
      </c>
      <c r="D100" s="4">
        <v>3</v>
      </c>
      <c r="E100" s="4">
        <v>1.1000000000000001</v>
      </c>
      <c r="F100" s="31" t="s">
        <v>6</v>
      </c>
      <c r="G100" s="9">
        <v>12.75</v>
      </c>
      <c r="H100" s="9">
        <v>2.04</v>
      </c>
      <c r="I100" s="9" t="s">
        <v>65</v>
      </c>
      <c r="J100" s="9">
        <v>3.3000000000000003</v>
      </c>
      <c r="K100" s="9">
        <v>2.7272727272727271</v>
      </c>
      <c r="L100" s="9" t="s">
        <v>66</v>
      </c>
      <c r="M100" s="28" t="s">
        <v>48</v>
      </c>
      <c r="N100" s="16">
        <v>5</v>
      </c>
    </row>
    <row r="101" spans="1:14" x14ac:dyDescent="0.3">
      <c r="A101" s="8">
        <v>99</v>
      </c>
      <c r="B101" s="4">
        <v>5.7</v>
      </c>
      <c r="C101" s="4">
        <v>2.8</v>
      </c>
      <c r="D101" s="4">
        <v>4.0999999999999996</v>
      </c>
      <c r="E101" s="4">
        <v>1.3</v>
      </c>
      <c r="F101" s="31" t="s">
        <v>6</v>
      </c>
      <c r="G101" s="9">
        <v>15.959999999999999</v>
      </c>
      <c r="H101" s="9">
        <v>2.035714285714286</v>
      </c>
      <c r="I101" s="9" t="s">
        <v>65</v>
      </c>
      <c r="J101" s="9">
        <v>5.33</v>
      </c>
      <c r="K101" s="9">
        <v>3.1538461538461533</v>
      </c>
      <c r="L101" s="9" t="s">
        <v>65</v>
      </c>
      <c r="M101" s="28" t="s">
        <v>48</v>
      </c>
      <c r="N101" s="16">
        <v>7</v>
      </c>
    </row>
    <row r="102" spans="1:14" x14ac:dyDescent="0.3">
      <c r="A102" s="8">
        <v>100</v>
      </c>
      <c r="B102" s="4">
        <v>6.3</v>
      </c>
      <c r="C102" s="4">
        <v>3.3</v>
      </c>
      <c r="D102" s="4">
        <v>6</v>
      </c>
      <c r="E102" s="4">
        <v>2.5</v>
      </c>
      <c r="F102" s="32" t="s">
        <v>7</v>
      </c>
      <c r="G102" s="9">
        <v>20.79</v>
      </c>
      <c r="H102" s="9">
        <v>1.9090909090909092</v>
      </c>
      <c r="I102" s="9" t="s">
        <v>66</v>
      </c>
      <c r="J102" s="9">
        <v>15</v>
      </c>
      <c r="K102" s="9">
        <v>2.4</v>
      </c>
      <c r="L102" s="9" t="s">
        <v>66</v>
      </c>
      <c r="M102" s="27" t="s">
        <v>47</v>
      </c>
      <c r="N102" s="17">
        <v>9</v>
      </c>
    </row>
    <row r="103" spans="1:14" x14ac:dyDescent="0.3">
      <c r="A103" s="8">
        <v>101</v>
      </c>
      <c r="B103" s="4">
        <v>5.8</v>
      </c>
      <c r="C103" s="4">
        <v>2.7</v>
      </c>
      <c r="D103" s="4">
        <v>5.0999999999999996</v>
      </c>
      <c r="E103" s="4">
        <v>1.9</v>
      </c>
      <c r="F103" s="32" t="s">
        <v>7</v>
      </c>
      <c r="G103" s="9">
        <v>15.66</v>
      </c>
      <c r="H103" s="9">
        <v>2.1481481481481479</v>
      </c>
      <c r="I103" s="9" t="s">
        <v>65</v>
      </c>
      <c r="J103" s="9">
        <v>9.69</v>
      </c>
      <c r="K103" s="9">
        <v>2.6842105263157894</v>
      </c>
      <c r="L103" s="9" t="s">
        <v>66</v>
      </c>
      <c r="M103" s="27" t="s">
        <v>47</v>
      </c>
      <c r="N103" s="17">
        <v>8</v>
      </c>
    </row>
    <row r="104" spans="1:14" x14ac:dyDescent="0.3">
      <c r="A104" s="8">
        <v>102</v>
      </c>
      <c r="B104" s="4">
        <v>7.1</v>
      </c>
      <c r="C104" s="4">
        <v>3</v>
      </c>
      <c r="D104" s="4">
        <v>5.9</v>
      </c>
      <c r="E104" s="4">
        <v>2.1</v>
      </c>
      <c r="F104" s="32" t="s">
        <v>7</v>
      </c>
      <c r="G104" s="9">
        <v>21.299999999999997</v>
      </c>
      <c r="H104" s="9">
        <v>2.3666666666666667</v>
      </c>
      <c r="I104" s="9" t="s">
        <v>65</v>
      </c>
      <c r="J104" s="9">
        <v>12.39</v>
      </c>
      <c r="K104" s="9">
        <v>2.8095238095238098</v>
      </c>
      <c r="L104" s="9" t="s">
        <v>66</v>
      </c>
      <c r="M104" s="27" t="s">
        <v>47</v>
      </c>
      <c r="N104" s="17">
        <v>8</v>
      </c>
    </row>
    <row r="105" spans="1:14" x14ac:dyDescent="0.3">
      <c r="A105" s="8">
        <v>103</v>
      </c>
      <c r="B105" s="4">
        <v>6.3</v>
      </c>
      <c r="C105" s="4">
        <v>2.9</v>
      </c>
      <c r="D105" s="4">
        <v>5.6</v>
      </c>
      <c r="E105" s="4">
        <v>1.8</v>
      </c>
      <c r="F105" s="32" t="s">
        <v>7</v>
      </c>
      <c r="G105" s="9">
        <v>18.27</v>
      </c>
      <c r="H105" s="9">
        <v>2.1724137931034484</v>
      </c>
      <c r="I105" s="9" t="s">
        <v>65</v>
      </c>
      <c r="J105" s="9">
        <v>10.08</v>
      </c>
      <c r="K105" s="9">
        <v>3.1111111111111107</v>
      </c>
      <c r="L105" s="9" t="s">
        <v>65</v>
      </c>
      <c r="M105" s="27" t="s">
        <v>50</v>
      </c>
      <c r="N105" s="17">
        <v>6</v>
      </c>
    </row>
    <row r="106" spans="1:14" x14ac:dyDescent="0.3">
      <c r="A106" s="8">
        <v>104</v>
      </c>
      <c r="B106" s="4">
        <v>6.5</v>
      </c>
      <c r="C106" s="4">
        <v>3</v>
      </c>
      <c r="D106" s="4">
        <v>5.8</v>
      </c>
      <c r="E106" s="4">
        <v>2.2000000000000002</v>
      </c>
      <c r="F106" s="32" t="s">
        <v>7</v>
      </c>
      <c r="G106" s="9">
        <v>19.5</v>
      </c>
      <c r="H106" s="9">
        <v>2.1666666666666665</v>
      </c>
      <c r="I106" s="9" t="s">
        <v>65</v>
      </c>
      <c r="J106" s="9">
        <v>12.76</v>
      </c>
      <c r="K106" s="9">
        <v>2.6363636363636362</v>
      </c>
      <c r="L106" s="9" t="s">
        <v>66</v>
      </c>
      <c r="M106" s="27" t="s">
        <v>44</v>
      </c>
      <c r="N106" s="17">
        <v>6</v>
      </c>
    </row>
    <row r="107" spans="1:14" x14ac:dyDescent="0.3">
      <c r="A107" s="8">
        <v>105</v>
      </c>
      <c r="B107" s="4">
        <v>7.6</v>
      </c>
      <c r="C107" s="4">
        <v>3</v>
      </c>
      <c r="D107" s="4">
        <v>6.6</v>
      </c>
      <c r="E107" s="4">
        <v>2.1</v>
      </c>
      <c r="F107" s="32" t="s">
        <v>7</v>
      </c>
      <c r="G107" s="9">
        <v>22.799999999999997</v>
      </c>
      <c r="H107" s="9">
        <v>2.5333333333333332</v>
      </c>
      <c r="I107" s="9" t="s">
        <v>65</v>
      </c>
      <c r="J107" s="9">
        <v>13.86</v>
      </c>
      <c r="K107" s="9">
        <v>3.1428571428571423</v>
      </c>
      <c r="L107" s="9" t="s">
        <v>65</v>
      </c>
      <c r="M107" s="27" t="s">
        <v>50</v>
      </c>
      <c r="N107" s="17">
        <v>9</v>
      </c>
    </row>
    <row r="108" spans="1:14" x14ac:dyDescent="0.3">
      <c r="A108" s="8">
        <v>106</v>
      </c>
      <c r="B108" s="4">
        <v>4.9000000000000004</v>
      </c>
      <c r="C108" s="4">
        <v>2.5</v>
      </c>
      <c r="D108" s="4">
        <v>4.5</v>
      </c>
      <c r="E108" s="4">
        <v>1.7</v>
      </c>
      <c r="F108" s="32" t="s">
        <v>7</v>
      </c>
      <c r="G108" s="9">
        <v>12.25</v>
      </c>
      <c r="H108" s="9">
        <v>1.9600000000000002</v>
      </c>
      <c r="I108" s="9" t="s">
        <v>66</v>
      </c>
      <c r="J108" s="9">
        <v>7.6499999999999995</v>
      </c>
      <c r="K108" s="9">
        <v>2.6470588235294117</v>
      </c>
      <c r="L108" s="9" t="s">
        <v>66</v>
      </c>
      <c r="M108" s="27" t="s">
        <v>50</v>
      </c>
      <c r="N108" s="17">
        <v>7</v>
      </c>
    </row>
    <row r="109" spans="1:14" x14ac:dyDescent="0.3">
      <c r="A109" s="8">
        <v>107</v>
      </c>
      <c r="B109" s="4">
        <v>7.3</v>
      </c>
      <c r="C109" s="4">
        <v>2.9</v>
      </c>
      <c r="D109" s="4">
        <v>6.3</v>
      </c>
      <c r="E109" s="4">
        <v>1.8</v>
      </c>
      <c r="F109" s="32" t="s">
        <v>7</v>
      </c>
      <c r="G109" s="9">
        <v>21.169999999999998</v>
      </c>
      <c r="H109" s="9">
        <v>2.5172413793103448</v>
      </c>
      <c r="I109" s="9" t="s">
        <v>65</v>
      </c>
      <c r="J109" s="9">
        <v>11.34</v>
      </c>
      <c r="K109" s="9">
        <v>3.5</v>
      </c>
      <c r="L109" s="9" t="s">
        <v>65</v>
      </c>
      <c r="M109" s="27" t="s">
        <v>47</v>
      </c>
      <c r="N109" s="17">
        <v>5</v>
      </c>
    </row>
    <row r="110" spans="1:14" x14ac:dyDescent="0.3">
      <c r="A110" s="8">
        <v>108</v>
      </c>
      <c r="B110" s="4">
        <v>6.7</v>
      </c>
      <c r="C110" s="4">
        <v>2.5</v>
      </c>
      <c r="D110" s="4">
        <v>5.8</v>
      </c>
      <c r="E110" s="4">
        <v>1.8</v>
      </c>
      <c r="F110" s="32" t="s">
        <v>7</v>
      </c>
      <c r="G110" s="9">
        <v>16.75</v>
      </c>
      <c r="H110" s="9">
        <v>2.68</v>
      </c>
      <c r="I110" s="9" t="s">
        <v>65</v>
      </c>
      <c r="J110" s="9">
        <v>10.44</v>
      </c>
      <c r="K110" s="9">
        <v>3.2222222222222219</v>
      </c>
      <c r="L110" s="9" t="s">
        <v>65</v>
      </c>
      <c r="M110" s="27" t="s">
        <v>44</v>
      </c>
      <c r="N110" s="17">
        <v>6</v>
      </c>
    </row>
    <row r="111" spans="1:14" x14ac:dyDescent="0.3">
      <c r="A111" s="8">
        <v>109</v>
      </c>
      <c r="B111" s="4">
        <v>7.2</v>
      </c>
      <c r="C111" s="4">
        <v>3.6</v>
      </c>
      <c r="D111" s="4">
        <v>6.1</v>
      </c>
      <c r="E111" s="4">
        <v>2.5</v>
      </c>
      <c r="F111" s="32" t="s">
        <v>7</v>
      </c>
      <c r="G111" s="9">
        <v>25.92</v>
      </c>
      <c r="H111" s="9">
        <v>2</v>
      </c>
      <c r="I111" s="9" t="s">
        <v>65</v>
      </c>
      <c r="J111" s="9">
        <v>15.25</v>
      </c>
      <c r="K111" s="9">
        <v>2.44</v>
      </c>
      <c r="L111" s="9" t="s">
        <v>66</v>
      </c>
      <c r="M111" s="27" t="s">
        <v>50</v>
      </c>
      <c r="N111" s="17">
        <v>8</v>
      </c>
    </row>
    <row r="112" spans="1:14" x14ac:dyDescent="0.3">
      <c r="A112" s="8">
        <v>110</v>
      </c>
      <c r="B112" s="4">
        <v>6.5</v>
      </c>
      <c r="C112" s="4">
        <v>3.2</v>
      </c>
      <c r="D112" s="4">
        <v>5.0999999999999996</v>
      </c>
      <c r="E112" s="4">
        <v>2</v>
      </c>
      <c r="F112" s="32" t="s">
        <v>7</v>
      </c>
      <c r="G112" s="9">
        <v>20.8</v>
      </c>
      <c r="H112" s="9">
        <v>2.03125</v>
      </c>
      <c r="I112" s="9" t="s">
        <v>65</v>
      </c>
      <c r="J112" s="9">
        <v>10.199999999999999</v>
      </c>
      <c r="K112" s="9">
        <v>2.5499999999999998</v>
      </c>
      <c r="L112" s="9" t="s">
        <v>66</v>
      </c>
      <c r="M112" s="27" t="s">
        <v>44</v>
      </c>
      <c r="N112" s="17">
        <v>9</v>
      </c>
    </row>
    <row r="113" spans="1:14" x14ac:dyDescent="0.3">
      <c r="A113" s="8">
        <v>111</v>
      </c>
      <c r="B113" s="4">
        <v>6.4</v>
      </c>
      <c r="C113" s="4">
        <v>2.7</v>
      </c>
      <c r="D113" s="4">
        <v>5.3</v>
      </c>
      <c r="E113" s="4">
        <v>1.9</v>
      </c>
      <c r="F113" s="32" t="s">
        <v>7</v>
      </c>
      <c r="G113" s="9">
        <v>17.28</v>
      </c>
      <c r="H113" s="9">
        <v>2.3703703703703702</v>
      </c>
      <c r="I113" s="9" t="s">
        <v>65</v>
      </c>
      <c r="J113" s="9">
        <v>10.069999999999999</v>
      </c>
      <c r="K113" s="9">
        <v>2.7894736842105265</v>
      </c>
      <c r="L113" s="9" t="s">
        <v>66</v>
      </c>
      <c r="M113" s="27" t="s">
        <v>44</v>
      </c>
      <c r="N113" s="17">
        <v>5</v>
      </c>
    </row>
    <row r="114" spans="1:14" x14ac:dyDescent="0.3">
      <c r="A114" s="8">
        <v>112</v>
      </c>
      <c r="B114" s="4">
        <v>6.8</v>
      </c>
      <c r="C114" s="4">
        <v>3</v>
      </c>
      <c r="D114" s="4">
        <v>5.5</v>
      </c>
      <c r="E114" s="4">
        <v>2.1</v>
      </c>
      <c r="F114" s="32" t="s">
        <v>7</v>
      </c>
      <c r="G114" s="9">
        <v>20.399999999999999</v>
      </c>
      <c r="H114" s="9">
        <v>2.2666666666666666</v>
      </c>
      <c r="I114" s="9" t="s">
        <v>65</v>
      </c>
      <c r="J114" s="9">
        <v>11.55</v>
      </c>
      <c r="K114" s="9">
        <v>2.6190476190476191</v>
      </c>
      <c r="L114" s="9" t="s">
        <v>66</v>
      </c>
      <c r="M114" s="27" t="s">
        <v>47</v>
      </c>
      <c r="N114" s="17">
        <v>7</v>
      </c>
    </row>
    <row r="115" spans="1:14" x14ac:dyDescent="0.3">
      <c r="A115" s="8">
        <v>113</v>
      </c>
      <c r="B115" s="4">
        <v>5.7</v>
      </c>
      <c r="C115" s="4">
        <v>2.5</v>
      </c>
      <c r="D115" s="4">
        <v>5</v>
      </c>
      <c r="E115" s="4">
        <v>2</v>
      </c>
      <c r="F115" s="32" t="s">
        <v>7</v>
      </c>
      <c r="G115" s="9">
        <v>14.25</v>
      </c>
      <c r="H115" s="9">
        <v>2.2800000000000002</v>
      </c>
      <c r="I115" s="9" t="s">
        <v>65</v>
      </c>
      <c r="J115" s="9">
        <v>10</v>
      </c>
      <c r="K115" s="9">
        <v>2.5</v>
      </c>
      <c r="L115" s="9" t="s">
        <v>66</v>
      </c>
      <c r="M115" s="27" t="s">
        <v>47</v>
      </c>
      <c r="N115" s="17">
        <v>5</v>
      </c>
    </row>
    <row r="116" spans="1:14" x14ac:dyDescent="0.3">
      <c r="A116" s="8">
        <v>114</v>
      </c>
      <c r="B116" s="4">
        <v>5.8</v>
      </c>
      <c r="C116" s="4">
        <v>2.8</v>
      </c>
      <c r="D116" s="4">
        <v>5.0999999999999996</v>
      </c>
      <c r="E116" s="4">
        <v>2.4</v>
      </c>
      <c r="F116" s="32" t="s">
        <v>7</v>
      </c>
      <c r="G116" s="9">
        <v>16.239999999999998</v>
      </c>
      <c r="H116" s="9">
        <v>2.0714285714285716</v>
      </c>
      <c r="I116" s="9" t="s">
        <v>65</v>
      </c>
      <c r="J116" s="9">
        <v>12.239999999999998</v>
      </c>
      <c r="K116" s="9">
        <v>2.125</v>
      </c>
      <c r="L116" s="9" t="s">
        <v>66</v>
      </c>
      <c r="M116" s="27" t="s">
        <v>44</v>
      </c>
      <c r="N116" s="17">
        <v>9</v>
      </c>
    </row>
    <row r="117" spans="1:14" x14ac:dyDescent="0.3">
      <c r="A117" s="8">
        <v>115</v>
      </c>
      <c r="B117" s="4">
        <v>6.4</v>
      </c>
      <c r="C117" s="4">
        <v>3.2</v>
      </c>
      <c r="D117" s="4">
        <v>5.3</v>
      </c>
      <c r="E117" s="4">
        <v>2.2999999999999998</v>
      </c>
      <c r="F117" s="32" t="s">
        <v>7</v>
      </c>
      <c r="G117" s="9">
        <v>20.480000000000004</v>
      </c>
      <c r="H117" s="9">
        <v>2</v>
      </c>
      <c r="I117" s="9" t="s">
        <v>65</v>
      </c>
      <c r="J117" s="9">
        <v>12.19</v>
      </c>
      <c r="K117" s="9">
        <v>2.3043478260869565</v>
      </c>
      <c r="L117" s="9" t="s">
        <v>66</v>
      </c>
      <c r="M117" s="27" t="s">
        <v>44</v>
      </c>
      <c r="N117" s="17">
        <v>5</v>
      </c>
    </row>
    <row r="118" spans="1:14" x14ac:dyDescent="0.3">
      <c r="A118" s="8">
        <v>116</v>
      </c>
      <c r="B118" s="4">
        <v>6.5</v>
      </c>
      <c r="C118" s="4">
        <v>3</v>
      </c>
      <c r="D118" s="4">
        <v>5.5</v>
      </c>
      <c r="E118" s="4">
        <v>1.8</v>
      </c>
      <c r="F118" s="32" t="s">
        <v>7</v>
      </c>
      <c r="G118" s="9">
        <v>19.5</v>
      </c>
      <c r="H118" s="9">
        <v>2.1666666666666665</v>
      </c>
      <c r="I118" s="9" t="s">
        <v>65</v>
      </c>
      <c r="J118" s="9">
        <v>9.9</v>
      </c>
      <c r="K118" s="9">
        <v>3.0555555555555554</v>
      </c>
      <c r="L118" s="9" t="s">
        <v>65</v>
      </c>
      <c r="M118" s="27" t="s">
        <v>47</v>
      </c>
      <c r="N118" s="17">
        <v>8</v>
      </c>
    </row>
    <row r="119" spans="1:14" x14ac:dyDescent="0.3">
      <c r="A119" s="8">
        <v>117</v>
      </c>
      <c r="B119" s="4">
        <v>7.7</v>
      </c>
      <c r="C119" s="4">
        <v>3.8</v>
      </c>
      <c r="D119" s="4">
        <v>6.7</v>
      </c>
      <c r="E119" s="4">
        <v>2.2000000000000002</v>
      </c>
      <c r="F119" s="32" t="s">
        <v>7</v>
      </c>
      <c r="G119" s="9">
        <v>29.259999999999998</v>
      </c>
      <c r="H119" s="9">
        <v>2.0263157894736845</v>
      </c>
      <c r="I119" s="9" t="s">
        <v>65</v>
      </c>
      <c r="J119" s="9">
        <v>14.740000000000002</v>
      </c>
      <c r="K119" s="9">
        <v>3.0454545454545454</v>
      </c>
      <c r="L119" s="9" t="s">
        <v>65</v>
      </c>
      <c r="M119" s="27" t="s">
        <v>50</v>
      </c>
      <c r="N119" s="17">
        <v>8</v>
      </c>
    </row>
    <row r="120" spans="1:14" x14ac:dyDescent="0.3">
      <c r="A120" s="8">
        <v>118</v>
      </c>
      <c r="B120" s="4">
        <v>7.7</v>
      </c>
      <c r="C120" s="4">
        <v>2.6</v>
      </c>
      <c r="D120" s="4">
        <v>6.9</v>
      </c>
      <c r="E120" s="4">
        <v>2.2999999999999998</v>
      </c>
      <c r="F120" s="32" t="s">
        <v>7</v>
      </c>
      <c r="G120" s="9">
        <v>20.02</v>
      </c>
      <c r="H120" s="9">
        <v>2.9615384615384617</v>
      </c>
      <c r="I120" s="9" t="s">
        <v>65</v>
      </c>
      <c r="J120" s="9">
        <v>15.87</v>
      </c>
      <c r="K120" s="9">
        <v>3.0000000000000004</v>
      </c>
      <c r="L120" s="9" t="s">
        <v>65</v>
      </c>
      <c r="M120" s="27" t="s">
        <v>50</v>
      </c>
      <c r="N120" s="17">
        <v>6</v>
      </c>
    </row>
    <row r="121" spans="1:14" x14ac:dyDescent="0.3">
      <c r="A121" s="8">
        <v>119</v>
      </c>
      <c r="B121" s="4">
        <v>6</v>
      </c>
      <c r="C121" s="4">
        <v>2.2000000000000002</v>
      </c>
      <c r="D121" s="4">
        <v>5</v>
      </c>
      <c r="E121" s="4">
        <v>1.5</v>
      </c>
      <c r="F121" s="32" t="s">
        <v>7</v>
      </c>
      <c r="G121" s="9">
        <v>13.200000000000001</v>
      </c>
      <c r="H121" s="9">
        <v>2.7272727272727271</v>
      </c>
      <c r="I121" s="9" t="s">
        <v>65</v>
      </c>
      <c r="J121" s="9">
        <v>7.5</v>
      </c>
      <c r="K121" s="9">
        <v>3.3333333333333335</v>
      </c>
      <c r="L121" s="9" t="s">
        <v>65</v>
      </c>
      <c r="M121" s="27" t="s">
        <v>47</v>
      </c>
      <c r="N121" s="17">
        <v>7</v>
      </c>
    </row>
    <row r="122" spans="1:14" x14ac:dyDescent="0.3">
      <c r="A122" s="8">
        <v>120</v>
      </c>
      <c r="B122" s="4">
        <v>6.9</v>
      </c>
      <c r="C122" s="4">
        <v>3.2</v>
      </c>
      <c r="D122" s="4">
        <v>5.7</v>
      </c>
      <c r="E122" s="4">
        <v>2.2999999999999998</v>
      </c>
      <c r="F122" s="32" t="s">
        <v>7</v>
      </c>
      <c r="G122" s="9">
        <v>22.080000000000002</v>
      </c>
      <c r="H122" s="9">
        <v>2.15625</v>
      </c>
      <c r="I122" s="9" t="s">
        <v>65</v>
      </c>
      <c r="J122" s="9">
        <v>13.11</v>
      </c>
      <c r="K122" s="9">
        <v>2.4782608695652177</v>
      </c>
      <c r="L122" s="9" t="s">
        <v>66</v>
      </c>
      <c r="M122" s="27" t="s">
        <v>50</v>
      </c>
      <c r="N122" s="17">
        <v>7</v>
      </c>
    </row>
    <row r="123" spans="1:14" x14ac:dyDescent="0.3">
      <c r="A123" s="8">
        <v>121</v>
      </c>
      <c r="B123" s="4">
        <v>5.6</v>
      </c>
      <c r="C123" s="4">
        <v>2.8</v>
      </c>
      <c r="D123" s="4">
        <v>4.9000000000000004</v>
      </c>
      <c r="E123" s="4">
        <v>2</v>
      </c>
      <c r="F123" s="32" t="s">
        <v>7</v>
      </c>
      <c r="G123" s="9">
        <v>15.679999999999998</v>
      </c>
      <c r="H123" s="9">
        <v>2</v>
      </c>
      <c r="I123" s="9" t="s">
        <v>65</v>
      </c>
      <c r="J123" s="9">
        <v>9.8000000000000007</v>
      </c>
      <c r="K123" s="9">
        <v>2.4500000000000002</v>
      </c>
      <c r="L123" s="9" t="s">
        <v>66</v>
      </c>
      <c r="M123" s="27" t="s">
        <v>47</v>
      </c>
      <c r="N123" s="17">
        <v>5</v>
      </c>
    </row>
    <row r="124" spans="1:14" x14ac:dyDescent="0.3">
      <c r="A124" s="8">
        <v>122</v>
      </c>
      <c r="B124" s="4">
        <v>7.7</v>
      </c>
      <c r="C124" s="4">
        <v>2.8</v>
      </c>
      <c r="D124" s="4">
        <v>6.7</v>
      </c>
      <c r="E124" s="4">
        <v>2</v>
      </c>
      <c r="F124" s="32" t="s">
        <v>7</v>
      </c>
      <c r="G124" s="9">
        <v>21.56</v>
      </c>
      <c r="H124" s="9">
        <v>2.7500000000000004</v>
      </c>
      <c r="I124" s="9" t="s">
        <v>65</v>
      </c>
      <c r="J124" s="9">
        <v>13.4</v>
      </c>
      <c r="K124" s="9">
        <v>3.35</v>
      </c>
      <c r="L124" s="9" t="s">
        <v>65</v>
      </c>
      <c r="M124" s="27" t="s">
        <v>47</v>
      </c>
      <c r="N124" s="17">
        <v>7</v>
      </c>
    </row>
    <row r="125" spans="1:14" x14ac:dyDescent="0.3">
      <c r="A125" s="8">
        <v>123</v>
      </c>
      <c r="B125" s="4">
        <v>6.3</v>
      </c>
      <c r="C125" s="4">
        <v>2.7</v>
      </c>
      <c r="D125" s="4">
        <v>4.9000000000000004</v>
      </c>
      <c r="E125" s="4">
        <v>1.8</v>
      </c>
      <c r="F125" s="32" t="s">
        <v>7</v>
      </c>
      <c r="G125" s="9">
        <v>17.010000000000002</v>
      </c>
      <c r="H125" s="9">
        <v>2.333333333333333</v>
      </c>
      <c r="I125" s="9" t="s">
        <v>65</v>
      </c>
      <c r="J125" s="9">
        <v>8.82</v>
      </c>
      <c r="K125" s="9">
        <v>2.7222222222222223</v>
      </c>
      <c r="L125" s="9" t="s">
        <v>66</v>
      </c>
      <c r="M125" s="27" t="s">
        <v>47</v>
      </c>
      <c r="N125" s="17">
        <v>6</v>
      </c>
    </row>
    <row r="126" spans="1:14" x14ac:dyDescent="0.3">
      <c r="A126" s="8">
        <v>124</v>
      </c>
      <c r="B126" s="4">
        <v>6.7</v>
      </c>
      <c r="C126" s="4">
        <v>3.3</v>
      </c>
      <c r="D126" s="4">
        <v>5.7</v>
      </c>
      <c r="E126" s="4">
        <v>2.1</v>
      </c>
      <c r="F126" s="32" t="s">
        <v>7</v>
      </c>
      <c r="G126" s="9">
        <v>22.11</v>
      </c>
      <c r="H126" s="9">
        <v>2.0303030303030303</v>
      </c>
      <c r="I126" s="9" t="s">
        <v>65</v>
      </c>
      <c r="J126" s="9">
        <v>11.97</v>
      </c>
      <c r="K126" s="9">
        <v>2.7142857142857144</v>
      </c>
      <c r="L126" s="9" t="s">
        <v>66</v>
      </c>
      <c r="M126" s="27" t="s">
        <v>47</v>
      </c>
      <c r="N126" s="17">
        <v>8</v>
      </c>
    </row>
    <row r="127" spans="1:14" x14ac:dyDescent="0.3">
      <c r="A127" s="8">
        <v>125</v>
      </c>
      <c r="B127" s="4">
        <v>7.2</v>
      </c>
      <c r="C127" s="4">
        <v>3.2</v>
      </c>
      <c r="D127" s="4">
        <v>6</v>
      </c>
      <c r="E127" s="4">
        <v>1.8</v>
      </c>
      <c r="F127" s="32" t="s">
        <v>7</v>
      </c>
      <c r="G127" s="9">
        <v>23.040000000000003</v>
      </c>
      <c r="H127" s="9">
        <v>2.25</v>
      </c>
      <c r="I127" s="9" t="s">
        <v>65</v>
      </c>
      <c r="J127" s="9">
        <v>10.8</v>
      </c>
      <c r="K127" s="9">
        <v>3.333333333333333</v>
      </c>
      <c r="L127" s="9" t="s">
        <v>65</v>
      </c>
      <c r="M127" s="27" t="s">
        <v>50</v>
      </c>
      <c r="N127" s="17">
        <v>5</v>
      </c>
    </row>
    <row r="128" spans="1:14" x14ac:dyDescent="0.3">
      <c r="A128" s="8">
        <v>126</v>
      </c>
      <c r="B128" s="4">
        <v>6.2</v>
      </c>
      <c r="C128" s="4">
        <v>2.8</v>
      </c>
      <c r="D128" s="4">
        <v>4.8</v>
      </c>
      <c r="E128" s="4">
        <v>1.8</v>
      </c>
      <c r="F128" s="32" t="s">
        <v>7</v>
      </c>
      <c r="G128" s="9">
        <v>17.36</v>
      </c>
      <c r="H128" s="9">
        <v>2.2142857142857144</v>
      </c>
      <c r="I128" s="9" t="s">
        <v>65</v>
      </c>
      <c r="J128" s="9">
        <v>8.64</v>
      </c>
      <c r="K128" s="9">
        <v>2.6666666666666665</v>
      </c>
      <c r="L128" s="9" t="s">
        <v>66</v>
      </c>
      <c r="M128" s="27" t="s">
        <v>44</v>
      </c>
      <c r="N128" s="17">
        <v>6</v>
      </c>
    </row>
    <row r="129" spans="1:14" x14ac:dyDescent="0.3">
      <c r="A129" s="8">
        <v>127</v>
      </c>
      <c r="B129" s="4">
        <v>6.1</v>
      </c>
      <c r="C129" s="4">
        <v>3</v>
      </c>
      <c r="D129" s="4">
        <v>4.9000000000000004</v>
      </c>
      <c r="E129" s="4">
        <v>1.8</v>
      </c>
      <c r="F129" s="32" t="s">
        <v>7</v>
      </c>
      <c r="G129" s="9">
        <v>18.299999999999997</v>
      </c>
      <c r="H129" s="9">
        <v>2.0333333333333332</v>
      </c>
      <c r="I129" s="9" t="s">
        <v>65</v>
      </c>
      <c r="J129" s="9">
        <v>8.82</v>
      </c>
      <c r="K129" s="9">
        <v>2.7222222222222223</v>
      </c>
      <c r="L129" s="9" t="s">
        <v>66</v>
      </c>
      <c r="M129" s="27" t="s">
        <v>47</v>
      </c>
      <c r="N129" s="17">
        <v>8</v>
      </c>
    </row>
    <row r="130" spans="1:14" x14ac:dyDescent="0.3">
      <c r="A130" s="8">
        <v>128</v>
      </c>
      <c r="B130" s="4">
        <v>6.4</v>
      </c>
      <c r="C130" s="4">
        <v>2.8</v>
      </c>
      <c r="D130" s="4">
        <v>5.6</v>
      </c>
      <c r="E130" s="4">
        <v>2.1</v>
      </c>
      <c r="F130" s="32" t="s">
        <v>7</v>
      </c>
      <c r="G130" s="9">
        <v>17.919999999999998</v>
      </c>
      <c r="H130" s="9">
        <v>2.285714285714286</v>
      </c>
      <c r="I130" s="9" t="s">
        <v>65</v>
      </c>
      <c r="J130" s="9">
        <v>11.76</v>
      </c>
      <c r="K130" s="9">
        <v>2.6666666666666665</v>
      </c>
      <c r="L130" s="9" t="s">
        <v>66</v>
      </c>
      <c r="M130" s="27" t="s">
        <v>50</v>
      </c>
      <c r="N130" s="17">
        <v>6</v>
      </c>
    </row>
    <row r="131" spans="1:14" x14ac:dyDescent="0.3">
      <c r="A131" s="8">
        <v>129</v>
      </c>
      <c r="B131" s="4">
        <v>7.2</v>
      </c>
      <c r="C131" s="4">
        <v>3</v>
      </c>
      <c r="D131" s="4">
        <v>5.8</v>
      </c>
      <c r="E131" s="4">
        <v>1.6</v>
      </c>
      <c r="F131" s="32" t="s">
        <v>7</v>
      </c>
      <c r="G131" s="9">
        <v>21.6</v>
      </c>
      <c r="H131" s="9">
        <v>2.4</v>
      </c>
      <c r="I131" s="9" t="s">
        <v>65</v>
      </c>
      <c r="J131" s="9">
        <v>9.2799999999999994</v>
      </c>
      <c r="K131" s="9">
        <v>3.6249999999999996</v>
      </c>
      <c r="L131" s="9" t="s">
        <v>65</v>
      </c>
      <c r="M131" s="27" t="s">
        <v>50</v>
      </c>
      <c r="N131" s="17">
        <v>8</v>
      </c>
    </row>
    <row r="132" spans="1:14" x14ac:dyDescent="0.3">
      <c r="A132" s="8">
        <v>130</v>
      </c>
      <c r="B132" s="4">
        <v>7.4</v>
      </c>
      <c r="C132" s="4">
        <v>2.8</v>
      </c>
      <c r="D132" s="4">
        <v>6.1</v>
      </c>
      <c r="E132" s="4">
        <v>1.9</v>
      </c>
      <c r="F132" s="32" t="s">
        <v>7</v>
      </c>
      <c r="G132" s="9">
        <v>20.72</v>
      </c>
      <c r="H132" s="9">
        <v>2.6428571428571432</v>
      </c>
      <c r="I132" s="9" t="s">
        <v>65</v>
      </c>
      <c r="J132" s="9">
        <v>11.589999999999998</v>
      </c>
      <c r="K132" s="9">
        <v>3.2105263157894735</v>
      </c>
      <c r="L132" s="9" t="s">
        <v>65</v>
      </c>
      <c r="M132" s="27" t="s">
        <v>50</v>
      </c>
      <c r="N132" s="17">
        <v>8</v>
      </c>
    </row>
    <row r="133" spans="1:14" x14ac:dyDescent="0.3">
      <c r="A133" s="8">
        <v>131</v>
      </c>
      <c r="B133" s="4">
        <v>7.9</v>
      </c>
      <c r="C133" s="4">
        <v>3.8</v>
      </c>
      <c r="D133" s="4">
        <v>6.4</v>
      </c>
      <c r="E133" s="4">
        <v>2</v>
      </c>
      <c r="F133" s="32" t="s">
        <v>7</v>
      </c>
      <c r="G133" s="9">
        <v>30.02</v>
      </c>
      <c r="H133" s="9">
        <v>2.0789473684210527</v>
      </c>
      <c r="I133" s="9" t="s">
        <v>65</v>
      </c>
      <c r="J133" s="9">
        <v>12.8</v>
      </c>
      <c r="K133" s="9">
        <v>3.2</v>
      </c>
      <c r="L133" s="9" t="s">
        <v>65</v>
      </c>
      <c r="M133" s="27" t="s">
        <v>50</v>
      </c>
      <c r="N133" s="17">
        <v>8</v>
      </c>
    </row>
    <row r="134" spans="1:14" x14ac:dyDescent="0.3">
      <c r="A134" s="8">
        <v>132</v>
      </c>
      <c r="B134" s="4">
        <v>6.4</v>
      </c>
      <c r="C134" s="4">
        <v>2.8</v>
      </c>
      <c r="D134" s="4">
        <v>5.6</v>
      </c>
      <c r="E134" s="4">
        <v>2.2000000000000002</v>
      </c>
      <c r="F134" s="32" t="s">
        <v>7</v>
      </c>
      <c r="G134" s="9">
        <v>17.919999999999998</v>
      </c>
      <c r="H134" s="9">
        <v>2.285714285714286</v>
      </c>
      <c r="I134" s="9" t="s">
        <v>65</v>
      </c>
      <c r="J134" s="9">
        <v>12.32</v>
      </c>
      <c r="K134" s="9">
        <v>2.545454545454545</v>
      </c>
      <c r="L134" s="9" t="s">
        <v>66</v>
      </c>
      <c r="M134" s="27" t="s">
        <v>47</v>
      </c>
      <c r="N134" s="17">
        <v>9</v>
      </c>
    </row>
    <row r="135" spans="1:14" x14ac:dyDescent="0.3">
      <c r="A135" s="8">
        <v>133</v>
      </c>
      <c r="B135" s="4">
        <v>6.3</v>
      </c>
      <c r="C135" s="4">
        <v>2.8</v>
      </c>
      <c r="D135" s="4">
        <v>5.0999999999999996</v>
      </c>
      <c r="E135" s="4">
        <v>1.5</v>
      </c>
      <c r="F135" s="32" t="s">
        <v>7</v>
      </c>
      <c r="G135" s="9">
        <v>17.639999999999997</v>
      </c>
      <c r="H135" s="9">
        <v>2.25</v>
      </c>
      <c r="I135" s="9" t="s">
        <v>65</v>
      </c>
      <c r="J135" s="9">
        <v>7.6499999999999995</v>
      </c>
      <c r="K135" s="9">
        <v>3.4</v>
      </c>
      <c r="L135" s="9" t="s">
        <v>65</v>
      </c>
      <c r="M135" s="27" t="s">
        <v>50</v>
      </c>
      <c r="N135" s="17">
        <v>7</v>
      </c>
    </row>
    <row r="136" spans="1:14" x14ac:dyDescent="0.3">
      <c r="A136" s="8">
        <v>134</v>
      </c>
      <c r="B136" s="4">
        <v>6.1</v>
      </c>
      <c r="C136" s="4">
        <v>2.6</v>
      </c>
      <c r="D136" s="4">
        <v>5.6</v>
      </c>
      <c r="E136" s="4">
        <v>1.4</v>
      </c>
      <c r="F136" s="32" t="s">
        <v>7</v>
      </c>
      <c r="G136" s="9">
        <v>15.86</v>
      </c>
      <c r="H136" s="9">
        <v>2.3461538461538458</v>
      </c>
      <c r="I136" s="9" t="s">
        <v>65</v>
      </c>
      <c r="J136" s="9">
        <v>7.839999999999999</v>
      </c>
      <c r="K136" s="9">
        <v>4</v>
      </c>
      <c r="L136" s="9" t="s">
        <v>65</v>
      </c>
      <c r="M136" s="27" t="s">
        <v>50</v>
      </c>
      <c r="N136" s="17">
        <v>7</v>
      </c>
    </row>
    <row r="137" spans="1:14" x14ac:dyDescent="0.3">
      <c r="A137" s="8">
        <v>135</v>
      </c>
      <c r="B137" s="4">
        <v>7.7</v>
      </c>
      <c r="C137" s="4">
        <v>3</v>
      </c>
      <c r="D137" s="4">
        <v>6.1</v>
      </c>
      <c r="E137" s="4">
        <v>2.2999999999999998</v>
      </c>
      <c r="F137" s="32" t="s">
        <v>7</v>
      </c>
      <c r="G137" s="9">
        <v>23.1</v>
      </c>
      <c r="H137" s="9">
        <v>2.5666666666666669</v>
      </c>
      <c r="I137" s="9" t="s">
        <v>65</v>
      </c>
      <c r="J137" s="9">
        <v>14.029999999999998</v>
      </c>
      <c r="K137" s="9">
        <v>2.6521739130434785</v>
      </c>
      <c r="L137" s="9" t="s">
        <v>66</v>
      </c>
      <c r="M137" s="27" t="s">
        <v>47</v>
      </c>
      <c r="N137" s="17">
        <v>7</v>
      </c>
    </row>
    <row r="138" spans="1:14" x14ac:dyDescent="0.3">
      <c r="A138" s="8">
        <v>136</v>
      </c>
      <c r="B138" s="4">
        <v>6.3</v>
      </c>
      <c r="C138" s="4">
        <v>3.4</v>
      </c>
      <c r="D138" s="4">
        <v>5.6</v>
      </c>
      <c r="E138" s="4">
        <v>2.4</v>
      </c>
      <c r="F138" s="32" t="s">
        <v>7</v>
      </c>
      <c r="G138" s="9">
        <v>21.419999999999998</v>
      </c>
      <c r="H138" s="9">
        <v>1.8529411764705883</v>
      </c>
      <c r="I138" s="9" t="s">
        <v>66</v>
      </c>
      <c r="J138" s="9">
        <v>13.44</v>
      </c>
      <c r="K138" s="9">
        <v>2.3333333333333335</v>
      </c>
      <c r="L138" s="9" t="s">
        <v>66</v>
      </c>
      <c r="M138" s="27" t="s">
        <v>44</v>
      </c>
      <c r="N138" s="17">
        <v>6</v>
      </c>
    </row>
    <row r="139" spans="1:14" x14ac:dyDescent="0.3">
      <c r="A139" s="8">
        <v>137</v>
      </c>
      <c r="B139" s="4">
        <v>6.4</v>
      </c>
      <c r="C139" s="4">
        <v>3.1</v>
      </c>
      <c r="D139" s="4">
        <v>5.5</v>
      </c>
      <c r="E139" s="4">
        <v>1.8</v>
      </c>
      <c r="F139" s="32" t="s">
        <v>7</v>
      </c>
      <c r="G139" s="9">
        <v>19.840000000000003</v>
      </c>
      <c r="H139" s="9">
        <v>2.064516129032258</v>
      </c>
      <c r="I139" s="9" t="s">
        <v>65</v>
      </c>
      <c r="J139" s="9">
        <v>9.9</v>
      </c>
      <c r="K139" s="9">
        <v>3.0555555555555554</v>
      </c>
      <c r="L139" s="9" t="s">
        <v>65</v>
      </c>
      <c r="M139" s="27" t="s">
        <v>44</v>
      </c>
      <c r="N139" s="17">
        <v>8</v>
      </c>
    </row>
    <row r="140" spans="1:14" x14ac:dyDescent="0.3">
      <c r="A140" s="8">
        <v>138</v>
      </c>
      <c r="B140" s="4">
        <v>6</v>
      </c>
      <c r="C140" s="4">
        <v>3</v>
      </c>
      <c r="D140" s="4">
        <v>4.8</v>
      </c>
      <c r="E140" s="4">
        <v>1.8</v>
      </c>
      <c r="F140" s="32" t="s">
        <v>7</v>
      </c>
      <c r="G140" s="9">
        <v>18</v>
      </c>
      <c r="H140" s="9">
        <v>2</v>
      </c>
      <c r="I140" s="9" t="s">
        <v>65</v>
      </c>
      <c r="J140" s="9">
        <v>8.64</v>
      </c>
      <c r="K140" s="9">
        <v>2.6666666666666665</v>
      </c>
      <c r="L140" s="9" t="s">
        <v>66</v>
      </c>
      <c r="M140" s="27" t="s">
        <v>47</v>
      </c>
      <c r="N140" s="17">
        <v>6</v>
      </c>
    </row>
    <row r="141" spans="1:14" x14ac:dyDescent="0.3">
      <c r="A141" s="8">
        <v>139</v>
      </c>
      <c r="B141" s="4">
        <v>6.9</v>
      </c>
      <c r="C141" s="4">
        <v>3.1</v>
      </c>
      <c r="D141" s="4">
        <v>5.4</v>
      </c>
      <c r="E141" s="4">
        <v>2.1</v>
      </c>
      <c r="F141" s="32" t="s">
        <v>7</v>
      </c>
      <c r="G141" s="9">
        <v>21.39</v>
      </c>
      <c r="H141" s="9">
        <v>2.2258064516129035</v>
      </c>
      <c r="I141" s="9" t="s">
        <v>65</v>
      </c>
      <c r="J141" s="9">
        <v>11.340000000000002</v>
      </c>
      <c r="K141" s="9">
        <v>2.5714285714285716</v>
      </c>
      <c r="L141" s="9" t="s">
        <v>66</v>
      </c>
      <c r="M141" s="27" t="s">
        <v>44</v>
      </c>
      <c r="N141" s="17">
        <v>8</v>
      </c>
    </row>
    <row r="142" spans="1:14" x14ac:dyDescent="0.3">
      <c r="A142" s="8">
        <v>140</v>
      </c>
      <c r="B142" s="4">
        <v>6.7</v>
      </c>
      <c r="C142" s="4">
        <v>3.1</v>
      </c>
      <c r="D142" s="4">
        <v>5.6</v>
      </c>
      <c r="E142" s="4">
        <v>2.4</v>
      </c>
      <c r="F142" s="32" t="s">
        <v>7</v>
      </c>
      <c r="G142" s="9">
        <v>20.77</v>
      </c>
      <c r="H142" s="9">
        <v>2.161290322580645</v>
      </c>
      <c r="I142" s="9" t="s">
        <v>65</v>
      </c>
      <c r="J142" s="9">
        <v>13.44</v>
      </c>
      <c r="K142" s="9">
        <v>2.3333333333333335</v>
      </c>
      <c r="L142" s="9" t="s">
        <v>66</v>
      </c>
      <c r="M142" s="27" t="s">
        <v>47</v>
      </c>
      <c r="N142" s="17">
        <v>8</v>
      </c>
    </row>
    <row r="143" spans="1:14" x14ac:dyDescent="0.3">
      <c r="A143" s="8">
        <v>141</v>
      </c>
      <c r="B143" s="4">
        <v>6.9</v>
      </c>
      <c r="C143" s="4">
        <v>3.1</v>
      </c>
      <c r="D143" s="4">
        <v>5.0999999999999996</v>
      </c>
      <c r="E143" s="4">
        <v>2.2999999999999998</v>
      </c>
      <c r="F143" s="32" t="s">
        <v>7</v>
      </c>
      <c r="G143" s="9">
        <v>21.39</v>
      </c>
      <c r="H143" s="9">
        <v>2.2258064516129035</v>
      </c>
      <c r="I143" s="9" t="s">
        <v>65</v>
      </c>
      <c r="J143" s="9">
        <v>11.729999999999999</v>
      </c>
      <c r="K143" s="9">
        <v>2.2173913043478262</v>
      </c>
      <c r="L143" s="9" t="s">
        <v>66</v>
      </c>
      <c r="M143" s="27" t="s">
        <v>50</v>
      </c>
      <c r="N143" s="17">
        <v>8</v>
      </c>
    </row>
    <row r="144" spans="1:14" x14ac:dyDescent="0.3">
      <c r="A144" s="8">
        <v>142</v>
      </c>
      <c r="B144" s="4">
        <v>5.8</v>
      </c>
      <c r="C144" s="4">
        <v>2.7</v>
      </c>
      <c r="D144" s="4">
        <v>5.0999999999999996</v>
      </c>
      <c r="E144" s="4">
        <v>1.9</v>
      </c>
      <c r="F144" s="32" t="s">
        <v>7</v>
      </c>
      <c r="G144" s="9">
        <v>15.66</v>
      </c>
      <c r="H144" s="9">
        <v>2.1481481481481479</v>
      </c>
      <c r="I144" s="9" t="s">
        <v>65</v>
      </c>
      <c r="J144" s="9">
        <v>9.69</v>
      </c>
      <c r="K144" s="9">
        <v>2.6842105263157894</v>
      </c>
      <c r="L144" s="9" t="s">
        <v>66</v>
      </c>
      <c r="M144" s="27" t="s">
        <v>47</v>
      </c>
      <c r="N144" s="17">
        <v>9</v>
      </c>
    </row>
    <row r="145" spans="1:14" x14ac:dyDescent="0.3">
      <c r="A145" s="8">
        <v>143</v>
      </c>
      <c r="B145" s="4">
        <v>6.8</v>
      </c>
      <c r="C145" s="4">
        <v>3.2</v>
      </c>
      <c r="D145" s="4">
        <v>5.9</v>
      </c>
      <c r="E145" s="4">
        <v>2.2999999999999998</v>
      </c>
      <c r="F145" s="32" t="s">
        <v>7</v>
      </c>
      <c r="G145" s="9">
        <v>21.76</v>
      </c>
      <c r="H145" s="9">
        <v>2.125</v>
      </c>
      <c r="I145" s="9" t="s">
        <v>65</v>
      </c>
      <c r="J145" s="9">
        <v>13.57</v>
      </c>
      <c r="K145" s="9">
        <v>2.5652173913043481</v>
      </c>
      <c r="L145" s="9" t="s">
        <v>66</v>
      </c>
      <c r="M145" s="27" t="s">
        <v>50</v>
      </c>
      <c r="N145" s="17">
        <v>6</v>
      </c>
    </row>
    <row r="146" spans="1:14" x14ac:dyDescent="0.3">
      <c r="A146" s="8">
        <v>144</v>
      </c>
      <c r="B146" s="4">
        <v>6.7</v>
      </c>
      <c r="C146" s="4">
        <v>3.3</v>
      </c>
      <c r="D146" s="4">
        <v>5.7</v>
      </c>
      <c r="E146" s="4">
        <v>2.5</v>
      </c>
      <c r="F146" s="32" t="s">
        <v>7</v>
      </c>
      <c r="G146" s="9">
        <v>22.11</v>
      </c>
      <c r="H146" s="9">
        <v>2.0303030303030303</v>
      </c>
      <c r="I146" s="9" t="s">
        <v>65</v>
      </c>
      <c r="J146" s="9">
        <v>14.25</v>
      </c>
      <c r="K146" s="9">
        <v>2.2800000000000002</v>
      </c>
      <c r="L146" s="9" t="s">
        <v>66</v>
      </c>
      <c r="M146" s="27" t="s">
        <v>47</v>
      </c>
      <c r="N146" s="17">
        <v>7</v>
      </c>
    </row>
    <row r="147" spans="1:14" x14ac:dyDescent="0.3">
      <c r="A147" s="8">
        <v>145</v>
      </c>
      <c r="B147" s="4">
        <v>6.7</v>
      </c>
      <c r="C147" s="4">
        <v>3</v>
      </c>
      <c r="D147" s="4">
        <v>5.2</v>
      </c>
      <c r="E147" s="4">
        <v>2.2999999999999998</v>
      </c>
      <c r="F147" s="32" t="s">
        <v>7</v>
      </c>
      <c r="G147" s="9">
        <v>20.100000000000001</v>
      </c>
      <c r="H147" s="9">
        <v>2.2333333333333334</v>
      </c>
      <c r="I147" s="9" t="s">
        <v>65</v>
      </c>
      <c r="J147" s="9">
        <v>11.959999999999999</v>
      </c>
      <c r="K147" s="9">
        <v>2.2608695652173916</v>
      </c>
      <c r="L147" s="9" t="s">
        <v>66</v>
      </c>
      <c r="M147" s="27" t="s">
        <v>47</v>
      </c>
      <c r="N147" s="17">
        <v>6</v>
      </c>
    </row>
    <row r="148" spans="1:14" x14ac:dyDescent="0.3">
      <c r="A148" s="8">
        <v>146</v>
      </c>
      <c r="B148" s="4">
        <v>6.3</v>
      </c>
      <c r="C148" s="4">
        <v>2.5</v>
      </c>
      <c r="D148" s="4">
        <v>5</v>
      </c>
      <c r="E148" s="4">
        <v>1.9</v>
      </c>
      <c r="F148" s="32" t="s">
        <v>7</v>
      </c>
      <c r="G148" s="9">
        <v>15.75</v>
      </c>
      <c r="H148" s="9">
        <v>2.52</v>
      </c>
      <c r="I148" s="9" t="s">
        <v>65</v>
      </c>
      <c r="J148" s="9">
        <v>9.5</v>
      </c>
      <c r="K148" s="9">
        <v>2.6315789473684212</v>
      </c>
      <c r="L148" s="9" t="s">
        <v>66</v>
      </c>
      <c r="M148" s="27" t="s">
        <v>47</v>
      </c>
      <c r="N148" s="17">
        <v>9</v>
      </c>
    </row>
    <row r="149" spans="1:14" x14ac:dyDescent="0.3">
      <c r="A149" s="8">
        <v>147</v>
      </c>
      <c r="B149" s="4">
        <v>6.5</v>
      </c>
      <c r="C149" s="4">
        <v>3</v>
      </c>
      <c r="D149" s="4">
        <v>5.2</v>
      </c>
      <c r="E149" s="4">
        <v>2</v>
      </c>
      <c r="F149" s="32" t="s">
        <v>7</v>
      </c>
      <c r="G149" s="9">
        <v>19.5</v>
      </c>
      <c r="H149" s="9">
        <v>2.1666666666666665</v>
      </c>
      <c r="I149" s="9" t="s">
        <v>65</v>
      </c>
      <c r="J149" s="9">
        <v>10.4</v>
      </c>
      <c r="K149" s="9">
        <v>2.6</v>
      </c>
      <c r="L149" s="9" t="s">
        <v>66</v>
      </c>
      <c r="M149" s="27" t="s">
        <v>44</v>
      </c>
      <c r="N149" s="17">
        <v>5</v>
      </c>
    </row>
    <row r="150" spans="1:14" x14ac:dyDescent="0.3">
      <c r="A150" s="8">
        <v>148</v>
      </c>
      <c r="B150" s="4">
        <v>6.2</v>
      </c>
      <c r="C150" s="4">
        <v>3.4</v>
      </c>
      <c r="D150" s="4">
        <v>5.4</v>
      </c>
      <c r="E150" s="4">
        <v>2.2999999999999998</v>
      </c>
      <c r="F150" s="32" t="s">
        <v>7</v>
      </c>
      <c r="G150" s="9">
        <v>21.08</v>
      </c>
      <c r="H150" s="9">
        <v>1.8235294117647061</v>
      </c>
      <c r="I150" s="9" t="s">
        <v>66</v>
      </c>
      <c r="J150" s="9">
        <v>12.42</v>
      </c>
      <c r="K150" s="9">
        <v>2.347826086956522</v>
      </c>
      <c r="L150" s="9" t="s">
        <v>66</v>
      </c>
      <c r="M150" s="27" t="s">
        <v>44</v>
      </c>
      <c r="N150" s="17">
        <v>7</v>
      </c>
    </row>
    <row r="151" spans="1:14" x14ac:dyDescent="0.3">
      <c r="A151" s="8">
        <v>149</v>
      </c>
      <c r="B151" s="4">
        <v>5.9</v>
      </c>
      <c r="C151" s="4">
        <v>3</v>
      </c>
      <c r="D151" s="4">
        <v>5.0999999999999996</v>
      </c>
      <c r="E151" s="4">
        <v>1.8</v>
      </c>
      <c r="F151" s="32" t="s">
        <v>7</v>
      </c>
      <c r="G151" s="9">
        <v>17.700000000000003</v>
      </c>
      <c r="H151" s="9">
        <v>1.9666666666666668</v>
      </c>
      <c r="I151" s="9" t="s">
        <v>66</v>
      </c>
      <c r="J151" s="9">
        <v>9.18</v>
      </c>
      <c r="K151" s="9">
        <v>2.833333333333333</v>
      </c>
      <c r="L151" s="9" t="s">
        <v>66</v>
      </c>
      <c r="M151" s="27" t="s">
        <v>50</v>
      </c>
      <c r="N151" s="17">
        <v>9</v>
      </c>
    </row>
  </sheetData>
  <autoFilter ref="A1:N151" xr:uid="{C428F67F-9835-416B-BB43-BB8DC1E74B82}">
    <sortState xmlns:xlrd2="http://schemas.microsoft.com/office/spreadsheetml/2017/richdata2" ref="A2:N151">
      <sortCondition ref="A1:A151"/>
    </sortState>
  </autoFilter>
  <conditionalFormatting sqref="A1:XFD1048576">
    <cfRule type="expression" dxfId="51" priority="1">
      <formula>_xlfn.ISFORMULA(A1)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B52E-C095-4BB4-9CC7-CBEBDF555DF3}">
  <sheetPr>
    <tabColor rgb="FF00B050"/>
  </sheetPr>
  <dimension ref="A1:N153"/>
  <sheetViews>
    <sheetView tabSelected="1" workbookViewId="0">
      <pane xSplit="2" ySplit="1" topLeftCell="C133" activePane="bottomRight" state="frozen"/>
      <selection activeCell="C34" sqref="C34"/>
      <selection pane="topRight" activeCell="C34" sqref="C34"/>
      <selection pane="bottomLeft" activeCell="C34" sqref="C34"/>
      <selection pane="bottomRight" activeCell="C140" sqref="C140"/>
    </sheetView>
  </sheetViews>
  <sheetFormatPr defaultColWidth="8.88671875" defaultRowHeight="14.4" x14ac:dyDescent="0.3"/>
  <cols>
    <col min="1" max="1" width="7.6640625" style="8" bestFit="1" customWidth="1"/>
    <col min="2" max="2" width="13.88671875" style="9" bestFit="1" customWidth="1"/>
    <col min="3" max="3" width="13.33203125" style="9" bestFit="1" customWidth="1"/>
    <col min="4" max="4" width="13.6640625" style="9" bestFit="1" customWidth="1"/>
    <col min="5" max="5" width="13.33203125" style="9" bestFit="1" customWidth="1"/>
    <col min="6" max="6" width="9.33203125" style="2" bestFit="1" customWidth="1"/>
    <col min="7" max="7" width="12.33203125" style="9" bestFit="1" customWidth="1"/>
    <col min="8" max="8" width="17.109375" style="9" bestFit="1" customWidth="1"/>
    <col min="9" max="9" width="13.5546875" style="9" bestFit="1" customWidth="1"/>
    <col min="10" max="10" width="12.109375" style="9" bestFit="1" customWidth="1"/>
    <col min="11" max="11" width="17" style="9" bestFit="1" customWidth="1"/>
    <col min="12" max="12" width="13.44140625" style="9" bestFit="1" customWidth="1"/>
    <col min="13" max="13" width="8.44140625" style="9" bestFit="1" customWidth="1"/>
    <col min="14" max="14" width="7.33203125" style="8" bestFit="1" customWidth="1"/>
    <col min="15" max="16384" width="8.88671875" style="2"/>
  </cols>
  <sheetData>
    <row r="1" spans="1:14" s="1" customFormat="1" x14ac:dyDescent="0.3">
      <c r="A1" s="7" t="s">
        <v>92</v>
      </c>
      <c r="B1" s="6" t="s">
        <v>0</v>
      </c>
      <c r="C1" s="6" t="s">
        <v>1</v>
      </c>
      <c r="D1" s="6" t="s">
        <v>2</v>
      </c>
      <c r="E1" s="6" t="s">
        <v>3</v>
      </c>
      <c r="F1" s="5" t="s">
        <v>4</v>
      </c>
      <c r="G1" s="10" t="s">
        <v>8</v>
      </c>
      <c r="H1" s="10" t="s">
        <v>62</v>
      </c>
      <c r="I1" s="10" t="s">
        <v>10</v>
      </c>
      <c r="J1" s="10" t="s">
        <v>9</v>
      </c>
      <c r="K1" s="10" t="s">
        <v>63</v>
      </c>
      <c r="L1" s="10" t="s">
        <v>11</v>
      </c>
      <c r="M1" s="10" t="s">
        <v>57</v>
      </c>
      <c r="N1" s="7" t="s">
        <v>12</v>
      </c>
    </row>
    <row r="2" spans="1:14" x14ac:dyDescent="0.3">
      <c r="A2" s="8">
        <v>0</v>
      </c>
      <c r="B2" s="4">
        <v>5.0999999999999996</v>
      </c>
      <c r="C2" s="4">
        <v>3.5</v>
      </c>
      <c r="D2" s="4">
        <v>1.4</v>
      </c>
      <c r="E2" s="4">
        <v>0.2</v>
      </c>
      <c r="F2" s="30" t="s">
        <v>5</v>
      </c>
      <c r="G2" s="9">
        <v>17.849999999999998</v>
      </c>
      <c r="H2" s="9">
        <v>1.4571428571428571</v>
      </c>
      <c r="I2" s="9" t="s">
        <v>66</v>
      </c>
      <c r="J2" s="9">
        <v>0.27999999999999997</v>
      </c>
      <c r="K2" s="9">
        <v>6.9999999999999991</v>
      </c>
      <c r="L2" s="9" t="s">
        <v>67</v>
      </c>
      <c r="M2" s="29" t="s">
        <v>44</v>
      </c>
      <c r="N2" s="15">
        <v>6</v>
      </c>
    </row>
    <row r="3" spans="1:14" x14ac:dyDescent="0.3">
      <c r="A3" s="8">
        <v>1</v>
      </c>
      <c r="B3" s="4">
        <v>4.9000000000000004</v>
      </c>
      <c r="C3" s="4">
        <v>3</v>
      </c>
      <c r="D3" s="4">
        <v>1.4</v>
      </c>
      <c r="E3" s="4">
        <v>0.2</v>
      </c>
      <c r="F3" s="30" t="s">
        <v>5</v>
      </c>
      <c r="G3" s="9">
        <v>14.700000000000001</v>
      </c>
      <c r="H3" s="9">
        <v>1.6333333333333335</v>
      </c>
      <c r="I3" s="9" t="s">
        <v>66</v>
      </c>
      <c r="J3" s="9">
        <v>0.27999999999999997</v>
      </c>
      <c r="K3" s="9">
        <v>6.9999999999999991</v>
      </c>
      <c r="L3" s="9" t="s">
        <v>67</v>
      </c>
      <c r="M3" s="29" t="s">
        <v>47</v>
      </c>
      <c r="N3" s="15">
        <v>4</v>
      </c>
    </row>
    <row r="4" spans="1:14" x14ac:dyDescent="0.3">
      <c r="A4" s="8">
        <v>2</v>
      </c>
      <c r="B4" s="4">
        <v>4.7</v>
      </c>
      <c r="C4" s="4">
        <v>3.2</v>
      </c>
      <c r="D4" s="4">
        <v>1.3</v>
      </c>
      <c r="E4" s="4">
        <v>0.2</v>
      </c>
      <c r="F4" s="30" t="s">
        <v>5</v>
      </c>
      <c r="G4" s="9">
        <v>15.040000000000001</v>
      </c>
      <c r="H4" s="9">
        <v>1.46875</v>
      </c>
      <c r="I4" s="9" t="s">
        <v>66</v>
      </c>
      <c r="J4" s="9">
        <v>0.26</v>
      </c>
      <c r="K4" s="9">
        <v>6.5</v>
      </c>
      <c r="L4" s="9" t="s">
        <v>67</v>
      </c>
      <c r="M4" s="29" t="s">
        <v>44</v>
      </c>
      <c r="N4" s="15">
        <v>5</v>
      </c>
    </row>
    <row r="5" spans="1:14" x14ac:dyDescent="0.3">
      <c r="A5" s="8">
        <v>3</v>
      </c>
      <c r="B5" s="4">
        <v>4.5999999999999996</v>
      </c>
      <c r="C5" s="4">
        <v>3.1</v>
      </c>
      <c r="D5" s="4">
        <v>1.5</v>
      </c>
      <c r="E5" s="4">
        <v>0.2</v>
      </c>
      <c r="F5" s="30" t="s">
        <v>5</v>
      </c>
      <c r="G5" s="9">
        <v>14.26</v>
      </c>
      <c r="H5" s="9">
        <v>1.4838709677419353</v>
      </c>
      <c r="I5" s="9" t="s">
        <v>66</v>
      </c>
      <c r="J5" s="9">
        <v>0.30000000000000004</v>
      </c>
      <c r="K5" s="9">
        <v>7.5</v>
      </c>
      <c r="L5" s="9" t="s">
        <v>67</v>
      </c>
      <c r="M5" s="29" t="s">
        <v>44</v>
      </c>
      <c r="N5" s="15">
        <v>4</v>
      </c>
    </row>
    <row r="6" spans="1:14" x14ac:dyDescent="0.3">
      <c r="A6" s="8">
        <v>4</v>
      </c>
      <c r="B6" s="4">
        <v>5</v>
      </c>
      <c r="C6" s="4">
        <v>3.6</v>
      </c>
      <c r="D6" s="4">
        <v>1.4</v>
      </c>
      <c r="E6" s="4">
        <v>0.2</v>
      </c>
      <c r="F6" s="30" t="s">
        <v>5</v>
      </c>
      <c r="G6" s="9">
        <v>18</v>
      </c>
      <c r="H6" s="9">
        <v>1.3888888888888888</v>
      </c>
      <c r="I6" s="9" t="s">
        <v>66</v>
      </c>
      <c r="J6" s="9">
        <v>0.27999999999999997</v>
      </c>
      <c r="K6" s="9">
        <v>6.9999999999999991</v>
      </c>
      <c r="L6" s="9" t="s">
        <v>67</v>
      </c>
      <c r="M6" s="29" t="s">
        <v>44</v>
      </c>
      <c r="N6" s="15">
        <v>6</v>
      </c>
    </row>
    <row r="7" spans="1:14" x14ac:dyDescent="0.3">
      <c r="A7" s="8">
        <v>5</v>
      </c>
      <c r="B7" s="4">
        <v>5.4</v>
      </c>
      <c r="C7" s="4">
        <v>3.9</v>
      </c>
      <c r="D7" s="4">
        <v>1.7</v>
      </c>
      <c r="E7" s="4">
        <v>0.4</v>
      </c>
      <c r="F7" s="30" t="s">
        <v>5</v>
      </c>
      <c r="G7" s="9">
        <v>21.060000000000002</v>
      </c>
      <c r="H7" s="9">
        <v>1.3846153846153848</v>
      </c>
      <c r="I7" s="9" t="s">
        <v>66</v>
      </c>
      <c r="J7" s="9">
        <v>0.68</v>
      </c>
      <c r="K7" s="9">
        <v>4.25</v>
      </c>
      <c r="L7" s="9" t="s">
        <v>65</v>
      </c>
      <c r="M7" s="29" t="s">
        <v>44</v>
      </c>
      <c r="N7" s="15">
        <v>7</v>
      </c>
    </row>
    <row r="8" spans="1:14" x14ac:dyDescent="0.3">
      <c r="A8" s="8">
        <v>6</v>
      </c>
      <c r="B8" s="4">
        <v>4.5999999999999996</v>
      </c>
      <c r="C8" s="4">
        <v>3.4</v>
      </c>
      <c r="D8" s="4">
        <v>1.4</v>
      </c>
      <c r="E8" s="4">
        <v>0.3</v>
      </c>
      <c r="F8" s="30" t="s">
        <v>5</v>
      </c>
      <c r="G8" s="9">
        <v>15.639999999999999</v>
      </c>
      <c r="H8" s="9">
        <v>1.3529411764705881</v>
      </c>
      <c r="I8" s="9" t="s">
        <v>66</v>
      </c>
      <c r="J8" s="9">
        <v>0.42</v>
      </c>
      <c r="K8" s="9">
        <v>4.666666666666667</v>
      </c>
      <c r="L8" s="9" t="s">
        <v>65</v>
      </c>
      <c r="M8" s="29" t="s">
        <v>50</v>
      </c>
      <c r="N8" s="15">
        <v>6</v>
      </c>
    </row>
    <row r="9" spans="1:14" x14ac:dyDescent="0.3">
      <c r="A9" s="8">
        <v>7</v>
      </c>
      <c r="B9" s="4">
        <v>5</v>
      </c>
      <c r="C9" s="4">
        <v>3.4</v>
      </c>
      <c r="D9" s="4">
        <v>1.5</v>
      </c>
      <c r="E9" s="4">
        <v>0.2</v>
      </c>
      <c r="F9" s="30" t="s">
        <v>5</v>
      </c>
      <c r="G9" s="9">
        <v>17</v>
      </c>
      <c r="H9" s="9">
        <v>1.4705882352941178</v>
      </c>
      <c r="I9" s="9" t="s">
        <v>66</v>
      </c>
      <c r="J9" s="9">
        <v>0.30000000000000004</v>
      </c>
      <c r="K9" s="9">
        <v>7.5</v>
      </c>
      <c r="L9" s="9" t="s">
        <v>67</v>
      </c>
      <c r="M9" s="29" t="s">
        <v>47</v>
      </c>
      <c r="N9" s="15">
        <v>4</v>
      </c>
    </row>
    <row r="10" spans="1:14" x14ac:dyDescent="0.3">
      <c r="A10" s="8">
        <v>8</v>
      </c>
      <c r="B10" s="4">
        <v>4.4000000000000004</v>
      </c>
      <c r="C10" s="4">
        <v>2.9</v>
      </c>
      <c r="D10" s="4">
        <v>1.4</v>
      </c>
      <c r="E10" s="4">
        <v>0.2</v>
      </c>
      <c r="F10" s="35" t="s">
        <v>90</v>
      </c>
      <c r="G10" s="9">
        <v>12.76</v>
      </c>
      <c r="H10" s="9">
        <v>1.517241379310345</v>
      </c>
      <c r="I10" s="9" t="s">
        <v>66</v>
      </c>
      <c r="J10" s="9">
        <v>0.27999999999999997</v>
      </c>
      <c r="K10" s="9">
        <v>6.9999999999999991</v>
      </c>
      <c r="L10" s="9" t="s">
        <v>67</v>
      </c>
      <c r="M10" s="29" t="s">
        <v>53</v>
      </c>
      <c r="N10" s="15">
        <v>3</v>
      </c>
    </row>
    <row r="11" spans="1:14" x14ac:dyDescent="0.3">
      <c r="A11" s="8">
        <v>9</v>
      </c>
      <c r="B11" s="4">
        <v>4.9000000000000004</v>
      </c>
      <c r="C11" s="4">
        <v>3.1</v>
      </c>
      <c r="D11" s="4">
        <v>1.5</v>
      </c>
      <c r="E11" s="4">
        <v>0.1</v>
      </c>
      <c r="F11" s="30" t="s">
        <v>5</v>
      </c>
      <c r="G11" s="9">
        <v>15.190000000000001</v>
      </c>
      <c r="H11" s="9">
        <v>1.5806451612903227</v>
      </c>
      <c r="I11" s="9" t="s">
        <v>66</v>
      </c>
      <c r="J11" s="9">
        <v>0.15000000000000002</v>
      </c>
      <c r="K11" s="9">
        <v>15</v>
      </c>
      <c r="L11" s="9" t="s">
        <v>67</v>
      </c>
      <c r="M11" s="29" t="s">
        <v>49</v>
      </c>
      <c r="N11" s="15">
        <v>3</v>
      </c>
    </row>
    <row r="12" spans="1:14" x14ac:dyDescent="0.3">
      <c r="A12" s="8">
        <v>10</v>
      </c>
      <c r="B12" s="4">
        <v>5.4</v>
      </c>
      <c r="C12" s="4">
        <v>3.7</v>
      </c>
      <c r="D12" s="4">
        <v>1.5</v>
      </c>
      <c r="E12" s="4">
        <v>0.2</v>
      </c>
      <c r="F12" s="30" t="s">
        <v>5</v>
      </c>
      <c r="G12" s="9">
        <v>19.980000000000004</v>
      </c>
      <c r="H12" s="9">
        <v>1.4594594594594594</v>
      </c>
      <c r="I12" s="9" t="s">
        <v>66</v>
      </c>
      <c r="J12" s="9">
        <v>0.30000000000000004</v>
      </c>
      <c r="K12" s="9">
        <v>7.5</v>
      </c>
      <c r="L12" s="9" t="s">
        <v>67</v>
      </c>
      <c r="M12" s="29" t="s">
        <v>53</v>
      </c>
      <c r="N12" s="15">
        <v>4</v>
      </c>
    </row>
    <row r="13" spans="1:14" x14ac:dyDescent="0.3">
      <c r="A13" s="8">
        <v>11</v>
      </c>
      <c r="B13" s="4">
        <v>4.8</v>
      </c>
      <c r="C13" s="4">
        <v>3.4</v>
      </c>
      <c r="D13" s="4">
        <v>1.6</v>
      </c>
      <c r="E13" s="4">
        <v>0.2</v>
      </c>
      <c r="F13" s="30" t="s">
        <v>5</v>
      </c>
      <c r="G13" s="9">
        <v>16.32</v>
      </c>
      <c r="H13" s="9">
        <v>1.411764705882353</v>
      </c>
      <c r="I13" s="9" t="s">
        <v>66</v>
      </c>
      <c r="J13" s="9">
        <v>0.32000000000000006</v>
      </c>
      <c r="K13" s="9">
        <v>8</v>
      </c>
      <c r="L13" s="9" t="s">
        <v>67</v>
      </c>
      <c r="M13" s="29" t="s">
        <v>50</v>
      </c>
      <c r="N13" s="15">
        <v>3</v>
      </c>
    </row>
    <row r="14" spans="1:14" x14ac:dyDescent="0.3">
      <c r="A14" s="8">
        <v>12</v>
      </c>
      <c r="B14" s="4">
        <v>4.8</v>
      </c>
      <c r="C14" s="4">
        <v>3</v>
      </c>
      <c r="D14" s="4">
        <v>1.4</v>
      </c>
      <c r="E14" s="4">
        <v>0.1</v>
      </c>
      <c r="F14" s="30" t="s">
        <v>5</v>
      </c>
      <c r="G14" s="9">
        <v>14.399999999999999</v>
      </c>
      <c r="H14" s="9">
        <v>1.5999999999999999</v>
      </c>
      <c r="I14" s="9" t="s">
        <v>66</v>
      </c>
      <c r="J14" s="9">
        <v>0.13999999999999999</v>
      </c>
      <c r="K14" s="9">
        <v>13.999999999999998</v>
      </c>
      <c r="L14" s="9" t="s">
        <v>67</v>
      </c>
      <c r="M14" s="29" t="s">
        <v>53</v>
      </c>
      <c r="N14" s="15">
        <v>4</v>
      </c>
    </row>
    <row r="15" spans="1:14" x14ac:dyDescent="0.3">
      <c r="A15" s="8">
        <v>13</v>
      </c>
      <c r="B15" s="4">
        <v>4.3</v>
      </c>
      <c r="C15" s="4">
        <v>3</v>
      </c>
      <c r="D15" s="4">
        <v>1.1000000000000001</v>
      </c>
      <c r="E15" s="4">
        <v>0.1</v>
      </c>
      <c r="F15" s="30" t="s">
        <v>5</v>
      </c>
      <c r="G15" s="9">
        <v>12.899999999999999</v>
      </c>
      <c r="H15" s="9">
        <v>1.4333333333333333</v>
      </c>
      <c r="I15" s="9" t="s">
        <v>66</v>
      </c>
      <c r="J15" s="9">
        <v>0.11000000000000001</v>
      </c>
      <c r="K15" s="9">
        <v>11</v>
      </c>
      <c r="L15" s="9" t="s">
        <v>67</v>
      </c>
      <c r="M15" s="29" t="s">
        <v>49</v>
      </c>
      <c r="N15" s="15">
        <v>4</v>
      </c>
    </row>
    <row r="16" spans="1:14" x14ac:dyDescent="0.3">
      <c r="A16" s="8">
        <v>14</v>
      </c>
      <c r="B16" s="4">
        <v>5.8</v>
      </c>
      <c r="C16" s="4">
        <v>4</v>
      </c>
      <c r="D16" s="4">
        <v>1.2</v>
      </c>
      <c r="E16" s="4">
        <v>0.2</v>
      </c>
      <c r="F16" s="30" t="s">
        <v>5</v>
      </c>
      <c r="G16" s="9">
        <v>23.2</v>
      </c>
      <c r="H16" s="9">
        <v>1.45</v>
      </c>
      <c r="I16" s="9" t="s">
        <v>66</v>
      </c>
      <c r="J16" s="9">
        <v>0.24</v>
      </c>
      <c r="K16" s="9">
        <v>5.9999999999999991</v>
      </c>
      <c r="L16" s="9" t="s">
        <v>67</v>
      </c>
      <c r="M16" s="29" t="s">
        <v>50</v>
      </c>
      <c r="N16" s="15">
        <v>4</v>
      </c>
    </row>
    <row r="17" spans="1:14" x14ac:dyDescent="0.3">
      <c r="A17" s="8">
        <v>15</v>
      </c>
      <c r="B17" s="4">
        <v>5.7</v>
      </c>
      <c r="C17" s="4">
        <v>4.4000000000000004</v>
      </c>
      <c r="D17" s="4">
        <v>1.5</v>
      </c>
      <c r="E17" s="4">
        <v>0.4</v>
      </c>
      <c r="F17" s="30" t="s">
        <v>5</v>
      </c>
      <c r="G17" s="9">
        <v>25.080000000000002</v>
      </c>
      <c r="H17" s="9">
        <v>1.2954545454545454</v>
      </c>
      <c r="I17" s="9" t="s">
        <v>66</v>
      </c>
      <c r="J17" s="9">
        <v>0.60000000000000009</v>
      </c>
      <c r="K17" s="9">
        <v>3.75</v>
      </c>
      <c r="L17" s="9" t="s">
        <v>65</v>
      </c>
      <c r="M17" s="29" t="s">
        <v>49</v>
      </c>
      <c r="N17" s="15">
        <v>4</v>
      </c>
    </row>
    <row r="18" spans="1:14" x14ac:dyDescent="0.3">
      <c r="A18" s="8">
        <v>16</v>
      </c>
      <c r="B18" s="4">
        <v>5.4</v>
      </c>
      <c r="C18" s="4">
        <v>3.9</v>
      </c>
      <c r="D18" s="4">
        <v>1.3</v>
      </c>
      <c r="E18" s="4">
        <v>0.4</v>
      </c>
      <c r="F18" s="30" t="s">
        <v>5</v>
      </c>
      <c r="G18" s="9">
        <v>21.060000000000002</v>
      </c>
      <c r="H18" s="9">
        <v>1.3846153846153848</v>
      </c>
      <c r="I18" s="9" t="s">
        <v>66</v>
      </c>
      <c r="J18" s="9">
        <v>0.52</v>
      </c>
      <c r="K18" s="9">
        <v>3.25</v>
      </c>
      <c r="L18" s="9" t="s">
        <v>65</v>
      </c>
      <c r="M18" s="29" t="s">
        <v>50</v>
      </c>
      <c r="N18" s="15">
        <v>6</v>
      </c>
    </row>
    <row r="19" spans="1:14" x14ac:dyDescent="0.3">
      <c r="A19" s="8">
        <v>17</v>
      </c>
      <c r="B19" s="4">
        <v>5.0999999999999996</v>
      </c>
      <c r="C19" s="4">
        <v>3.5</v>
      </c>
      <c r="D19" s="4">
        <v>1.4</v>
      </c>
      <c r="E19" s="4">
        <v>0.3</v>
      </c>
      <c r="F19" s="30" t="s">
        <v>5</v>
      </c>
      <c r="G19" s="9">
        <v>17.849999999999998</v>
      </c>
      <c r="H19" s="9">
        <v>1.4571428571428571</v>
      </c>
      <c r="I19" s="9" t="s">
        <v>66</v>
      </c>
      <c r="J19" s="9">
        <v>0.42</v>
      </c>
      <c r="K19" s="9">
        <v>4.666666666666667</v>
      </c>
      <c r="L19" s="9" t="s">
        <v>65</v>
      </c>
      <c r="M19" s="29" t="s">
        <v>47</v>
      </c>
      <c r="N19" s="15">
        <v>6</v>
      </c>
    </row>
    <row r="20" spans="1:14" x14ac:dyDescent="0.3">
      <c r="A20" s="8">
        <v>18</v>
      </c>
      <c r="B20" s="4">
        <v>5.7</v>
      </c>
      <c r="C20" s="4">
        <v>3.8</v>
      </c>
      <c r="D20" s="4">
        <v>1.7</v>
      </c>
      <c r="E20" s="4">
        <v>0.3</v>
      </c>
      <c r="F20" s="30" t="s">
        <v>5</v>
      </c>
      <c r="G20" s="9">
        <v>21.66</v>
      </c>
      <c r="H20" s="9">
        <v>1.5000000000000002</v>
      </c>
      <c r="I20" s="9" t="s">
        <v>66</v>
      </c>
      <c r="J20" s="9">
        <v>0.51</v>
      </c>
      <c r="K20" s="9">
        <v>5.666666666666667</v>
      </c>
      <c r="L20" s="9" t="s">
        <v>65</v>
      </c>
      <c r="M20" s="29" t="s">
        <v>50</v>
      </c>
      <c r="N20" s="15">
        <v>6</v>
      </c>
    </row>
    <row r="21" spans="1:14" x14ac:dyDescent="0.3">
      <c r="A21" s="8">
        <v>19</v>
      </c>
      <c r="B21" s="4">
        <v>5.0999999999999996</v>
      </c>
      <c r="C21" s="4">
        <v>3.8</v>
      </c>
      <c r="D21" s="4">
        <v>1.5</v>
      </c>
      <c r="E21" s="4">
        <v>0.3</v>
      </c>
      <c r="F21" s="30" t="s">
        <v>5</v>
      </c>
      <c r="G21" s="9">
        <v>19.38</v>
      </c>
      <c r="H21" s="9">
        <v>1.3421052631578947</v>
      </c>
      <c r="I21" s="9" t="s">
        <v>66</v>
      </c>
      <c r="J21" s="9">
        <v>0.44999999999999996</v>
      </c>
      <c r="K21" s="9">
        <v>5</v>
      </c>
      <c r="L21" s="9" t="s">
        <v>65</v>
      </c>
      <c r="M21" s="29" t="s">
        <v>49</v>
      </c>
      <c r="N21" s="15">
        <v>6</v>
      </c>
    </row>
    <row r="22" spans="1:14" x14ac:dyDescent="0.3">
      <c r="A22" s="8">
        <v>20</v>
      </c>
      <c r="B22" s="4">
        <v>5.4</v>
      </c>
      <c r="C22" s="4">
        <v>3.4</v>
      </c>
      <c r="D22" s="4">
        <v>1.7</v>
      </c>
      <c r="E22" s="4">
        <v>0.2</v>
      </c>
      <c r="F22" s="30" t="s">
        <v>5</v>
      </c>
      <c r="G22" s="9">
        <v>18.36</v>
      </c>
      <c r="H22" s="9">
        <v>1.5882352941176472</v>
      </c>
      <c r="I22" s="9" t="s">
        <v>66</v>
      </c>
      <c r="J22" s="9">
        <v>0.34</v>
      </c>
      <c r="K22" s="9">
        <v>8.5</v>
      </c>
      <c r="L22" s="9" t="s">
        <v>67</v>
      </c>
      <c r="M22" s="29" t="s">
        <v>49</v>
      </c>
      <c r="N22" s="15">
        <v>3</v>
      </c>
    </row>
    <row r="23" spans="1:14" x14ac:dyDescent="0.3">
      <c r="A23" s="8">
        <v>21</v>
      </c>
      <c r="B23" s="4">
        <v>5.0999999999999996</v>
      </c>
      <c r="C23" s="4">
        <v>3.7</v>
      </c>
      <c r="D23" s="4">
        <v>1.5</v>
      </c>
      <c r="E23" s="4">
        <v>0.4</v>
      </c>
      <c r="F23" s="30" t="s">
        <v>5</v>
      </c>
      <c r="G23" s="34">
        <v>118.87</v>
      </c>
      <c r="H23" s="9">
        <v>1.3783783783783783</v>
      </c>
      <c r="I23" s="9" t="s">
        <v>66</v>
      </c>
      <c r="J23" s="9">
        <v>0.60000000000000009</v>
      </c>
      <c r="K23" s="9">
        <v>3.75</v>
      </c>
      <c r="L23" s="9" t="s">
        <v>65</v>
      </c>
      <c r="M23" s="29" t="s">
        <v>53</v>
      </c>
      <c r="N23" s="15">
        <v>6</v>
      </c>
    </row>
    <row r="24" spans="1:14" x14ac:dyDescent="0.3">
      <c r="A24" s="8">
        <v>22</v>
      </c>
      <c r="B24" s="4">
        <v>4.5999999999999996</v>
      </c>
      <c r="C24" s="4">
        <v>3.6</v>
      </c>
      <c r="D24" s="4">
        <v>1</v>
      </c>
      <c r="E24" s="4">
        <v>0.2</v>
      </c>
      <c r="F24" s="30" t="s">
        <v>5</v>
      </c>
      <c r="G24" s="9">
        <v>16.559999999999999</v>
      </c>
      <c r="H24" s="9">
        <v>1.2777777777777777</v>
      </c>
      <c r="I24" s="9" t="s">
        <v>66</v>
      </c>
      <c r="J24" s="9">
        <v>0.2</v>
      </c>
      <c r="K24" s="9">
        <v>5</v>
      </c>
      <c r="L24" s="9" t="s">
        <v>65</v>
      </c>
      <c r="M24" s="29" t="s">
        <v>50</v>
      </c>
      <c r="N24" s="15">
        <v>4</v>
      </c>
    </row>
    <row r="25" spans="1:14" x14ac:dyDescent="0.3">
      <c r="A25" s="8">
        <v>23</v>
      </c>
      <c r="B25" s="4">
        <v>5.0999999999999996</v>
      </c>
      <c r="C25" s="4">
        <v>3.3</v>
      </c>
      <c r="D25" s="4">
        <v>1.7</v>
      </c>
      <c r="E25" s="4">
        <v>0.5</v>
      </c>
      <c r="F25" s="30" t="s">
        <v>5</v>
      </c>
      <c r="G25" s="9">
        <v>16.829999999999998</v>
      </c>
      <c r="H25" s="9">
        <v>1.5454545454545454</v>
      </c>
      <c r="I25" s="9" t="s">
        <v>66</v>
      </c>
      <c r="J25" s="9">
        <v>0.85</v>
      </c>
      <c r="K25" s="9">
        <v>3.4</v>
      </c>
      <c r="L25" s="9" t="s">
        <v>65</v>
      </c>
      <c r="M25" s="29" t="s">
        <v>49</v>
      </c>
      <c r="N25" s="15">
        <v>5</v>
      </c>
    </row>
    <row r="26" spans="1:14" x14ac:dyDescent="0.3">
      <c r="A26" s="8">
        <v>24</v>
      </c>
      <c r="B26" s="4">
        <v>4.8</v>
      </c>
      <c r="C26" s="4">
        <v>3.4</v>
      </c>
      <c r="D26" s="4">
        <v>1.9</v>
      </c>
      <c r="E26" s="4">
        <v>0.2</v>
      </c>
      <c r="F26" s="30" t="s">
        <v>5</v>
      </c>
      <c r="G26" s="9">
        <v>16.32</v>
      </c>
      <c r="H26" s="34">
        <v>-1.4117647058823499</v>
      </c>
      <c r="I26" s="9" t="s">
        <v>66</v>
      </c>
      <c r="J26" s="9">
        <v>0.38</v>
      </c>
      <c r="K26" s="9">
        <v>9.4999999999999982</v>
      </c>
      <c r="L26" s="9" t="s">
        <v>67</v>
      </c>
      <c r="M26" s="29" t="s">
        <v>44</v>
      </c>
      <c r="N26" s="15">
        <v>5</v>
      </c>
    </row>
    <row r="27" spans="1:14" x14ac:dyDescent="0.3">
      <c r="A27" s="8">
        <v>25</v>
      </c>
      <c r="B27" s="4">
        <v>5</v>
      </c>
      <c r="C27" s="4">
        <v>3</v>
      </c>
      <c r="D27" s="4">
        <v>1.6</v>
      </c>
      <c r="E27" s="4">
        <v>0.2</v>
      </c>
      <c r="F27" s="30" t="s">
        <v>5</v>
      </c>
      <c r="G27" s="9">
        <v>15</v>
      </c>
      <c r="H27" s="9">
        <v>1.6666666666666667</v>
      </c>
      <c r="I27" s="9" t="s">
        <v>66</v>
      </c>
      <c r="J27" s="9">
        <v>0.32000000000000006</v>
      </c>
      <c r="K27" s="9">
        <v>8</v>
      </c>
      <c r="L27" s="9" t="s">
        <v>67</v>
      </c>
      <c r="M27" s="29" t="s">
        <v>47</v>
      </c>
      <c r="N27" s="15">
        <v>6</v>
      </c>
    </row>
    <row r="28" spans="1:14" x14ac:dyDescent="0.3">
      <c r="A28" s="8">
        <v>26</v>
      </c>
      <c r="B28" s="4">
        <v>5</v>
      </c>
      <c r="C28" s="4">
        <v>3.4</v>
      </c>
      <c r="D28" s="4">
        <v>1.6</v>
      </c>
      <c r="E28" s="4">
        <v>0.4</v>
      </c>
      <c r="F28" s="30" t="s">
        <v>5</v>
      </c>
      <c r="G28" s="9">
        <v>17</v>
      </c>
      <c r="H28" s="9">
        <v>1.4705882352941178</v>
      </c>
      <c r="I28" s="9" t="s">
        <v>66</v>
      </c>
      <c r="J28" s="9">
        <v>0.64000000000000012</v>
      </c>
      <c r="K28" s="9">
        <v>4</v>
      </c>
      <c r="L28" s="9" t="s">
        <v>65</v>
      </c>
      <c r="M28" s="29" t="s">
        <v>53</v>
      </c>
      <c r="N28" s="15">
        <v>5</v>
      </c>
    </row>
    <row r="29" spans="1:14" x14ac:dyDescent="0.3">
      <c r="A29" s="8">
        <v>27</v>
      </c>
      <c r="B29" s="4">
        <v>5.2</v>
      </c>
      <c r="C29" s="4">
        <v>3.5</v>
      </c>
      <c r="D29" s="4">
        <v>1.5</v>
      </c>
      <c r="E29" s="4">
        <v>0.2</v>
      </c>
      <c r="F29" s="30" t="s">
        <v>5</v>
      </c>
      <c r="G29" s="9">
        <v>18.2</v>
      </c>
      <c r="H29" s="9">
        <v>1.4857142857142858</v>
      </c>
      <c r="I29" s="9" t="s">
        <v>66</v>
      </c>
      <c r="J29" s="9">
        <v>0.30000000000000004</v>
      </c>
      <c r="K29" s="9">
        <v>7.5</v>
      </c>
      <c r="L29" s="9" t="s">
        <v>67</v>
      </c>
      <c r="M29" s="29" t="s">
        <v>47</v>
      </c>
      <c r="N29" s="15">
        <v>6</v>
      </c>
    </row>
    <row r="30" spans="1:14" x14ac:dyDescent="0.3">
      <c r="A30" s="8">
        <v>28</v>
      </c>
      <c r="B30" s="4">
        <v>5.2</v>
      </c>
      <c r="C30" s="4">
        <v>3.4</v>
      </c>
      <c r="D30" s="4">
        <v>1.4</v>
      </c>
      <c r="E30" s="4">
        <v>0.2</v>
      </c>
      <c r="F30" s="30" t="s">
        <v>5</v>
      </c>
      <c r="G30" s="9">
        <v>17.68</v>
      </c>
      <c r="H30" s="9">
        <v>1.5294117647058825</v>
      </c>
      <c r="I30" s="9" t="s">
        <v>66</v>
      </c>
      <c r="J30" s="9">
        <v>0.27999999999999997</v>
      </c>
      <c r="K30" s="9">
        <v>6.9999999999999991</v>
      </c>
      <c r="L30" s="9" t="s">
        <v>67</v>
      </c>
      <c r="M30" s="29" t="s">
        <v>47</v>
      </c>
      <c r="N30" s="15">
        <v>6</v>
      </c>
    </row>
    <row r="31" spans="1:14" x14ac:dyDescent="0.3">
      <c r="A31" s="8">
        <v>29</v>
      </c>
      <c r="B31" s="4">
        <v>4.7</v>
      </c>
      <c r="C31" s="4">
        <v>3.2</v>
      </c>
      <c r="D31" s="4">
        <v>1.6</v>
      </c>
      <c r="E31" s="4">
        <v>0.2</v>
      </c>
      <c r="F31" s="30" t="s">
        <v>5</v>
      </c>
      <c r="G31" s="9">
        <v>15.040000000000001</v>
      </c>
      <c r="H31" s="9">
        <v>1.46875</v>
      </c>
      <c r="I31" s="9" t="s">
        <v>66</v>
      </c>
      <c r="J31" s="9">
        <v>0.32000000000000006</v>
      </c>
      <c r="K31" s="9">
        <v>8</v>
      </c>
      <c r="L31" s="9" t="s">
        <v>67</v>
      </c>
      <c r="M31" s="29" t="s">
        <v>47</v>
      </c>
      <c r="N31" s="15">
        <v>5</v>
      </c>
    </row>
    <row r="32" spans="1:14" x14ac:dyDescent="0.3">
      <c r="A32" s="8">
        <v>30</v>
      </c>
      <c r="B32" s="4">
        <v>4.8</v>
      </c>
      <c r="C32" s="4">
        <v>3.1</v>
      </c>
      <c r="D32" s="4">
        <v>1.6</v>
      </c>
      <c r="E32" s="4">
        <v>0.2</v>
      </c>
      <c r="F32" s="30" t="s">
        <v>5</v>
      </c>
      <c r="G32" s="9">
        <v>14.879999999999999</v>
      </c>
      <c r="H32" s="9">
        <v>1.5483870967741935</v>
      </c>
      <c r="I32" s="9" t="s">
        <v>66</v>
      </c>
      <c r="J32" s="9">
        <v>0.32000000000000006</v>
      </c>
      <c r="K32" s="9">
        <v>8</v>
      </c>
      <c r="L32" s="9" t="s">
        <v>67</v>
      </c>
      <c r="M32" s="29" t="s">
        <v>49</v>
      </c>
      <c r="N32" s="15">
        <v>6</v>
      </c>
    </row>
    <row r="33" spans="1:14" x14ac:dyDescent="0.3">
      <c r="A33" s="8">
        <v>31</v>
      </c>
      <c r="B33" s="4">
        <v>5.4</v>
      </c>
      <c r="C33" s="4">
        <v>3.4</v>
      </c>
      <c r="D33" s="4">
        <v>1.5</v>
      </c>
      <c r="E33" s="4">
        <v>0.4</v>
      </c>
      <c r="F33" s="30" t="s">
        <v>5</v>
      </c>
      <c r="G33" s="9">
        <v>18.36</v>
      </c>
      <c r="H33" s="9">
        <v>1.5882352941176472</v>
      </c>
      <c r="I33" s="9" t="s">
        <v>66</v>
      </c>
      <c r="J33" s="9">
        <v>0.60000000000000009</v>
      </c>
      <c r="K33" s="9">
        <v>3.75</v>
      </c>
      <c r="L33" s="9" t="s">
        <v>65</v>
      </c>
      <c r="M33" s="29" t="s">
        <v>53</v>
      </c>
      <c r="N33" s="15">
        <v>5</v>
      </c>
    </row>
    <row r="34" spans="1:14" x14ac:dyDescent="0.3">
      <c r="A34" s="8">
        <v>32</v>
      </c>
      <c r="B34" s="4">
        <v>5.2</v>
      </c>
      <c r="C34" s="4">
        <v>4.0999999999999996</v>
      </c>
      <c r="D34" s="4">
        <v>1.5</v>
      </c>
      <c r="E34" s="4">
        <v>0.1</v>
      </c>
      <c r="F34" s="30" t="s">
        <v>5</v>
      </c>
      <c r="G34" s="9">
        <v>21.32</v>
      </c>
      <c r="H34" s="9">
        <v>1.2682926829268295</v>
      </c>
      <c r="I34" s="9" t="s">
        <v>66</v>
      </c>
      <c r="J34" s="9">
        <v>0.15000000000000002</v>
      </c>
      <c r="K34" s="9">
        <v>15</v>
      </c>
      <c r="L34" s="9" t="s">
        <v>67</v>
      </c>
      <c r="M34" s="29" t="s">
        <v>47</v>
      </c>
      <c r="N34" s="15">
        <v>3</v>
      </c>
    </row>
    <row r="35" spans="1:14" x14ac:dyDescent="0.3">
      <c r="A35" s="8">
        <v>33</v>
      </c>
      <c r="B35" s="4">
        <v>5.5</v>
      </c>
      <c r="C35" s="4">
        <v>4.2</v>
      </c>
      <c r="D35" s="4">
        <v>1.4</v>
      </c>
      <c r="E35" s="4">
        <v>0.2</v>
      </c>
      <c r="F35" s="30" t="s">
        <v>5</v>
      </c>
      <c r="G35" s="9">
        <v>23.1</v>
      </c>
      <c r="H35" s="9">
        <v>1.3095238095238095</v>
      </c>
      <c r="I35" s="9" t="s">
        <v>66</v>
      </c>
      <c r="J35" s="9">
        <v>0.27999999999999997</v>
      </c>
      <c r="K35" s="9">
        <v>6.9999999999999991</v>
      </c>
      <c r="L35" s="9" t="s">
        <v>67</v>
      </c>
      <c r="M35" s="29" t="s">
        <v>49</v>
      </c>
      <c r="N35" s="15">
        <v>7</v>
      </c>
    </row>
    <row r="36" spans="1:14" x14ac:dyDescent="0.3">
      <c r="A36" s="8">
        <v>34</v>
      </c>
      <c r="B36" s="4">
        <v>4.9000000000000004</v>
      </c>
      <c r="C36" s="4">
        <v>3.1</v>
      </c>
      <c r="D36" s="4">
        <v>1.5</v>
      </c>
      <c r="E36" s="4">
        <v>0.1</v>
      </c>
      <c r="F36" s="30" t="s">
        <v>5</v>
      </c>
      <c r="G36" s="9">
        <v>15.190000000000001</v>
      </c>
      <c r="H36" s="9">
        <v>1.5806451612903227</v>
      </c>
      <c r="I36" s="9" t="s">
        <v>66</v>
      </c>
      <c r="J36" s="9">
        <v>0.15000000000000002</v>
      </c>
      <c r="K36" s="9">
        <v>15</v>
      </c>
      <c r="L36" s="9" t="s">
        <v>67</v>
      </c>
      <c r="M36" s="29" t="s">
        <v>49</v>
      </c>
      <c r="N36" s="15">
        <v>5</v>
      </c>
    </row>
    <row r="37" spans="1:14" x14ac:dyDescent="0.3">
      <c r="A37" s="8">
        <v>35</v>
      </c>
      <c r="B37" s="4">
        <v>5</v>
      </c>
      <c r="C37" s="4">
        <v>3.2</v>
      </c>
      <c r="D37" s="4">
        <v>1.2</v>
      </c>
      <c r="E37" s="4">
        <v>0.2</v>
      </c>
      <c r="F37" s="30" t="s">
        <v>5</v>
      </c>
      <c r="G37" s="9">
        <v>16</v>
      </c>
      <c r="H37" s="9">
        <v>1.5625</v>
      </c>
      <c r="I37" s="9" t="s">
        <v>66</v>
      </c>
      <c r="J37" s="9">
        <v>0.24</v>
      </c>
      <c r="K37" s="9">
        <v>5.9999999999999991</v>
      </c>
      <c r="L37" s="9" t="s">
        <v>67</v>
      </c>
      <c r="M37" s="29" t="s">
        <v>53</v>
      </c>
      <c r="N37" s="15">
        <v>7</v>
      </c>
    </row>
    <row r="38" spans="1:14" x14ac:dyDescent="0.3">
      <c r="A38" s="8">
        <v>36</v>
      </c>
      <c r="B38" s="4">
        <v>5.5</v>
      </c>
      <c r="C38" s="4">
        <v>3.5</v>
      </c>
      <c r="D38" s="4">
        <v>1.3</v>
      </c>
      <c r="E38" s="4">
        <v>0.2</v>
      </c>
      <c r="F38" s="30" t="s">
        <v>5</v>
      </c>
      <c r="G38" s="9">
        <v>19.25</v>
      </c>
      <c r="H38" s="9">
        <v>1.5714285714285714</v>
      </c>
      <c r="I38" s="9" t="s">
        <v>66</v>
      </c>
      <c r="J38" s="9">
        <v>0.26</v>
      </c>
      <c r="K38" s="9">
        <v>6.5</v>
      </c>
      <c r="L38" s="9" t="s">
        <v>67</v>
      </c>
      <c r="M38" s="29" t="s">
        <v>50</v>
      </c>
      <c r="N38" s="15">
        <v>7</v>
      </c>
    </row>
    <row r="39" spans="1:14" x14ac:dyDescent="0.3">
      <c r="A39" s="8">
        <v>37</v>
      </c>
      <c r="B39" s="4">
        <v>4.9000000000000004</v>
      </c>
      <c r="C39" s="4">
        <v>3.1</v>
      </c>
      <c r="D39" s="4">
        <v>1.5</v>
      </c>
      <c r="E39" s="4">
        <v>0.1</v>
      </c>
      <c r="F39" s="30" t="s">
        <v>5</v>
      </c>
      <c r="G39" s="9">
        <v>15.190000000000001</v>
      </c>
      <c r="H39" s="9">
        <v>1.5806451612903227</v>
      </c>
      <c r="I39" s="9" t="s">
        <v>66</v>
      </c>
      <c r="J39" s="9">
        <v>0.15000000000000002</v>
      </c>
      <c r="K39" s="9">
        <v>15</v>
      </c>
      <c r="L39" s="9" t="s">
        <v>67</v>
      </c>
      <c r="M39" s="29" t="s">
        <v>44</v>
      </c>
      <c r="N39" s="15">
        <v>6</v>
      </c>
    </row>
    <row r="40" spans="1:14" x14ac:dyDescent="0.3">
      <c r="A40" s="8">
        <v>38</v>
      </c>
      <c r="B40" s="4">
        <v>4.4000000000000004</v>
      </c>
      <c r="C40" s="4">
        <v>3</v>
      </c>
      <c r="D40" s="4">
        <v>1.3</v>
      </c>
      <c r="E40" s="4">
        <v>0.2</v>
      </c>
      <c r="F40" s="30" t="s">
        <v>5</v>
      </c>
      <c r="G40" s="9">
        <v>13.200000000000001</v>
      </c>
      <c r="H40" s="9">
        <v>1.4666666666666668</v>
      </c>
      <c r="I40" s="9" t="s">
        <v>66</v>
      </c>
      <c r="J40" s="9">
        <v>0.26</v>
      </c>
      <c r="K40" s="9">
        <v>6.5</v>
      </c>
      <c r="L40" s="9" t="s">
        <v>67</v>
      </c>
      <c r="M40" s="29" t="s">
        <v>47</v>
      </c>
      <c r="N40" s="15">
        <v>4</v>
      </c>
    </row>
    <row r="41" spans="1:14" x14ac:dyDescent="0.3">
      <c r="A41" s="8">
        <v>39</v>
      </c>
      <c r="B41" s="4">
        <v>5.0999999999999996</v>
      </c>
      <c r="C41" s="4">
        <v>3.4</v>
      </c>
      <c r="D41" s="4">
        <v>1.5</v>
      </c>
      <c r="E41" s="4">
        <v>0.2</v>
      </c>
      <c r="F41" s="30" t="s">
        <v>5</v>
      </c>
      <c r="G41" s="9">
        <v>17.34</v>
      </c>
      <c r="H41" s="9">
        <v>1.5</v>
      </c>
      <c r="I41" s="9" t="s">
        <v>66</v>
      </c>
      <c r="J41" s="9">
        <v>0.30000000000000004</v>
      </c>
      <c r="K41" s="9">
        <v>7.5</v>
      </c>
      <c r="L41" s="9" t="s">
        <v>67</v>
      </c>
      <c r="M41" s="29" t="s">
        <v>49</v>
      </c>
      <c r="N41" s="15">
        <v>4</v>
      </c>
    </row>
    <row r="42" spans="1:14" x14ac:dyDescent="0.3">
      <c r="A42" s="8">
        <v>40</v>
      </c>
      <c r="B42" s="4">
        <v>5</v>
      </c>
      <c r="C42" s="4">
        <v>3.5</v>
      </c>
      <c r="D42" s="4">
        <v>1.3</v>
      </c>
      <c r="E42" s="4">
        <v>0.3</v>
      </c>
      <c r="F42" s="30" t="s">
        <v>5</v>
      </c>
      <c r="G42" s="9">
        <v>17.5</v>
      </c>
      <c r="H42" s="9">
        <v>1.4285714285714286</v>
      </c>
      <c r="I42" s="9" t="s">
        <v>66</v>
      </c>
      <c r="J42" s="9">
        <v>0.39</v>
      </c>
      <c r="K42" s="9">
        <v>4.3333333333333339</v>
      </c>
      <c r="L42" s="9" t="s">
        <v>65</v>
      </c>
      <c r="M42" s="29" t="s">
        <v>53</v>
      </c>
      <c r="N42" s="15">
        <v>5</v>
      </c>
    </row>
    <row r="43" spans="1:14" x14ac:dyDescent="0.3">
      <c r="A43" s="8">
        <v>41</v>
      </c>
      <c r="B43" s="4">
        <v>4.5</v>
      </c>
      <c r="C43" s="4">
        <v>2.2999999999999998</v>
      </c>
      <c r="D43" s="4">
        <v>1.3</v>
      </c>
      <c r="E43" s="4">
        <v>0.3</v>
      </c>
      <c r="F43" s="30" t="s">
        <v>5</v>
      </c>
      <c r="G43" s="9">
        <v>10.35</v>
      </c>
      <c r="H43" s="9">
        <v>1.956521739130435</v>
      </c>
      <c r="I43" s="9" t="s">
        <v>66</v>
      </c>
      <c r="J43" s="9">
        <v>0.39</v>
      </c>
      <c r="K43" s="9">
        <v>4.3333333333333339</v>
      </c>
      <c r="L43" s="9" t="s">
        <v>65</v>
      </c>
      <c r="M43" s="29" t="s">
        <v>44</v>
      </c>
      <c r="N43" s="15">
        <v>6</v>
      </c>
    </row>
    <row r="44" spans="1:14" x14ac:dyDescent="0.3">
      <c r="A44" s="8">
        <v>42</v>
      </c>
      <c r="B44" s="4">
        <v>4.4000000000000004</v>
      </c>
      <c r="C44" s="4">
        <v>3.2</v>
      </c>
      <c r="D44" s="4">
        <v>1.3</v>
      </c>
      <c r="E44" s="4">
        <v>0.2</v>
      </c>
      <c r="F44" s="30" t="s">
        <v>5</v>
      </c>
      <c r="G44" s="9">
        <v>14.080000000000002</v>
      </c>
      <c r="H44" s="9">
        <v>1.375</v>
      </c>
      <c r="I44" s="9" t="s">
        <v>66</v>
      </c>
      <c r="J44" s="9">
        <v>0.26</v>
      </c>
      <c r="K44" s="9">
        <v>6.5</v>
      </c>
      <c r="L44" s="9" t="s">
        <v>67</v>
      </c>
      <c r="M44" s="29" t="s">
        <v>44</v>
      </c>
      <c r="N44" s="15">
        <v>5</v>
      </c>
    </row>
    <row r="45" spans="1:14" x14ac:dyDescent="0.3">
      <c r="A45" s="8">
        <v>43</v>
      </c>
      <c r="B45" s="4">
        <v>5</v>
      </c>
      <c r="C45" s="4">
        <v>3.5</v>
      </c>
      <c r="D45" s="4">
        <v>1.6</v>
      </c>
      <c r="E45" s="4">
        <v>0.6</v>
      </c>
      <c r="F45" s="30" t="s">
        <v>5</v>
      </c>
      <c r="G45" s="9">
        <v>17.5</v>
      </c>
      <c r="H45" s="9">
        <v>1.4285714285714286</v>
      </c>
      <c r="I45" s="9" t="s">
        <v>66</v>
      </c>
      <c r="J45" s="9">
        <v>0.96</v>
      </c>
      <c r="K45" s="9">
        <v>2.666666666666667</v>
      </c>
      <c r="L45" s="9" t="s">
        <v>66</v>
      </c>
      <c r="M45" s="29" t="s">
        <v>47</v>
      </c>
      <c r="N45" s="15">
        <v>4</v>
      </c>
    </row>
    <row r="46" spans="1:14" x14ac:dyDescent="0.3">
      <c r="A46" s="8">
        <v>44</v>
      </c>
      <c r="B46" s="4">
        <v>5.0999999999999996</v>
      </c>
      <c r="C46" s="4">
        <v>3.8</v>
      </c>
      <c r="D46" s="4">
        <v>1.9</v>
      </c>
      <c r="E46" s="4">
        <v>0.4</v>
      </c>
      <c r="F46" s="30" t="s">
        <v>5</v>
      </c>
      <c r="G46" s="9">
        <v>19.38</v>
      </c>
      <c r="H46" s="9">
        <v>1.3421052631578947</v>
      </c>
      <c r="I46" s="9" t="s">
        <v>66</v>
      </c>
      <c r="J46" s="9">
        <v>0.76</v>
      </c>
      <c r="K46" s="9">
        <v>4.7499999999999991</v>
      </c>
      <c r="L46" s="9" t="s">
        <v>65</v>
      </c>
      <c r="M46" s="29" t="s">
        <v>47</v>
      </c>
      <c r="N46" s="15">
        <v>4</v>
      </c>
    </row>
    <row r="47" spans="1:14" x14ac:dyDescent="0.3">
      <c r="A47" s="8">
        <v>45</v>
      </c>
      <c r="B47" s="4">
        <v>4.8</v>
      </c>
      <c r="C47" s="4">
        <v>3</v>
      </c>
      <c r="D47" s="4">
        <v>1.4</v>
      </c>
      <c r="E47" s="4">
        <v>0.3</v>
      </c>
      <c r="F47" s="30" t="s">
        <v>5</v>
      </c>
      <c r="G47" s="9">
        <v>14.399999999999999</v>
      </c>
      <c r="H47" s="9">
        <v>1.5999999999999999</v>
      </c>
      <c r="I47" s="9" t="s">
        <v>66</v>
      </c>
      <c r="J47" s="9">
        <v>0.42</v>
      </c>
      <c r="K47" s="9">
        <v>4.666666666666667</v>
      </c>
      <c r="L47" s="9" t="s">
        <v>65</v>
      </c>
      <c r="M47" s="29" t="s">
        <v>47</v>
      </c>
      <c r="N47" s="15">
        <v>4</v>
      </c>
    </row>
    <row r="48" spans="1:14" x14ac:dyDescent="0.3">
      <c r="A48" s="8">
        <v>46</v>
      </c>
      <c r="B48" s="4">
        <v>5.0999999999999996</v>
      </c>
      <c r="C48" s="4">
        <v>3.8</v>
      </c>
      <c r="D48" s="4">
        <v>1.6</v>
      </c>
      <c r="E48" s="4">
        <v>0.2</v>
      </c>
      <c r="F48" s="30" t="s">
        <v>5</v>
      </c>
      <c r="G48" s="9">
        <v>19.38</v>
      </c>
      <c r="H48" s="9">
        <v>1.3421052631578947</v>
      </c>
      <c r="I48" s="9" t="s">
        <v>66</v>
      </c>
      <c r="J48" s="9">
        <v>0.32000000000000006</v>
      </c>
      <c r="K48" s="9">
        <v>8</v>
      </c>
      <c r="L48" s="9" t="s">
        <v>67</v>
      </c>
      <c r="M48" s="29" t="s">
        <v>50</v>
      </c>
      <c r="N48" s="15">
        <v>6</v>
      </c>
    </row>
    <row r="49" spans="1:14" x14ac:dyDescent="0.3">
      <c r="A49" s="8">
        <v>47</v>
      </c>
      <c r="B49" s="4">
        <v>4.5999999999999996</v>
      </c>
      <c r="C49" s="4">
        <v>3.2</v>
      </c>
      <c r="D49" s="4">
        <v>1.4</v>
      </c>
      <c r="E49" s="4">
        <v>0.2</v>
      </c>
      <c r="F49" s="30" t="s">
        <v>5</v>
      </c>
      <c r="G49" s="9">
        <v>14.719999999999999</v>
      </c>
      <c r="H49" s="9">
        <v>1.4374999999999998</v>
      </c>
      <c r="I49" s="9" t="s">
        <v>66</v>
      </c>
      <c r="J49" s="9">
        <v>0.27999999999999997</v>
      </c>
      <c r="K49" s="9">
        <v>6.9999999999999991</v>
      </c>
      <c r="L49" s="9" t="s">
        <v>67</v>
      </c>
      <c r="M49" s="29" t="s">
        <v>44</v>
      </c>
      <c r="N49" s="15">
        <v>5</v>
      </c>
    </row>
    <row r="50" spans="1:14" x14ac:dyDescent="0.3">
      <c r="A50" s="8">
        <v>48</v>
      </c>
      <c r="B50" s="4">
        <v>5.3</v>
      </c>
      <c r="C50" s="4">
        <v>3.7</v>
      </c>
      <c r="D50" s="4">
        <v>1.5</v>
      </c>
      <c r="E50" s="4">
        <v>0.2</v>
      </c>
      <c r="F50" s="30" t="s">
        <v>5</v>
      </c>
      <c r="G50" s="9">
        <v>19.61</v>
      </c>
      <c r="H50" s="9">
        <v>1.4324324324324322</v>
      </c>
      <c r="I50" s="9" t="s">
        <v>66</v>
      </c>
      <c r="J50" s="9">
        <v>0.30000000000000004</v>
      </c>
      <c r="K50" s="9">
        <v>7.5</v>
      </c>
      <c r="L50" s="9" t="s">
        <v>67</v>
      </c>
      <c r="M50" s="29" t="s">
        <v>50</v>
      </c>
      <c r="N50" s="15">
        <v>3</v>
      </c>
    </row>
    <row r="51" spans="1:14" x14ac:dyDescent="0.3">
      <c r="A51" s="8">
        <v>49</v>
      </c>
      <c r="B51" s="4">
        <v>5</v>
      </c>
      <c r="C51" s="4">
        <v>3.3</v>
      </c>
      <c r="D51" s="4">
        <v>1.4</v>
      </c>
      <c r="E51" s="4">
        <v>0.2</v>
      </c>
      <c r="F51" s="30" t="s">
        <v>5</v>
      </c>
      <c r="G51" s="9">
        <v>16.5</v>
      </c>
      <c r="H51" s="9">
        <v>1.5151515151515151</v>
      </c>
      <c r="I51" s="9" t="s">
        <v>66</v>
      </c>
      <c r="J51" s="9">
        <v>0.27999999999999997</v>
      </c>
      <c r="K51" s="9">
        <v>6.9999999999999991</v>
      </c>
      <c r="L51" s="9" t="s">
        <v>67</v>
      </c>
      <c r="M51" s="29" t="s">
        <v>49</v>
      </c>
      <c r="N51" s="15">
        <v>4</v>
      </c>
    </row>
    <row r="52" spans="1:14" x14ac:dyDescent="0.3">
      <c r="A52" s="8">
        <v>50</v>
      </c>
      <c r="B52" s="4">
        <v>7</v>
      </c>
      <c r="C52" s="4">
        <v>3.2</v>
      </c>
      <c r="D52" s="4">
        <v>4.7</v>
      </c>
      <c r="E52" s="4">
        <v>1.4</v>
      </c>
      <c r="F52" s="31" t="s">
        <v>6</v>
      </c>
      <c r="G52" s="9">
        <v>22.400000000000002</v>
      </c>
      <c r="H52" s="9">
        <v>2.1875</v>
      </c>
      <c r="I52" s="9" t="s">
        <v>65</v>
      </c>
      <c r="J52" s="9">
        <v>6.58</v>
      </c>
      <c r="K52" s="9">
        <v>3.3571428571428577</v>
      </c>
      <c r="L52" s="9" t="s">
        <v>65</v>
      </c>
      <c r="M52" s="28" t="s">
        <v>44</v>
      </c>
      <c r="N52" s="16">
        <v>6</v>
      </c>
    </row>
    <row r="53" spans="1:14" x14ac:dyDescent="0.3">
      <c r="A53" s="8">
        <v>51</v>
      </c>
      <c r="B53" s="4">
        <v>6.4</v>
      </c>
      <c r="C53" s="4">
        <v>3.2</v>
      </c>
      <c r="D53" s="4">
        <v>4.5</v>
      </c>
      <c r="E53" s="4">
        <v>1.5</v>
      </c>
      <c r="F53" s="31" t="s">
        <v>6</v>
      </c>
      <c r="G53" s="9">
        <v>20.480000000000004</v>
      </c>
      <c r="H53" s="9">
        <v>2</v>
      </c>
      <c r="I53" s="9" t="s">
        <v>65</v>
      </c>
      <c r="J53" s="9">
        <v>6.75</v>
      </c>
      <c r="K53" s="9">
        <v>3</v>
      </c>
      <c r="L53" s="9" t="s">
        <v>65</v>
      </c>
      <c r="M53" s="28" t="s">
        <v>53</v>
      </c>
      <c r="N53" s="16">
        <v>4</v>
      </c>
    </row>
    <row r="54" spans="1:14" x14ac:dyDescent="0.3">
      <c r="A54" s="8">
        <v>52</v>
      </c>
      <c r="B54" s="4">
        <v>6.9</v>
      </c>
      <c r="C54" s="4">
        <v>3.1</v>
      </c>
      <c r="D54" s="4">
        <v>4.9000000000000004</v>
      </c>
      <c r="E54" s="4">
        <v>1.5</v>
      </c>
      <c r="F54" s="31" t="s">
        <v>6</v>
      </c>
      <c r="G54" s="9">
        <v>21.39</v>
      </c>
      <c r="H54" s="9">
        <v>2.2258064516129035</v>
      </c>
      <c r="I54" s="9" t="s">
        <v>65</v>
      </c>
      <c r="J54" s="9">
        <v>7.3500000000000005</v>
      </c>
      <c r="K54" s="9">
        <v>3.2666666666666671</v>
      </c>
      <c r="L54" s="9" t="s">
        <v>65</v>
      </c>
      <c r="M54" s="28" t="s">
        <v>44</v>
      </c>
      <c r="N54" s="16">
        <v>3</v>
      </c>
    </row>
    <row r="55" spans="1:14" x14ac:dyDescent="0.3">
      <c r="A55" s="8">
        <v>53</v>
      </c>
      <c r="B55" s="4">
        <v>5.5</v>
      </c>
      <c r="C55" s="4">
        <v>2.2999999999999998</v>
      </c>
      <c r="D55" s="4">
        <v>4</v>
      </c>
      <c r="E55" s="4">
        <v>1.3</v>
      </c>
      <c r="F55" s="31" t="s">
        <v>6</v>
      </c>
      <c r="G55" s="9">
        <v>12.649999999999999</v>
      </c>
      <c r="H55" s="9">
        <v>2.3913043478260874</v>
      </c>
      <c r="I55" s="9" t="s">
        <v>65</v>
      </c>
      <c r="J55" s="9">
        <v>5.2</v>
      </c>
      <c r="K55" s="9">
        <v>3.0769230769230766</v>
      </c>
      <c r="L55" s="9" t="s">
        <v>65</v>
      </c>
      <c r="M55" s="28" t="s">
        <v>48</v>
      </c>
      <c r="N55" s="16">
        <v>5</v>
      </c>
    </row>
    <row r="56" spans="1:14" x14ac:dyDescent="0.3">
      <c r="A56" s="8">
        <v>54</v>
      </c>
      <c r="B56" s="4">
        <v>6.5</v>
      </c>
      <c r="C56" s="4">
        <v>2.8</v>
      </c>
      <c r="D56" s="4">
        <v>4.5999999999999996</v>
      </c>
      <c r="E56" s="4">
        <v>1.5</v>
      </c>
      <c r="F56" s="31" t="s">
        <v>6</v>
      </c>
      <c r="G56" s="9">
        <v>18.2</v>
      </c>
      <c r="H56" s="9">
        <v>2.3214285714285716</v>
      </c>
      <c r="I56" s="9" t="s">
        <v>65</v>
      </c>
      <c r="J56" s="9">
        <v>6.8999999999999995</v>
      </c>
      <c r="K56" s="9">
        <v>3.0666666666666664</v>
      </c>
      <c r="L56" s="9" t="s">
        <v>65</v>
      </c>
      <c r="M56" s="28" t="s">
        <v>48</v>
      </c>
      <c r="N56" s="16">
        <v>5</v>
      </c>
    </row>
    <row r="57" spans="1:14" x14ac:dyDescent="0.3">
      <c r="A57" s="8">
        <v>55</v>
      </c>
      <c r="B57" s="4">
        <v>5.7</v>
      </c>
      <c r="C57" s="4">
        <v>2.8</v>
      </c>
      <c r="D57" s="4">
        <v>4.5</v>
      </c>
      <c r="E57" s="4">
        <v>1.3</v>
      </c>
      <c r="F57" s="31" t="s">
        <v>6</v>
      </c>
      <c r="G57" s="9">
        <v>15.959999999999999</v>
      </c>
      <c r="H57" s="9">
        <v>2.035714285714286</v>
      </c>
      <c r="I57" s="9" t="s">
        <v>65</v>
      </c>
      <c r="J57" s="9">
        <v>5.8500000000000005</v>
      </c>
      <c r="K57" s="9">
        <v>3.4615384615384612</v>
      </c>
      <c r="L57" s="9" t="s">
        <v>65</v>
      </c>
      <c r="M57" s="28" t="s">
        <v>53</v>
      </c>
      <c r="N57" s="16">
        <v>5</v>
      </c>
    </row>
    <row r="58" spans="1:14" x14ac:dyDescent="0.3">
      <c r="A58" s="8">
        <v>56</v>
      </c>
      <c r="B58" s="4">
        <v>6.3</v>
      </c>
      <c r="C58" s="4">
        <v>3.3</v>
      </c>
      <c r="D58" s="4">
        <v>4.7</v>
      </c>
      <c r="E58" s="4">
        <v>1.6</v>
      </c>
      <c r="F58" s="31" t="s">
        <v>6</v>
      </c>
      <c r="G58" s="9">
        <v>20.79</v>
      </c>
      <c r="H58" s="9">
        <v>1.9090909090909092</v>
      </c>
      <c r="I58" s="9" t="s">
        <v>66</v>
      </c>
      <c r="J58" s="9">
        <v>7.5200000000000005</v>
      </c>
      <c r="K58" s="9">
        <v>2.9375</v>
      </c>
      <c r="L58" s="9" t="s">
        <v>66</v>
      </c>
      <c r="M58" s="28" t="s">
        <v>48</v>
      </c>
      <c r="N58" s="16">
        <v>6</v>
      </c>
    </row>
    <row r="59" spans="1:14" x14ac:dyDescent="0.3">
      <c r="A59" s="8">
        <v>57</v>
      </c>
      <c r="B59" s="4">
        <v>4.9000000000000004</v>
      </c>
      <c r="C59" s="4">
        <v>2.4</v>
      </c>
      <c r="D59" s="4">
        <v>3.3</v>
      </c>
      <c r="E59" s="4">
        <v>1</v>
      </c>
      <c r="F59" s="31" t="s">
        <v>6</v>
      </c>
      <c r="G59" s="9">
        <v>11.76</v>
      </c>
      <c r="H59" s="9">
        <v>2.041666666666667</v>
      </c>
      <c r="I59" s="9" t="s">
        <v>65</v>
      </c>
      <c r="J59" s="9">
        <v>3.3</v>
      </c>
      <c r="K59" s="9">
        <v>3.3</v>
      </c>
      <c r="L59" s="9" t="s">
        <v>65</v>
      </c>
      <c r="M59" s="28" t="s">
        <v>44</v>
      </c>
      <c r="N59" s="16">
        <v>9</v>
      </c>
    </row>
    <row r="60" spans="1:14" x14ac:dyDescent="0.3">
      <c r="A60" s="8">
        <v>58</v>
      </c>
      <c r="B60" s="4">
        <v>6.6</v>
      </c>
      <c r="C60" s="4">
        <v>2.9</v>
      </c>
      <c r="D60" s="4">
        <v>4.5999999999999996</v>
      </c>
      <c r="E60" s="4">
        <v>1.3</v>
      </c>
      <c r="F60" s="31" t="s">
        <v>6</v>
      </c>
      <c r="G60" s="9">
        <v>19.139999999999997</v>
      </c>
      <c r="H60" s="9">
        <v>2.2758620689655173</v>
      </c>
      <c r="I60" s="9" t="s">
        <v>65</v>
      </c>
      <c r="J60" s="9">
        <v>5.9799999999999995</v>
      </c>
      <c r="K60" s="9">
        <v>3.5384615384615379</v>
      </c>
      <c r="L60" s="9" t="s">
        <v>65</v>
      </c>
      <c r="M60" s="28" t="s">
        <v>53</v>
      </c>
      <c r="N60" s="16">
        <v>4</v>
      </c>
    </row>
    <row r="61" spans="1:14" x14ac:dyDescent="0.3">
      <c r="A61" s="8">
        <v>59</v>
      </c>
      <c r="B61" s="4">
        <v>5.2</v>
      </c>
      <c r="C61" s="4">
        <v>2.7</v>
      </c>
      <c r="D61" s="4">
        <v>3.9</v>
      </c>
      <c r="E61" s="4">
        <v>1.4</v>
      </c>
      <c r="F61" s="31" t="s">
        <v>6</v>
      </c>
      <c r="G61" s="9">
        <v>14.040000000000001</v>
      </c>
      <c r="H61" s="9">
        <v>1.9259259259259258</v>
      </c>
      <c r="I61" s="9" t="s">
        <v>66</v>
      </c>
      <c r="J61" s="9">
        <v>5.46</v>
      </c>
      <c r="K61" s="9">
        <v>2.785714285714286</v>
      </c>
      <c r="L61" s="9" t="s">
        <v>66</v>
      </c>
      <c r="M61" s="28" t="s">
        <v>53</v>
      </c>
      <c r="N61" s="16">
        <v>7</v>
      </c>
    </row>
    <row r="62" spans="1:14" x14ac:dyDescent="0.3">
      <c r="A62" s="8">
        <v>60</v>
      </c>
      <c r="B62" s="4">
        <v>5</v>
      </c>
      <c r="C62" s="4">
        <v>2</v>
      </c>
      <c r="D62" s="4">
        <v>3.5</v>
      </c>
      <c r="E62" s="4">
        <v>1</v>
      </c>
      <c r="F62" s="31" t="s">
        <v>6</v>
      </c>
      <c r="G62" s="9">
        <v>10</v>
      </c>
      <c r="H62" s="9">
        <v>2.5</v>
      </c>
      <c r="I62" s="9" t="s">
        <v>65</v>
      </c>
      <c r="J62" s="9">
        <v>3.5</v>
      </c>
      <c r="K62" s="9">
        <v>3.5</v>
      </c>
      <c r="L62" s="9" t="s">
        <v>65</v>
      </c>
      <c r="M62" s="28" t="s">
        <v>53</v>
      </c>
      <c r="N62" s="16">
        <v>4</v>
      </c>
    </row>
    <row r="63" spans="1:14" x14ac:dyDescent="0.3">
      <c r="A63" s="8">
        <v>61</v>
      </c>
      <c r="B63" s="4">
        <v>5.9</v>
      </c>
      <c r="C63" s="4">
        <v>3</v>
      </c>
      <c r="D63" s="4">
        <v>4.2</v>
      </c>
      <c r="E63" s="4">
        <v>1.5</v>
      </c>
      <c r="F63" s="31" t="s">
        <v>6</v>
      </c>
      <c r="G63" s="9">
        <v>17.700000000000003</v>
      </c>
      <c r="H63" s="9">
        <v>1.9666666666666668</v>
      </c>
      <c r="I63" s="9" t="s">
        <v>66</v>
      </c>
      <c r="J63" s="9">
        <v>6.3000000000000007</v>
      </c>
      <c r="K63" s="9">
        <v>2.8000000000000003</v>
      </c>
      <c r="L63" s="9" t="s">
        <v>66</v>
      </c>
      <c r="M63" s="28" t="s">
        <v>44</v>
      </c>
      <c r="N63" s="16">
        <v>3</v>
      </c>
    </row>
    <row r="64" spans="1:14" x14ac:dyDescent="0.3">
      <c r="A64" s="8">
        <v>62</v>
      </c>
      <c r="B64" s="4">
        <v>6</v>
      </c>
      <c r="C64" s="4">
        <v>2.2000000000000002</v>
      </c>
      <c r="D64" s="4">
        <v>4</v>
      </c>
      <c r="E64" s="4">
        <v>1</v>
      </c>
      <c r="F64" s="31" t="s">
        <v>6</v>
      </c>
      <c r="G64" s="9">
        <v>13.200000000000001</v>
      </c>
      <c r="H64" s="9">
        <v>2.7272727272727271</v>
      </c>
      <c r="I64" s="9" t="s">
        <v>65</v>
      </c>
      <c r="J64" s="9">
        <v>4</v>
      </c>
      <c r="K64" s="9">
        <v>4</v>
      </c>
      <c r="L64" s="9" t="s">
        <v>65</v>
      </c>
      <c r="M64" s="28" t="s">
        <v>44</v>
      </c>
      <c r="N64" s="16">
        <v>8</v>
      </c>
    </row>
    <row r="65" spans="1:14" x14ac:dyDescent="0.3">
      <c r="A65" s="8">
        <v>63</v>
      </c>
      <c r="B65" s="4">
        <v>6.1</v>
      </c>
      <c r="C65" s="4">
        <v>2.9</v>
      </c>
      <c r="D65" s="4">
        <v>4.7</v>
      </c>
      <c r="E65" s="4">
        <v>1.4</v>
      </c>
      <c r="F65" s="31" t="s">
        <v>6</v>
      </c>
      <c r="G65" s="9">
        <v>17.689999999999998</v>
      </c>
      <c r="H65" s="9">
        <v>2.103448275862069</v>
      </c>
      <c r="I65" s="9" t="s">
        <v>65</v>
      </c>
      <c r="J65" s="9">
        <v>6.58</v>
      </c>
      <c r="K65" s="9">
        <v>3.3571428571428577</v>
      </c>
      <c r="L65" s="9" t="s">
        <v>65</v>
      </c>
      <c r="M65" s="28" t="s">
        <v>48</v>
      </c>
      <c r="N65" s="16">
        <v>5</v>
      </c>
    </row>
    <row r="66" spans="1:14" x14ac:dyDescent="0.3">
      <c r="A66" s="8">
        <v>64</v>
      </c>
      <c r="B66" s="4">
        <v>5.6</v>
      </c>
      <c r="C66" s="4">
        <v>2.9</v>
      </c>
      <c r="D66" s="4">
        <v>3.6</v>
      </c>
      <c r="E66" s="4">
        <v>1.3</v>
      </c>
      <c r="F66" s="31" t="s">
        <v>6</v>
      </c>
      <c r="G66" s="9">
        <v>16.239999999999998</v>
      </c>
      <c r="H66" s="9">
        <v>1.9310344827586206</v>
      </c>
      <c r="I66" s="9" t="s">
        <v>66</v>
      </c>
      <c r="J66" s="9">
        <v>4.6800000000000006</v>
      </c>
      <c r="K66" s="9">
        <v>2.7692307692307692</v>
      </c>
      <c r="L66" s="9" t="s">
        <v>66</v>
      </c>
      <c r="M66" s="28" t="s">
        <v>44</v>
      </c>
      <c r="N66" s="16">
        <v>4</v>
      </c>
    </row>
    <row r="67" spans="1:14" x14ac:dyDescent="0.3">
      <c r="A67" s="8">
        <v>65</v>
      </c>
      <c r="B67" s="4">
        <v>6.7</v>
      </c>
      <c r="C67" s="4">
        <v>3.1</v>
      </c>
      <c r="D67" s="4">
        <v>4.4000000000000004</v>
      </c>
      <c r="E67" s="4">
        <v>1.4</v>
      </c>
      <c r="F67" s="31" t="s">
        <v>6</v>
      </c>
      <c r="G67" s="9">
        <v>20.77</v>
      </c>
      <c r="H67" s="9">
        <v>2.161290322580645</v>
      </c>
      <c r="I67" s="9" t="s">
        <v>65</v>
      </c>
      <c r="J67" s="9">
        <v>6.16</v>
      </c>
      <c r="K67" s="9">
        <v>3.1428571428571432</v>
      </c>
      <c r="L67" s="9" t="s">
        <v>65</v>
      </c>
      <c r="M67" s="28" t="s">
        <v>48</v>
      </c>
      <c r="N67" s="16">
        <v>6</v>
      </c>
    </row>
    <row r="68" spans="1:14" x14ac:dyDescent="0.3">
      <c r="A68" s="8">
        <v>66</v>
      </c>
      <c r="B68" s="4">
        <v>5.6</v>
      </c>
      <c r="C68" s="4">
        <v>3</v>
      </c>
      <c r="D68" s="4">
        <v>4.5</v>
      </c>
      <c r="E68" s="4">
        <v>1.5</v>
      </c>
      <c r="F68" s="31" t="s">
        <v>6</v>
      </c>
      <c r="G68" s="9">
        <v>16.799999999999997</v>
      </c>
      <c r="H68" s="9">
        <v>1.8666666666666665</v>
      </c>
      <c r="I68" s="9" t="s">
        <v>66</v>
      </c>
      <c r="J68" s="9">
        <v>6.75</v>
      </c>
      <c r="K68" s="9">
        <v>3</v>
      </c>
      <c r="L68" s="9" t="s">
        <v>65</v>
      </c>
      <c r="M68" s="28" t="s">
        <v>44</v>
      </c>
      <c r="N68" s="16">
        <v>5</v>
      </c>
    </row>
    <row r="69" spans="1:14" x14ac:dyDescent="0.3">
      <c r="A69" s="8">
        <v>67</v>
      </c>
      <c r="B69" s="4">
        <v>5.8</v>
      </c>
      <c r="C69" s="4">
        <v>2.7</v>
      </c>
      <c r="D69" s="4">
        <v>4.0999999999999996</v>
      </c>
      <c r="E69" s="4">
        <v>1</v>
      </c>
      <c r="F69" s="31" t="s">
        <v>6</v>
      </c>
      <c r="G69" s="9">
        <v>15.66</v>
      </c>
      <c r="H69" s="9">
        <v>2.1481481481481479</v>
      </c>
      <c r="I69" s="9" t="s">
        <v>65</v>
      </c>
      <c r="J69" s="9">
        <v>4.0999999999999996</v>
      </c>
      <c r="K69" s="9">
        <v>4.0999999999999996</v>
      </c>
      <c r="L69" s="9" t="s">
        <v>65</v>
      </c>
      <c r="M69" s="28" t="s">
        <v>44</v>
      </c>
      <c r="N69" s="16">
        <v>5</v>
      </c>
    </row>
    <row r="70" spans="1:14" x14ac:dyDescent="0.3">
      <c r="A70" s="8">
        <v>68</v>
      </c>
      <c r="B70" s="4">
        <v>6.2</v>
      </c>
      <c r="C70" s="4">
        <v>2.2000000000000002</v>
      </c>
      <c r="D70" s="4">
        <v>4.5</v>
      </c>
      <c r="E70" s="4">
        <v>1.5</v>
      </c>
      <c r="F70" s="31" t="s">
        <v>6</v>
      </c>
      <c r="G70" s="9">
        <v>13.640000000000002</v>
      </c>
      <c r="H70" s="9">
        <v>2.8181818181818179</v>
      </c>
      <c r="I70" s="9" t="s">
        <v>65</v>
      </c>
      <c r="J70" s="9">
        <v>6.75</v>
      </c>
      <c r="K70" s="9">
        <v>3</v>
      </c>
      <c r="L70" s="9" t="s">
        <v>65</v>
      </c>
      <c r="M70" s="28" t="s">
        <v>48</v>
      </c>
      <c r="N70" s="16">
        <v>4</v>
      </c>
    </row>
    <row r="71" spans="1:14" x14ac:dyDescent="0.3">
      <c r="A71" s="8">
        <v>69</v>
      </c>
      <c r="B71" s="4">
        <v>5.6</v>
      </c>
      <c r="C71" s="4">
        <v>2.5</v>
      </c>
      <c r="D71" s="4">
        <v>3.9</v>
      </c>
      <c r="E71" s="4">
        <v>1.1000000000000001</v>
      </c>
      <c r="F71" s="31" t="s">
        <v>6</v>
      </c>
      <c r="G71" s="9">
        <v>14</v>
      </c>
      <c r="H71" s="9">
        <v>2.2399999999999998</v>
      </c>
      <c r="I71" s="9" t="s">
        <v>65</v>
      </c>
      <c r="J71" s="9">
        <v>4.29</v>
      </c>
      <c r="K71" s="9">
        <v>3.545454545454545</v>
      </c>
      <c r="L71" s="9" t="s">
        <v>65</v>
      </c>
      <c r="M71" s="28" t="s">
        <v>44</v>
      </c>
      <c r="N71" s="16">
        <v>6</v>
      </c>
    </row>
    <row r="72" spans="1:14" x14ac:dyDescent="0.3">
      <c r="A72" s="8">
        <v>70</v>
      </c>
      <c r="B72" s="4">
        <v>5.9</v>
      </c>
      <c r="C72" s="4">
        <v>3.2</v>
      </c>
      <c r="D72" s="4">
        <v>4.8</v>
      </c>
      <c r="E72" s="4">
        <v>1.8</v>
      </c>
      <c r="F72" s="31" t="s">
        <v>6</v>
      </c>
      <c r="G72" s="9">
        <v>18.880000000000003</v>
      </c>
      <c r="H72" s="9">
        <v>1.84375</v>
      </c>
      <c r="I72" s="9" t="s">
        <v>66</v>
      </c>
      <c r="J72" s="9">
        <v>8.64</v>
      </c>
      <c r="K72" s="9">
        <v>2.6666666666666665</v>
      </c>
      <c r="L72" s="9" t="s">
        <v>66</v>
      </c>
      <c r="M72" s="28" t="s">
        <v>53</v>
      </c>
      <c r="N72" s="16">
        <v>5</v>
      </c>
    </row>
    <row r="73" spans="1:14" x14ac:dyDescent="0.3">
      <c r="A73" s="8">
        <v>71</v>
      </c>
      <c r="B73" s="4">
        <v>6.1</v>
      </c>
      <c r="C73" s="4">
        <v>2.8</v>
      </c>
      <c r="D73" s="4">
        <v>4</v>
      </c>
      <c r="E73" s="4">
        <v>1.3</v>
      </c>
      <c r="F73" s="31" t="s">
        <v>6</v>
      </c>
      <c r="G73" s="9">
        <v>17.079999999999998</v>
      </c>
      <c r="H73" s="9">
        <v>2.1785714285714284</v>
      </c>
      <c r="I73" s="9" t="s">
        <v>65</v>
      </c>
      <c r="J73" s="9">
        <v>5.2</v>
      </c>
      <c r="K73" s="9">
        <v>3.0769230769230766</v>
      </c>
      <c r="L73" s="9" t="s">
        <v>65</v>
      </c>
      <c r="M73" s="28" t="s">
        <v>53</v>
      </c>
      <c r="N73" s="16">
        <v>7</v>
      </c>
    </row>
    <row r="74" spans="1:14" x14ac:dyDescent="0.3">
      <c r="A74" s="8">
        <v>72</v>
      </c>
      <c r="B74" s="4">
        <v>6.3</v>
      </c>
      <c r="C74" s="4">
        <v>2.5</v>
      </c>
      <c r="D74" s="4">
        <v>4.9000000000000004</v>
      </c>
      <c r="E74" s="4">
        <v>1.5</v>
      </c>
      <c r="F74" s="31" t="s">
        <v>6</v>
      </c>
      <c r="G74" s="9">
        <v>15.75</v>
      </c>
      <c r="H74" s="9">
        <v>2.52</v>
      </c>
      <c r="I74" s="9" t="s">
        <v>65</v>
      </c>
      <c r="J74" s="9">
        <v>7.3500000000000005</v>
      </c>
      <c r="K74" s="9">
        <v>3.2666666666666671</v>
      </c>
      <c r="L74" s="9" t="s">
        <v>65</v>
      </c>
      <c r="M74" s="28" t="s">
        <v>53</v>
      </c>
      <c r="N74" s="16">
        <v>9</v>
      </c>
    </row>
    <row r="75" spans="1:14" x14ac:dyDescent="0.3">
      <c r="A75" s="8">
        <v>73</v>
      </c>
      <c r="B75" s="4">
        <v>6.1</v>
      </c>
      <c r="C75" s="4">
        <v>2.8</v>
      </c>
      <c r="D75" s="4">
        <v>4.7</v>
      </c>
      <c r="E75" s="4">
        <v>1.2</v>
      </c>
      <c r="F75" s="31" t="s">
        <v>6</v>
      </c>
      <c r="G75" s="9">
        <v>17.079999999999998</v>
      </c>
      <c r="H75" s="9">
        <v>2.1785714285714284</v>
      </c>
      <c r="I75" s="9" t="s">
        <v>65</v>
      </c>
      <c r="J75" s="9">
        <v>5.64</v>
      </c>
      <c r="K75" s="9">
        <v>3.916666666666667</v>
      </c>
      <c r="L75" s="9" t="s">
        <v>65</v>
      </c>
      <c r="M75" s="28" t="s">
        <v>48</v>
      </c>
      <c r="N75" s="16">
        <v>4</v>
      </c>
    </row>
    <row r="76" spans="1:14" x14ac:dyDescent="0.3">
      <c r="A76" s="8">
        <v>74</v>
      </c>
      <c r="B76" s="4">
        <v>6.4</v>
      </c>
      <c r="C76" s="4">
        <v>2.9</v>
      </c>
      <c r="D76" s="4">
        <v>4.3</v>
      </c>
      <c r="E76" s="4">
        <v>1.3</v>
      </c>
      <c r="F76" s="31" t="s">
        <v>6</v>
      </c>
      <c r="G76" s="9">
        <v>18.559999999999999</v>
      </c>
      <c r="H76" s="9">
        <v>2.2068965517241379</v>
      </c>
      <c r="I76" s="9" t="s">
        <v>65</v>
      </c>
      <c r="J76" s="9">
        <v>5.59</v>
      </c>
      <c r="K76" s="9">
        <v>3.3076923076923075</v>
      </c>
      <c r="L76" s="9" t="s">
        <v>65</v>
      </c>
      <c r="M76" s="28" t="s">
        <v>44</v>
      </c>
      <c r="N76" s="16">
        <v>9</v>
      </c>
    </row>
    <row r="77" spans="1:14" x14ac:dyDescent="0.3">
      <c r="A77" s="8">
        <v>75</v>
      </c>
      <c r="B77" s="4">
        <v>6.6</v>
      </c>
      <c r="C77" s="4">
        <v>3</v>
      </c>
      <c r="D77" s="4">
        <v>4.4000000000000004</v>
      </c>
      <c r="E77" s="4">
        <v>1.4</v>
      </c>
      <c r="F77" s="31" t="s">
        <v>6</v>
      </c>
      <c r="G77" s="9">
        <v>19.799999999999997</v>
      </c>
      <c r="H77" s="9">
        <v>2.1999999999999997</v>
      </c>
      <c r="I77" s="9" t="s">
        <v>65</v>
      </c>
      <c r="J77" s="9">
        <v>6.16</v>
      </c>
      <c r="K77" s="9">
        <v>3.1428571428571432</v>
      </c>
      <c r="L77" s="9" t="s">
        <v>65</v>
      </c>
      <c r="M77" s="28" t="s">
        <v>44</v>
      </c>
      <c r="N77" s="16">
        <v>6</v>
      </c>
    </row>
    <row r="78" spans="1:14" x14ac:dyDescent="0.3">
      <c r="A78" s="8">
        <v>76</v>
      </c>
      <c r="B78" s="4">
        <v>6.8</v>
      </c>
      <c r="C78" s="4">
        <v>2.8</v>
      </c>
      <c r="D78" s="4">
        <v>4.8</v>
      </c>
      <c r="E78" s="4">
        <v>1.4</v>
      </c>
      <c r="F78" s="31" t="s">
        <v>6</v>
      </c>
      <c r="G78" s="9">
        <v>19.04</v>
      </c>
      <c r="H78" s="9">
        <v>2.4285714285714288</v>
      </c>
      <c r="I78" s="9" t="s">
        <v>65</v>
      </c>
      <c r="J78" s="9">
        <v>6.72</v>
      </c>
      <c r="K78" s="9">
        <v>3.4285714285714288</v>
      </c>
      <c r="L78" s="9" t="s">
        <v>65</v>
      </c>
      <c r="M78" s="28" t="s">
        <v>44</v>
      </c>
      <c r="N78" s="16">
        <v>9</v>
      </c>
    </row>
    <row r="79" spans="1:14" x14ac:dyDescent="0.3">
      <c r="A79" s="8">
        <v>77</v>
      </c>
      <c r="B79" s="4">
        <v>6.7</v>
      </c>
      <c r="C79" s="4">
        <v>3</v>
      </c>
      <c r="D79" s="4">
        <v>5</v>
      </c>
      <c r="E79" s="4">
        <v>1.7</v>
      </c>
      <c r="F79" s="31" t="s">
        <v>6</v>
      </c>
      <c r="G79" s="9">
        <v>20.100000000000001</v>
      </c>
      <c r="H79" s="9">
        <v>2.2333333333333334</v>
      </c>
      <c r="I79" s="9" t="s">
        <v>65</v>
      </c>
      <c r="J79" s="9">
        <v>8.5</v>
      </c>
      <c r="K79" s="9">
        <v>2.9411764705882355</v>
      </c>
      <c r="L79" s="9" t="s">
        <v>66</v>
      </c>
      <c r="M79" s="28" t="s">
        <v>44</v>
      </c>
      <c r="N79" s="16">
        <v>7</v>
      </c>
    </row>
    <row r="80" spans="1:14" x14ac:dyDescent="0.3">
      <c r="A80" s="8">
        <v>78</v>
      </c>
      <c r="B80" s="4">
        <v>6</v>
      </c>
      <c r="C80" s="4">
        <v>2.9</v>
      </c>
      <c r="D80" s="4">
        <v>4.5</v>
      </c>
      <c r="E80" s="4">
        <v>1.5</v>
      </c>
      <c r="F80" s="31" t="s">
        <v>6</v>
      </c>
      <c r="G80" s="9">
        <v>17.399999999999999</v>
      </c>
      <c r="H80" s="9">
        <v>2.0689655172413794</v>
      </c>
      <c r="I80" s="9" t="s">
        <v>65</v>
      </c>
      <c r="J80" s="9">
        <v>6.75</v>
      </c>
      <c r="K80" s="9">
        <v>3</v>
      </c>
      <c r="L80" s="9" t="s">
        <v>65</v>
      </c>
      <c r="M80" s="28" t="s">
        <v>48</v>
      </c>
      <c r="N80" s="16">
        <v>7</v>
      </c>
    </row>
    <row r="81" spans="1:14" x14ac:dyDescent="0.3">
      <c r="A81" s="8">
        <v>79</v>
      </c>
      <c r="B81" s="4">
        <v>5.7</v>
      </c>
      <c r="C81" s="4">
        <v>2.6</v>
      </c>
      <c r="D81" s="4">
        <v>3.5</v>
      </c>
      <c r="E81" s="4">
        <v>1</v>
      </c>
      <c r="F81" s="31" t="s">
        <v>6</v>
      </c>
      <c r="G81" s="9">
        <v>14.82</v>
      </c>
      <c r="H81" s="9">
        <v>2.1923076923076925</v>
      </c>
      <c r="I81" s="9" t="s">
        <v>65</v>
      </c>
      <c r="J81" s="9">
        <v>3.5</v>
      </c>
      <c r="K81" s="9">
        <v>3.5</v>
      </c>
      <c r="L81" s="9" t="s">
        <v>65</v>
      </c>
      <c r="M81" s="28" t="s">
        <v>48</v>
      </c>
      <c r="N81" s="16">
        <v>5</v>
      </c>
    </row>
    <row r="82" spans="1:14" x14ac:dyDescent="0.3">
      <c r="A82" s="8">
        <v>80</v>
      </c>
      <c r="B82" s="4">
        <v>5.5</v>
      </c>
      <c r="C82" s="4">
        <v>2.4</v>
      </c>
      <c r="D82" s="4">
        <v>3.8</v>
      </c>
      <c r="E82" s="4">
        <v>1.1000000000000001</v>
      </c>
      <c r="F82" s="31" t="s">
        <v>6</v>
      </c>
      <c r="G82" s="9">
        <v>13.2</v>
      </c>
      <c r="H82" s="9">
        <v>2.291666666666667</v>
      </c>
      <c r="I82" s="9" t="s">
        <v>65</v>
      </c>
      <c r="J82" s="9">
        <v>4.18</v>
      </c>
      <c r="K82" s="9">
        <v>3.4545454545454541</v>
      </c>
      <c r="L82" s="9" t="s">
        <v>65</v>
      </c>
      <c r="M82" s="28" t="s">
        <v>48</v>
      </c>
      <c r="N82" s="16">
        <v>4</v>
      </c>
    </row>
    <row r="83" spans="1:14" x14ac:dyDescent="0.3">
      <c r="A83" s="8">
        <v>81</v>
      </c>
      <c r="B83" s="4">
        <v>5.5</v>
      </c>
      <c r="C83" s="4">
        <v>2.4</v>
      </c>
      <c r="D83" s="4">
        <v>3.7</v>
      </c>
      <c r="E83" s="4">
        <v>1</v>
      </c>
      <c r="F83" s="31" t="s">
        <v>6</v>
      </c>
      <c r="G83" s="9">
        <v>13.2</v>
      </c>
      <c r="H83" s="9">
        <v>2.291666666666667</v>
      </c>
      <c r="I83" s="9" t="s">
        <v>65</v>
      </c>
      <c r="J83" s="9">
        <v>3.7</v>
      </c>
      <c r="K83" s="9">
        <v>3.7</v>
      </c>
      <c r="L83" s="9" t="s">
        <v>65</v>
      </c>
      <c r="M83" s="28" t="s">
        <v>44</v>
      </c>
      <c r="N83" s="16">
        <v>3</v>
      </c>
    </row>
    <row r="84" spans="1:14" x14ac:dyDescent="0.3">
      <c r="A84" s="8">
        <v>82</v>
      </c>
      <c r="B84" s="4">
        <v>5.8</v>
      </c>
      <c r="C84" s="4">
        <v>2.7</v>
      </c>
      <c r="D84" s="4">
        <v>3.9</v>
      </c>
      <c r="E84" s="4">
        <v>1.2</v>
      </c>
      <c r="F84" s="31" t="s">
        <v>6</v>
      </c>
      <c r="G84" s="9">
        <v>15.66</v>
      </c>
      <c r="H84" s="9">
        <v>2.1481481481481479</v>
      </c>
      <c r="I84" s="9" t="s">
        <v>65</v>
      </c>
      <c r="J84" s="9">
        <v>4.68</v>
      </c>
      <c r="K84" s="9">
        <v>3.25</v>
      </c>
      <c r="L84" s="9" t="s">
        <v>65</v>
      </c>
      <c r="M84" s="28" t="s">
        <v>48</v>
      </c>
      <c r="N84" s="16">
        <v>4</v>
      </c>
    </row>
    <row r="85" spans="1:14" x14ac:dyDescent="0.3">
      <c r="A85" s="8">
        <v>83</v>
      </c>
      <c r="B85" s="4">
        <v>6</v>
      </c>
      <c r="C85" s="4">
        <v>2.7</v>
      </c>
      <c r="D85" s="4">
        <v>5.0999999999999996</v>
      </c>
      <c r="E85" s="4">
        <v>1.6</v>
      </c>
      <c r="F85" s="31" t="s">
        <v>6</v>
      </c>
      <c r="G85" s="9">
        <v>16.200000000000003</v>
      </c>
      <c r="H85" s="9">
        <v>2.2222222222222219</v>
      </c>
      <c r="I85" s="9" t="s">
        <v>65</v>
      </c>
      <c r="J85" s="9">
        <v>8.16</v>
      </c>
      <c r="K85" s="9">
        <v>3.1874999999999996</v>
      </c>
      <c r="L85" s="9" t="s">
        <v>65</v>
      </c>
      <c r="M85" s="28" t="s">
        <v>48</v>
      </c>
      <c r="N85" s="16">
        <v>8</v>
      </c>
    </row>
    <row r="86" spans="1:14" x14ac:dyDescent="0.3">
      <c r="A86" s="8">
        <v>84</v>
      </c>
      <c r="B86" s="4">
        <v>5.4</v>
      </c>
      <c r="C86" s="4">
        <v>3</v>
      </c>
      <c r="D86" s="4">
        <v>4.5</v>
      </c>
      <c r="E86" s="4">
        <v>1.5</v>
      </c>
      <c r="F86" s="31" t="s">
        <v>6</v>
      </c>
      <c r="G86" s="9">
        <v>16.200000000000003</v>
      </c>
      <c r="H86" s="9">
        <v>1.8</v>
      </c>
      <c r="I86" s="9" t="s">
        <v>66</v>
      </c>
      <c r="J86" s="9">
        <v>6.75</v>
      </c>
      <c r="K86" s="9">
        <v>3</v>
      </c>
      <c r="L86" s="9" t="s">
        <v>65</v>
      </c>
      <c r="M86" s="28" t="s">
        <v>53</v>
      </c>
      <c r="N86" s="16">
        <v>8</v>
      </c>
    </row>
    <row r="87" spans="1:14" x14ac:dyDescent="0.3">
      <c r="A87" s="8">
        <v>85</v>
      </c>
      <c r="B87" s="4">
        <v>6</v>
      </c>
      <c r="C87" s="4">
        <v>3.4</v>
      </c>
      <c r="D87" s="4">
        <v>4.5</v>
      </c>
      <c r="E87" s="4">
        <v>1.6</v>
      </c>
      <c r="F87" s="31" t="s">
        <v>6</v>
      </c>
      <c r="G87" s="9">
        <v>20.399999999999999</v>
      </c>
      <c r="H87" s="9">
        <v>1.7647058823529411</v>
      </c>
      <c r="I87" s="9" t="s">
        <v>66</v>
      </c>
      <c r="J87" s="9">
        <v>7.2</v>
      </c>
      <c r="K87" s="9">
        <v>2.8125</v>
      </c>
      <c r="L87" s="9" t="s">
        <v>66</v>
      </c>
      <c r="M87" s="28" t="s">
        <v>48</v>
      </c>
      <c r="N87" s="16">
        <v>4</v>
      </c>
    </row>
    <row r="88" spans="1:14" x14ac:dyDescent="0.3">
      <c r="A88" s="8">
        <v>86</v>
      </c>
      <c r="B88" s="4">
        <v>6.7</v>
      </c>
      <c r="C88" s="4">
        <v>3.1</v>
      </c>
      <c r="D88" s="4">
        <v>4.7</v>
      </c>
      <c r="E88" s="4">
        <v>1.5</v>
      </c>
      <c r="F88" s="31" t="s">
        <v>6</v>
      </c>
      <c r="G88" s="9">
        <v>20.77</v>
      </c>
      <c r="H88" s="9">
        <v>2.161290322580645</v>
      </c>
      <c r="I88" s="9" t="s">
        <v>65</v>
      </c>
      <c r="J88" s="9">
        <v>7.0500000000000007</v>
      </c>
      <c r="K88" s="9">
        <v>3.1333333333333333</v>
      </c>
      <c r="L88" s="9" t="s">
        <v>65</v>
      </c>
      <c r="M88" s="28" t="s">
        <v>48</v>
      </c>
      <c r="N88" s="16">
        <v>8</v>
      </c>
    </row>
    <row r="89" spans="1:14" x14ac:dyDescent="0.3">
      <c r="A89" s="8">
        <v>87</v>
      </c>
      <c r="B89" s="4">
        <v>6.3</v>
      </c>
      <c r="C89" s="4">
        <v>2.2999999999999998</v>
      </c>
      <c r="D89" s="4">
        <v>4.4000000000000004</v>
      </c>
      <c r="E89" s="4">
        <v>1.3</v>
      </c>
      <c r="F89" s="31" t="s">
        <v>6</v>
      </c>
      <c r="G89" s="9">
        <v>14.489999999999998</v>
      </c>
      <c r="H89" s="9">
        <v>2.7391304347826089</v>
      </c>
      <c r="I89" s="9" t="s">
        <v>65</v>
      </c>
      <c r="J89" s="9">
        <v>5.7200000000000006</v>
      </c>
      <c r="K89" s="9">
        <v>3.3846153846153846</v>
      </c>
      <c r="L89" s="9" t="s">
        <v>65</v>
      </c>
      <c r="M89" s="28" t="s">
        <v>44</v>
      </c>
      <c r="N89" s="16">
        <v>4</v>
      </c>
    </row>
    <row r="90" spans="1:14" x14ac:dyDescent="0.3">
      <c r="A90" s="8">
        <v>88</v>
      </c>
      <c r="B90" s="4">
        <v>5.6</v>
      </c>
      <c r="C90" s="4">
        <v>3</v>
      </c>
      <c r="D90" s="4">
        <v>4.0999999999999996</v>
      </c>
      <c r="E90" s="4">
        <v>1.3</v>
      </c>
      <c r="F90" s="31" t="s">
        <v>6</v>
      </c>
      <c r="G90" s="9">
        <v>16.799999999999997</v>
      </c>
      <c r="H90" s="9">
        <v>1.8666666666666665</v>
      </c>
      <c r="I90" s="9" t="s">
        <v>66</v>
      </c>
      <c r="J90" s="9">
        <v>5.33</v>
      </c>
      <c r="K90" s="9">
        <v>3.1538461538461533</v>
      </c>
      <c r="L90" s="9" t="s">
        <v>65</v>
      </c>
      <c r="M90" s="28" t="s">
        <v>44</v>
      </c>
      <c r="N90" s="16">
        <v>3</v>
      </c>
    </row>
    <row r="91" spans="1:14" x14ac:dyDescent="0.3">
      <c r="A91" s="8">
        <v>89</v>
      </c>
      <c r="B91" s="4">
        <v>5.5</v>
      </c>
      <c r="C91" s="4">
        <v>2.5</v>
      </c>
      <c r="D91" s="4">
        <v>4</v>
      </c>
      <c r="E91" s="4">
        <v>1.3</v>
      </c>
      <c r="F91" s="31" t="s">
        <v>6</v>
      </c>
      <c r="G91" s="9">
        <v>13.75</v>
      </c>
      <c r="H91" s="9">
        <v>2.2000000000000002</v>
      </c>
      <c r="I91" s="9" t="s">
        <v>65</v>
      </c>
      <c r="J91" s="9">
        <v>5.2</v>
      </c>
      <c r="K91" s="9">
        <v>3.0769230769230766</v>
      </c>
      <c r="L91" s="9" t="s">
        <v>65</v>
      </c>
      <c r="M91" s="28" t="s">
        <v>53</v>
      </c>
      <c r="N91" s="16">
        <v>8</v>
      </c>
    </row>
    <row r="92" spans="1:14" x14ac:dyDescent="0.3">
      <c r="A92" s="8">
        <v>90</v>
      </c>
      <c r="B92" s="4">
        <v>5.5</v>
      </c>
      <c r="C92" s="4">
        <v>2.6</v>
      </c>
      <c r="D92" s="4">
        <v>4.4000000000000004</v>
      </c>
      <c r="E92" s="4">
        <v>1.2</v>
      </c>
      <c r="F92" s="31" t="s">
        <v>6</v>
      </c>
      <c r="G92" s="9">
        <v>14.3</v>
      </c>
      <c r="H92" s="9">
        <v>2.1153846153846154</v>
      </c>
      <c r="I92" s="9" t="s">
        <v>65</v>
      </c>
      <c r="J92" s="9">
        <v>5.28</v>
      </c>
      <c r="K92" s="9">
        <v>3.666666666666667</v>
      </c>
      <c r="L92" s="34" t="s">
        <v>91</v>
      </c>
      <c r="M92" s="28" t="s">
        <v>44</v>
      </c>
      <c r="N92" s="16">
        <v>3</v>
      </c>
    </row>
    <row r="93" spans="1:14" x14ac:dyDescent="0.3">
      <c r="A93" s="8">
        <v>91</v>
      </c>
      <c r="B93" s="4">
        <v>6.1</v>
      </c>
      <c r="C93" s="4">
        <v>3</v>
      </c>
      <c r="D93" s="4">
        <v>4.5999999999999996</v>
      </c>
      <c r="E93" s="4">
        <v>1.4</v>
      </c>
      <c r="F93" s="31" t="s">
        <v>6</v>
      </c>
      <c r="G93" s="9">
        <v>18.299999999999997</v>
      </c>
      <c r="H93" s="9">
        <v>2.0333333333333332</v>
      </c>
      <c r="I93" s="9" t="s">
        <v>65</v>
      </c>
      <c r="J93" s="9">
        <v>6.4399999999999995</v>
      </c>
      <c r="K93" s="9">
        <v>3.2857142857142856</v>
      </c>
      <c r="L93" s="9" t="s">
        <v>65</v>
      </c>
      <c r="M93" s="28" t="s">
        <v>53</v>
      </c>
      <c r="N93" s="16">
        <v>8</v>
      </c>
    </row>
    <row r="94" spans="1:14" x14ac:dyDescent="0.3">
      <c r="A94" s="8">
        <v>92</v>
      </c>
      <c r="B94" s="4">
        <v>5.8</v>
      </c>
      <c r="C94" s="4">
        <v>2.6</v>
      </c>
      <c r="D94" s="4">
        <v>4</v>
      </c>
      <c r="E94" s="4">
        <v>1.2</v>
      </c>
      <c r="F94" s="31" t="s">
        <v>6</v>
      </c>
      <c r="G94" s="9">
        <v>15.08</v>
      </c>
      <c r="H94" s="9">
        <v>2.2307692307692308</v>
      </c>
      <c r="I94" s="9" t="s">
        <v>65</v>
      </c>
      <c r="J94" s="9">
        <v>4.8</v>
      </c>
      <c r="K94" s="9">
        <v>3.3333333333333335</v>
      </c>
      <c r="L94" s="9" t="s">
        <v>65</v>
      </c>
      <c r="M94" s="28" t="s">
        <v>53</v>
      </c>
      <c r="N94" s="16">
        <v>4</v>
      </c>
    </row>
    <row r="95" spans="1:14" x14ac:dyDescent="0.3">
      <c r="A95" s="8">
        <v>93</v>
      </c>
      <c r="B95" s="4">
        <v>5</v>
      </c>
      <c r="C95" s="4">
        <v>2.2999999999999998</v>
      </c>
      <c r="D95" s="4">
        <v>3.3</v>
      </c>
      <c r="E95" s="4">
        <v>1</v>
      </c>
      <c r="F95" s="31" t="s">
        <v>6</v>
      </c>
      <c r="G95" s="9">
        <v>11.5</v>
      </c>
      <c r="H95" s="9">
        <v>2.1739130434782612</v>
      </c>
      <c r="I95" s="9" t="s">
        <v>65</v>
      </c>
      <c r="J95" s="9">
        <v>3.3</v>
      </c>
      <c r="K95" s="9">
        <v>3.3</v>
      </c>
      <c r="L95" s="9" t="s">
        <v>65</v>
      </c>
      <c r="M95" s="28" t="s">
        <v>44</v>
      </c>
      <c r="N95" s="16">
        <v>8</v>
      </c>
    </row>
    <row r="96" spans="1:14" x14ac:dyDescent="0.3">
      <c r="A96" s="8">
        <v>94</v>
      </c>
      <c r="B96" s="4">
        <v>5.6</v>
      </c>
      <c r="C96" s="4">
        <v>2.7</v>
      </c>
      <c r="D96" s="4">
        <v>4.2</v>
      </c>
      <c r="E96" s="4">
        <v>1.3</v>
      </c>
      <c r="F96" s="31" t="s">
        <v>6</v>
      </c>
      <c r="G96" s="9">
        <v>15.12</v>
      </c>
      <c r="H96" s="9">
        <v>2.074074074074074</v>
      </c>
      <c r="I96" s="9" t="s">
        <v>65</v>
      </c>
      <c r="J96" s="9">
        <v>5.4600000000000009</v>
      </c>
      <c r="K96" s="9">
        <v>3.2307692307692308</v>
      </c>
      <c r="L96" s="9" t="s">
        <v>65</v>
      </c>
      <c r="M96" s="28" t="s">
        <v>48</v>
      </c>
      <c r="N96" s="16">
        <v>7</v>
      </c>
    </row>
    <row r="97" spans="1:14" x14ac:dyDescent="0.3">
      <c r="A97" s="8">
        <v>95</v>
      </c>
      <c r="B97" s="4">
        <v>5.7</v>
      </c>
      <c r="C97" s="4">
        <v>3</v>
      </c>
      <c r="D97" s="4">
        <v>4.2</v>
      </c>
      <c r="E97" s="4">
        <v>1.2</v>
      </c>
      <c r="F97" s="31" t="s">
        <v>6</v>
      </c>
      <c r="G97" s="9">
        <v>17.100000000000001</v>
      </c>
      <c r="H97" s="9">
        <v>1.9000000000000001</v>
      </c>
      <c r="I97" s="9" t="s">
        <v>66</v>
      </c>
      <c r="J97" s="9">
        <v>5.04</v>
      </c>
      <c r="K97" s="9">
        <v>3.5000000000000004</v>
      </c>
      <c r="L97" s="9" t="s">
        <v>65</v>
      </c>
      <c r="M97" s="28" t="s">
        <v>53</v>
      </c>
      <c r="N97" s="16">
        <v>5</v>
      </c>
    </row>
    <row r="98" spans="1:14" x14ac:dyDescent="0.3">
      <c r="A98" s="8">
        <v>96</v>
      </c>
      <c r="B98" s="4">
        <v>5.7</v>
      </c>
      <c r="C98" s="4">
        <v>2.9</v>
      </c>
      <c r="D98" s="4">
        <v>4.2</v>
      </c>
      <c r="E98" s="4">
        <v>1.3</v>
      </c>
      <c r="F98" s="31" t="s">
        <v>6</v>
      </c>
      <c r="G98" s="9">
        <v>16.53</v>
      </c>
      <c r="H98" s="9">
        <v>1.9655172413793105</v>
      </c>
      <c r="I98" s="9" t="s">
        <v>66</v>
      </c>
      <c r="J98" s="9">
        <v>5.4600000000000009</v>
      </c>
      <c r="K98" s="9">
        <v>3.2307692307692308</v>
      </c>
      <c r="L98" s="9" t="s">
        <v>65</v>
      </c>
      <c r="M98" s="28" t="s">
        <v>44</v>
      </c>
      <c r="N98" s="16">
        <v>9</v>
      </c>
    </row>
    <row r="99" spans="1:14" x14ac:dyDescent="0.3">
      <c r="A99" s="8">
        <v>97</v>
      </c>
      <c r="B99" s="4">
        <v>6.2</v>
      </c>
      <c r="C99" s="4">
        <v>2.9</v>
      </c>
      <c r="D99" s="4">
        <v>4.3</v>
      </c>
      <c r="E99" s="4">
        <v>1.3</v>
      </c>
      <c r="F99" s="31" t="s">
        <v>6</v>
      </c>
      <c r="G99" s="9">
        <v>17.98</v>
      </c>
      <c r="H99" s="9">
        <v>2.1379310344827589</v>
      </c>
      <c r="I99" s="9" t="s">
        <v>65</v>
      </c>
      <c r="J99" s="9">
        <v>5.59</v>
      </c>
      <c r="K99" s="9">
        <v>3.3076923076923075</v>
      </c>
      <c r="L99" s="9" t="s">
        <v>65</v>
      </c>
      <c r="M99" s="28" t="s">
        <v>44</v>
      </c>
      <c r="N99" s="16">
        <v>5</v>
      </c>
    </row>
    <row r="100" spans="1:14" x14ac:dyDescent="0.3">
      <c r="A100" s="8">
        <v>98</v>
      </c>
      <c r="B100" s="4">
        <v>5.0999999999999996</v>
      </c>
      <c r="C100" s="4">
        <v>2.5</v>
      </c>
      <c r="D100" s="4">
        <v>3</v>
      </c>
      <c r="E100" s="4">
        <v>1.1000000000000001</v>
      </c>
      <c r="F100" s="31" t="s">
        <v>6</v>
      </c>
      <c r="G100" s="9">
        <v>12.75</v>
      </c>
      <c r="H100" s="9">
        <v>2.04</v>
      </c>
      <c r="I100" s="9" t="s">
        <v>65</v>
      </c>
      <c r="J100" s="9">
        <v>3.3000000000000003</v>
      </c>
      <c r="K100" s="9">
        <v>2.7272727272727271</v>
      </c>
      <c r="L100" s="9" t="s">
        <v>66</v>
      </c>
      <c r="M100" s="28" t="s">
        <v>48</v>
      </c>
      <c r="N100" s="16">
        <v>5</v>
      </c>
    </row>
    <row r="101" spans="1:14" x14ac:dyDescent="0.3">
      <c r="A101" s="8">
        <v>99</v>
      </c>
      <c r="B101" s="4">
        <v>5.7</v>
      </c>
      <c r="C101" s="4">
        <v>2.8</v>
      </c>
      <c r="D101" s="4">
        <v>4.0999999999999996</v>
      </c>
      <c r="E101" s="4">
        <v>1.3</v>
      </c>
      <c r="F101" s="31" t="s">
        <v>6</v>
      </c>
      <c r="G101" s="9">
        <v>15.959999999999999</v>
      </c>
      <c r="H101" s="9">
        <v>2.035714285714286</v>
      </c>
      <c r="I101" s="9" t="s">
        <v>65</v>
      </c>
      <c r="J101" s="9">
        <v>5.33</v>
      </c>
      <c r="K101" s="9">
        <v>3.1538461538461533</v>
      </c>
      <c r="L101" s="9" t="s">
        <v>65</v>
      </c>
      <c r="M101" s="28" t="s">
        <v>48</v>
      </c>
      <c r="N101" s="16">
        <v>7</v>
      </c>
    </row>
    <row r="102" spans="1:14" x14ac:dyDescent="0.3">
      <c r="A102" s="8">
        <v>100</v>
      </c>
      <c r="B102" s="4">
        <v>6.3</v>
      </c>
      <c r="C102" s="4">
        <v>3.3</v>
      </c>
      <c r="D102" s="4">
        <v>6</v>
      </c>
      <c r="E102" s="4">
        <v>2.5</v>
      </c>
      <c r="F102" s="32" t="s">
        <v>7</v>
      </c>
      <c r="G102" s="9">
        <v>20.79</v>
      </c>
      <c r="H102" s="9">
        <v>1.9090909090909092</v>
      </c>
      <c r="I102" s="9" t="s">
        <v>66</v>
      </c>
      <c r="J102" s="9">
        <v>15</v>
      </c>
      <c r="K102" s="9">
        <v>2.4</v>
      </c>
      <c r="L102" s="9" t="s">
        <v>66</v>
      </c>
      <c r="M102" s="27" t="s">
        <v>47</v>
      </c>
      <c r="N102" s="17">
        <v>9</v>
      </c>
    </row>
    <row r="103" spans="1:14" x14ac:dyDescent="0.3">
      <c r="A103" s="8">
        <v>101</v>
      </c>
      <c r="B103" s="4">
        <v>5.8</v>
      </c>
      <c r="C103" s="4">
        <v>2.7</v>
      </c>
      <c r="D103" s="4">
        <v>5.0999999999999996</v>
      </c>
      <c r="E103" s="4">
        <v>1.9</v>
      </c>
      <c r="F103" s="32" t="s">
        <v>7</v>
      </c>
      <c r="G103" s="9">
        <v>15.66</v>
      </c>
      <c r="H103" s="9">
        <v>2.1481481481481479</v>
      </c>
      <c r="I103" s="9" t="s">
        <v>65</v>
      </c>
      <c r="J103" s="9">
        <v>9.69</v>
      </c>
      <c r="K103" s="9">
        <v>2.6842105263157894</v>
      </c>
      <c r="L103" s="9" t="s">
        <v>66</v>
      </c>
      <c r="M103" s="27" t="s">
        <v>47</v>
      </c>
      <c r="N103" s="17">
        <v>8</v>
      </c>
    </row>
    <row r="104" spans="1:14" x14ac:dyDescent="0.3">
      <c r="A104" s="8">
        <v>102</v>
      </c>
      <c r="B104" s="4">
        <v>7.1</v>
      </c>
      <c r="C104" s="4">
        <v>3</v>
      </c>
      <c r="D104" s="4">
        <v>5.9</v>
      </c>
      <c r="E104" s="4">
        <v>2.1</v>
      </c>
      <c r="F104" s="32" t="s">
        <v>7</v>
      </c>
      <c r="G104" s="9">
        <v>21.299999999999997</v>
      </c>
      <c r="H104" s="9">
        <v>2.3666666666666667</v>
      </c>
      <c r="I104" s="9" t="s">
        <v>65</v>
      </c>
      <c r="J104" s="9">
        <v>12.39</v>
      </c>
      <c r="K104" s="9">
        <v>2.8095238095238098</v>
      </c>
      <c r="L104" s="9" t="s">
        <v>66</v>
      </c>
      <c r="M104" s="27" t="s">
        <v>47</v>
      </c>
      <c r="N104" s="17">
        <v>8</v>
      </c>
    </row>
    <row r="105" spans="1:14" x14ac:dyDescent="0.3">
      <c r="A105" s="8">
        <v>103</v>
      </c>
      <c r="B105" s="4">
        <v>6.3</v>
      </c>
      <c r="C105" s="4">
        <v>2.9</v>
      </c>
      <c r="D105" s="4">
        <v>5.6</v>
      </c>
      <c r="E105" s="4">
        <v>1.8</v>
      </c>
      <c r="F105" s="32" t="s">
        <v>7</v>
      </c>
      <c r="G105" s="9">
        <v>18.27</v>
      </c>
      <c r="H105" s="9">
        <v>2.1724137931034484</v>
      </c>
      <c r="I105" s="9" t="s">
        <v>65</v>
      </c>
      <c r="J105" s="9">
        <v>10.08</v>
      </c>
      <c r="K105" s="9">
        <v>3.1111111111111107</v>
      </c>
      <c r="L105" s="9" t="s">
        <v>65</v>
      </c>
      <c r="M105" s="27" t="s">
        <v>50</v>
      </c>
      <c r="N105" s="17">
        <v>6</v>
      </c>
    </row>
    <row r="106" spans="1:14" x14ac:dyDescent="0.3">
      <c r="A106" s="8">
        <v>104</v>
      </c>
      <c r="B106" s="4">
        <v>6.5</v>
      </c>
      <c r="C106" s="4">
        <v>3</v>
      </c>
      <c r="D106" s="4">
        <v>5.8</v>
      </c>
      <c r="E106" s="4">
        <v>2.2000000000000002</v>
      </c>
      <c r="F106" s="32" t="s">
        <v>7</v>
      </c>
      <c r="G106" s="9">
        <v>19.5</v>
      </c>
      <c r="H106" s="9">
        <v>2.1666666666666665</v>
      </c>
      <c r="I106" s="9" t="s">
        <v>65</v>
      </c>
      <c r="J106" s="9">
        <v>12.76</v>
      </c>
      <c r="K106" s="9">
        <v>2.6363636363636362</v>
      </c>
      <c r="L106" s="9" t="s">
        <v>66</v>
      </c>
      <c r="M106" s="27" t="s">
        <v>44</v>
      </c>
      <c r="N106" s="17">
        <v>6</v>
      </c>
    </row>
    <row r="107" spans="1:14" x14ac:dyDescent="0.3">
      <c r="A107" s="8">
        <v>105</v>
      </c>
      <c r="B107" s="4">
        <v>7.6</v>
      </c>
      <c r="C107" s="4">
        <v>3</v>
      </c>
      <c r="D107" s="4">
        <v>6.6</v>
      </c>
      <c r="E107" s="4">
        <v>2.1</v>
      </c>
      <c r="F107" s="32" t="s">
        <v>7</v>
      </c>
      <c r="G107" s="9">
        <v>22.799999999999997</v>
      </c>
      <c r="H107" s="9">
        <v>2.5333333333333332</v>
      </c>
      <c r="I107" s="9" t="s">
        <v>65</v>
      </c>
      <c r="J107" s="9">
        <v>13.86</v>
      </c>
      <c r="K107" s="9">
        <v>3.1428571428571423</v>
      </c>
      <c r="L107" s="9" t="s">
        <v>65</v>
      </c>
      <c r="M107" s="27" t="s">
        <v>50</v>
      </c>
      <c r="N107" s="36">
        <v>99</v>
      </c>
    </row>
    <row r="108" spans="1:14" x14ac:dyDescent="0.3">
      <c r="A108" s="8">
        <v>106</v>
      </c>
      <c r="B108" s="4">
        <v>4.9000000000000004</v>
      </c>
      <c r="C108" s="4">
        <v>2.5</v>
      </c>
      <c r="D108" s="4">
        <v>4.5</v>
      </c>
      <c r="E108" s="4">
        <v>1.7</v>
      </c>
      <c r="F108" s="32" t="s">
        <v>7</v>
      </c>
      <c r="G108" s="9">
        <v>12.25</v>
      </c>
      <c r="H108" s="9">
        <v>1.9600000000000002</v>
      </c>
      <c r="I108" s="9" t="s">
        <v>66</v>
      </c>
      <c r="J108" s="9">
        <v>7.6499999999999995</v>
      </c>
      <c r="K108" s="9">
        <v>2.6470588235294117</v>
      </c>
      <c r="L108" s="9" t="s">
        <v>66</v>
      </c>
      <c r="M108" s="27" t="s">
        <v>50</v>
      </c>
      <c r="N108" s="17">
        <v>7</v>
      </c>
    </row>
    <row r="109" spans="1:14" x14ac:dyDescent="0.3">
      <c r="A109" s="8">
        <v>107</v>
      </c>
      <c r="B109" s="4">
        <v>7.3</v>
      </c>
      <c r="C109" s="4">
        <v>2.9</v>
      </c>
      <c r="D109" s="4">
        <v>6.3</v>
      </c>
      <c r="E109" s="4">
        <v>1.8</v>
      </c>
      <c r="F109" s="32" t="s">
        <v>7</v>
      </c>
      <c r="G109" s="9">
        <v>21.169999999999998</v>
      </c>
      <c r="H109" s="9">
        <v>2.5172413793103448</v>
      </c>
      <c r="I109" s="9" t="s">
        <v>65</v>
      </c>
      <c r="J109" s="9">
        <v>11.34</v>
      </c>
      <c r="K109" s="9">
        <v>3.5</v>
      </c>
      <c r="L109" s="9" t="s">
        <v>65</v>
      </c>
      <c r="M109" s="27" t="s">
        <v>47</v>
      </c>
      <c r="N109" s="17">
        <v>5</v>
      </c>
    </row>
    <row r="110" spans="1:14" x14ac:dyDescent="0.3">
      <c r="A110" s="8">
        <v>108</v>
      </c>
      <c r="B110" s="4">
        <v>6.7</v>
      </c>
      <c r="C110" s="4">
        <v>2.5</v>
      </c>
      <c r="D110" s="4">
        <v>5.8</v>
      </c>
      <c r="E110" s="4">
        <v>1.8</v>
      </c>
      <c r="F110" s="32" t="s">
        <v>7</v>
      </c>
      <c r="G110" s="9">
        <v>16.75</v>
      </c>
      <c r="H110" s="9">
        <v>2.68</v>
      </c>
      <c r="I110" s="9" t="s">
        <v>65</v>
      </c>
      <c r="J110" s="9">
        <v>10.44</v>
      </c>
      <c r="K110" s="9">
        <v>3.2222222222222219</v>
      </c>
      <c r="L110" s="9" t="s">
        <v>65</v>
      </c>
      <c r="M110" s="27" t="s">
        <v>44</v>
      </c>
      <c r="N110" s="17">
        <v>6</v>
      </c>
    </row>
    <row r="111" spans="1:14" x14ac:dyDescent="0.3">
      <c r="A111" s="8">
        <v>109</v>
      </c>
      <c r="B111" s="4">
        <v>7.2</v>
      </c>
      <c r="C111" s="4">
        <v>3.6</v>
      </c>
      <c r="D111" s="4">
        <v>6.1</v>
      </c>
      <c r="E111" s="4">
        <v>2.5</v>
      </c>
      <c r="F111" s="32" t="s">
        <v>7</v>
      </c>
      <c r="G111" s="9">
        <v>25.92</v>
      </c>
      <c r="H111" s="9">
        <v>2</v>
      </c>
      <c r="I111" s="9" t="s">
        <v>65</v>
      </c>
      <c r="J111" s="9">
        <v>15.25</v>
      </c>
      <c r="K111" s="9">
        <v>2.44</v>
      </c>
      <c r="L111" s="9" t="s">
        <v>66</v>
      </c>
      <c r="M111" s="27" t="s">
        <v>50</v>
      </c>
      <c r="N111" s="17">
        <v>8</v>
      </c>
    </row>
    <row r="112" spans="1:14" x14ac:dyDescent="0.3">
      <c r="A112" s="8">
        <v>110</v>
      </c>
      <c r="B112" s="4">
        <v>6.5</v>
      </c>
      <c r="C112" s="4">
        <v>3.2</v>
      </c>
      <c r="D112" s="4">
        <v>5.0999999999999996</v>
      </c>
      <c r="E112" s="4">
        <v>2</v>
      </c>
      <c r="F112" s="32" t="s">
        <v>7</v>
      </c>
      <c r="G112" s="9">
        <v>20.8</v>
      </c>
      <c r="H112" s="9">
        <v>2.03125</v>
      </c>
      <c r="I112" s="9" t="s">
        <v>65</v>
      </c>
      <c r="J112" s="9">
        <v>10.199999999999999</v>
      </c>
      <c r="K112" s="9">
        <v>2.5499999999999998</v>
      </c>
      <c r="L112" s="9" t="s">
        <v>66</v>
      </c>
      <c r="M112" s="27" t="s">
        <v>44</v>
      </c>
      <c r="N112" s="17">
        <v>9</v>
      </c>
    </row>
    <row r="113" spans="1:14" x14ac:dyDescent="0.3">
      <c r="A113" s="36">
        <v>111</v>
      </c>
      <c r="B113" s="37">
        <v>6.4</v>
      </c>
      <c r="C113" s="37">
        <v>2.7</v>
      </c>
      <c r="D113" s="37">
        <v>5.3</v>
      </c>
      <c r="E113" s="37">
        <v>1.9</v>
      </c>
      <c r="F113" s="35" t="s">
        <v>7</v>
      </c>
      <c r="G113" s="34">
        <v>17.28</v>
      </c>
      <c r="H113" s="34">
        <v>2.3703703703703702</v>
      </c>
      <c r="I113" s="34" t="s">
        <v>65</v>
      </c>
      <c r="J113" s="34">
        <v>10.069999999999999</v>
      </c>
      <c r="K113" s="34">
        <v>2.7894736842105265</v>
      </c>
      <c r="L113" s="34" t="s">
        <v>66</v>
      </c>
      <c r="M113" s="34" t="s">
        <v>44</v>
      </c>
      <c r="N113" s="36">
        <v>5</v>
      </c>
    </row>
    <row r="114" spans="1:14" x14ac:dyDescent="0.3">
      <c r="A114" s="36">
        <v>111</v>
      </c>
      <c r="B114" s="37">
        <v>6.4</v>
      </c>
      <c r="C114" s="37">
        <v>2.7</v>
      </c>
      <c r="D114" s="37">
        <v>5.3</v>
      </c>
      <c r="E114" s="37">
        <v>1.9</v>
      </c>
      <c r="F114" s="35" t="s">
        <v>7</v>
      </c>
      <c r="G114" s="34">
        <v>17.28</v>
      </c>
      <c r="H114" s="34">
        <v>2.3703703703703702</v>
      </c>
      <c r="I114" s="34" t="s">
        <v>65</v>
      </c>
      <c r="J114" s="34">
        <v>10.069999999999999</v>
      </c>
      <c r="K114" s="34">
        <v>2.7894736842105265</v>
      </c>
      <c r="L114" s="34" t="s">
        <v>66</v>
      </c>
      <c r="M114" s="34" t="s">
        <v>44</v>
      </c>
      <c r="N114" s="36">
        <v>5</v>
      </c>
    </row>
    <row r="115" spans="1:14" x14ac:dyDescent="0.3">
      <c r="A115" s="8">
        <v>112</v>
      </c>
      <c r="B115" s="4">
        <v>6.8</v>
      </c>
      <c r="C115" s="4">
        <v>3</v>
      </c>
      <c r="D115" s="4">
        <v>5.5</v>
      </c>
      <c r="E115" s="4">
        <v>2.1</v>
      </c>
      <c r="F115" s="32" t="s">
        <v>7</v>
      </c>
      <c r="G115" s="9">
        <v>20.399999999999999</v>
      </c>
      <c r="H115" s="9">
        <v>2.2666666666666666</v>
      </c>
      <c r="I115" s="9" t="s">
        <v>65</v>
      </c>
      <c r="J115" s="9">
        <v>11.55</v>
      </c>
      <c r="K115" s="9">
        <v>2.6190476190476191</v>
      </c>
      <c r="L115" s="9" t="s">
        <v>66</v>
      </c>
      <c r="M115" s="27" t="s">
        <v>47</v>
      </c>
      <c r="N115" s="17">
        <v>7</v>
      </c>
    </row>
    <row r="116" spans="1:14" x14ac:dyDescent="0.3">
      <c r="A116" s="8">
        <v>113</v>
      </c>
      <c r="B116" s="4">
        <v>5.7</v>
      </c>
      <c r="C116" s="4">
        <v>2.5</v>
      </c>
      <c r="D116" s="4">
        <v>5</v>
      </c>
      <c r="E116" s="4">
        <v>2</v>
      </c>
      <c r="F116" s="32" t="s">
        <v>7</v>
      </c>
      <c r="G116" s="9">
        <v>14.25</v>
      </c>
      <c r="H116" s="9">
        <v>2.2800000000000002</v>
      </c>
      <c r="I116" s="9" t="s">
        <v>65</v>
      </c>
      <c r="J116" s="9">
        <v>10</v>
      </c>
      <c r="K116" s="9">
        <v>2.5</v>
      </c>
      <c r="L116" s="9" t="s">
        <v>66</v>
      </c>
      <c r="M116" s="27" t="s">
        <v>47</v>
      </c>
      <c r="N116" s="17">
        <v>5</v>
      </c>
    </row>
    <row r="117" spans="1:14" x14ac:dyDescent="0.3">
      <c r="A117" s="8">
        <v>114</v>
      </c>
      <c r="B117" s="4">
        <v>5.8</v>
      </c>
      <c r="C117" s="4">
        <v>2.8</v>
      </c>
      <c r="D117" s="4">
        <v>5.0999999999999996</v>
      </c>
      <c r="E117" s="4">
        <v>2.4</v>
      </c>
      <c r="F117" s="32" t="s">
        <v>7</v>
      </c>
      <c r="G117" s="9">
        <v>16.239999999999998</v>
      </c>
      <c r="H117" s="9">
        <v>2.0714285714285716</v>
      </c>
      <c r="I117" s="9" t="s">
        <v>65</v>
      </c>
      <c r="J117" s="9">
        <v>12.239999999999998</v>
      </c>
      <c r="K117" s="9">
        <v>2.125</v>
      </c>
      <c r="L117" s="9" t="s">
        <v>66</v>
      </c>
      <c r="M117" s="27" t="s">
        <v>44</v>
      </c>
      <c r="N117" s="17">
        <v>9</v>
      </c>
    </row>
    <row r="118" spans="1:14" x14ac:dyDescent="0.3">
      <c r="A118" s="8">
        <v>115</v>
      </c>
      <c r="B118" s="4">
        <v>6.4</v>
      </c>
      <c r="C118" s="4">
        <v>3.2</v>
      </c>
      <c r="D118" s="4">
        <v>5.3</v>
      </c>
      <c r="E118" s="4">
        <v>2.2999999999999998</v>
      </c>
      <c r="F118" s="32" t="s">
        <v>7</v>
      </c>
      <c r="G118" s="9">
        <v>20.480000000000004</v>
      </c>
      <c r="H118" s="9">
        <v>2</v>
      </c>
      <c r="I118" s="9" t="s">
        <v>65</v>
      </c>
      <c r="J118" s="9">
        <v>12.19</v>
      </c>
      <c r="K118" s="9">
        <v>2.3043478260869565</v>
      </c>
      <c r="L118" s="9" t="s">
        <v>66</v>
      </c>
      <c r="M118" s="27" t="s">
        <v>44</v>
      </c>
      <c r="N118" s="17">
        <v>5</v>
      </c>
    </row>
    <row r="119" spans="1:14" x14ac:dyDescent="0.3">
      <c r="A119" s="8">
        <v>116</v>
      </c>
      <c r="B119" s="4">
        <v>6.5</v>
      </c>
      <c r="C119" s="4">
        <v>3</v>
      </c>
      <c r="D119" s="4">
        <v>5.5</v>
      </c>
      <c r="E119" s="4">
        <v>1.8</v>
      </c>
      <c r="F119" s="32" t="s">
        <v>7</v>
      </c>
      <c r="G119" s="9">
        <v>19.5</v>
      </c>
      <c r="H119" s="9">
        <v>2.1666666666666665</v>
      </c>
      <c r="I119" s="9" t="s">
        <v>65</v>
      </c>
      <c r="J119" s="9">
        <v>9.9</v>
      </c>
      <c r="K119" s="9">
        <v>3.0555555555555554</v>
      </c>
      <c r="L119" s="9" t="s">
        <v>65</v>
      </c>
      <c r="M119" s="27" t="s">
        <v>47</v>
      </c>
      <c r="N119" s="17">
        <v>8</v>
      </c>
    </row>
    <row r="120" spans="1:14" x14ac:dyDescent="0.3">
      <c r="A120" s="8">
        <v>117</v>
      </c>
      <c r="B120" s="4">
        <v>7.7</v>
      </c>
      <c r="C120" s="4">
        <v>3.8</v>
      </c>
      <c r="D120" s="4">
        <v>6.7</v>
      </c>
      <c r="E120" s="4">
        <v>2.2000000000000002</v>
      </c>
      <c r="F120" s="32" t="s">
        <v>7</v>
      </c>
      <c r="G120" s="9">
        <v>29.259999999999998</v>
      </c>
      <c r="H120" s="9">
        <v>2.0263157894736845</v>
      </c>
      <c r="I120" s="9" t="s">
        <v>65</v>
      </c>
      <c r="J120" s="9">
        <v>14.740000000000002</v>
      </c>
      <c r="K120" s="9">
        <v>3.0454545454545454</v>
      </c>
      <c r="L120" s="9" t="s">
        <v>65</v>
      </c>
      <c r="M120" s="27" t="s">
        <v>50</v>
      </c>
      <c r="N120" s="17">
        <v>8</v>
      </c>
    </row>
    <row r="121" spans="1:14" x14ac:dyDescent="0.3">
      <c r="A121" s="8">
        <v>118</v>
      </c>
      <c r="B121" s="4">
        <v>7.7</v>
      </c>
      <c r="C121" s="4">
        <v>2.6</v>
      </c>
      <c r="D121" s="4">
        <v>6.9</v>
      </c>
      <c r="E121" s="4">
        <v>2.2999999999999998</v>
      </c>
      <c r="F121" s="32" t="s">
        <v>7</v>
      </c>
      <c r="G121" s="9">
        <v>20.02</v>
      </c>
      <c r="H121" s="9">
        <v>2.9615384615384617</v>
      </c>
      <c r="I121" s="9" t="s">
        <v>65</v>
      </c>
      <c r="J121" s="9">
        <v>15.87</v>
      </c>
      <c r="K121" s="9">
        <v>3.0000000000000004</v>
      </c>
      <c r="L121" s="9" t="s">
        <v>65</v>
      </c>
      <c r="M121" s="27" t="s">
        <v>50</v>
      </c>
      <c r="N121" s="17">
        <v>6</v>
      </c>
    </row>
    <row r="122" spans="1:14" x14ac:dyDescent="0.3">
      <c r="A122" s="8">
        <v>119</v>
      </c>
      <c r="B122" s="4">
        <v>6</v>
      </c>
      <c r="C122" s="4">
        <v>2.2000000000000002</v>
      </c>
      <c r="D122" s="4">
        <v>5</v>
      </c>
      <c r="E122" s="4">
        <v>1.5</v>
      </c>
      <c r="F122" s="32" t="s">
        <v>7</v>
      </c>
      <c r="G122" s="9">
        <v>13.200000000000001</v>
      </c>
      <c r="H122" s="9">
        <v>2.7272727272727271</v>
      </c>
      <c r="I122" s="9" t="s">
        <v>65</v>
      </c>
      <c r="J122" s="9">
        <v>7.5</v>
      </c>
      <c r="K122" s="9">
        <v>3.3333333333333335</v>
      </c>
      <c r="L122" s="9" t="s">
        <v>65</v>
      </c>
      <c r="M122" s="27" t="s">
        <v>47</v>
      </c>
      <c r="N122" s="17">
        <v>7</v>
      </c>
    </row>
    <row r="123" spans="1:14" x14ac:dyDescent="0.3">
      <c r="A123" s="8">
        <v>120</v>
      </c>
      <c r="B123" s="4">
        <v>6.9</v>
      </c>
      <c r="C123" s="4">
        <v>3.2</v>
      </c>
      <c r="D123" s="4">
        <v>5.7</v>
      </c>
      <c r="E123" s="4">
        <v>2.2999999999999998</v>
      </c>
      <c r="F123" s="32" t="s">
        <v>7</v>
      </c>
      <c r="G123" s="9">
        <v>22.080000000000002</v>
      </c>
      <c r="H123" s="9">
        <v>2.15625</v>
      </c>
      <c r="I123" s="9" t="s">
        <v>65</v>
      </c>
      <c r="J123" s="9">
        <v>13.11</v>
      </c>
      <c r="K123" s="9">
        <v>2.4782608695652177</v>
      </c>
      <c r="L123" s="9" t="s">
        <v>66</v>
      </c>
      <c r="M123" s="27" t="s">
        <v>50</v>
      </c>
      <c r="N123" s="17">
        <v>7</v>
      </c>
    </row>
    <row r="124" spans="1:14" x14ac:dyDescent="0.3">
      <c r="A124" s="8">
        <v>121</v>
      </c>
      <c r="B124" s="4">
        <v>5.6</v>
      </c>
      <c r="C124" s="4">
        <v>2.8</v>
      </c>
      <c r="D124" s="4">
        <v>4.9000000000000004</v>
      </c>
      <c r="E124" s="4">
        <v>2</v>
      </c>
      <c r="F124" s="32" t="s">
        <v>7</v>
      </c>
      <c r="G124" s="9">
        <v>15.679999999999998</v>
      </c>
      <c r="H124" s="9">
        <v>2</v>
      </c>
      <c r="I124" s="9" t="s">
        <v>65</v>
      </c>
      <c r="J124" s="9">
        <v>9.8000000000000007</v>
      </c>
      <c r="K124" s="9">
        <v>2.4500000000000002</v>
      </c>
      <c r="L124" s="9" t="s">
        <v>66</v>
      </c>
      <c r="M124" s="27" t="s">
        <v>47</v>
      </c>
      <c r="N124" s="17">
        <v>5</v>
      </c>
    </row>
    <row r="125" spans="1:14" x14ac:dyDescent="0.3">
      <c r="A125" s="8">
        <v>122</v>
      </c>
      <c r="B125" s="4">
        <v>7.7</v>
      </c>
      <c r="C125" s="4">
        <v>2.8</v>
      </c>
      <c r="D125" s="4">
        <v>6.7</v>
      </c>
      <c r="E125" s="4">
        <v>2</v>
      </c>
      <c r="F125" s="32" t="s">
        <v>7</v>
      </c>
      <c r="G125" s="34"/>
      <c r="H125" s="9">
        <v>2.7500000000000004</v>
      </c>
      <c r="I125" s="9" t="s">
        <v>65</v>
      </c>
      <c r="J125" s="9">
        <v>13.4</v>
      </c>
      <c r="K125" s="9">
        <v>3.35</v>
      </c>
      <c r="L125" s="9" t="s">
        <v>65</v>
      </c>
      <c r="M125" s="27" t="s">
        <v>47</v>
      </c>
      <c r="N125" s="17">
        <v>7</v>
      </c>
    </row>
    <row r="126" spans="1:14" x14ac:dyDescent="0.3">
      <c r="A126" s="8">
        <v>123</v>
      </c>
      <c r="B126" s="4">
        <v>6.3</v>
      </c>
      <c r="C126" s="4">
        <v>2.7</v>
      </c>
      <c r="D126" s="4">
        <v>4.9000000000000004</v>
      </c>
      <c r="E126" s="4">
        <v>1.8</v>
      </c>
      <c r="F126" s="32" t="s">
        <v>7</v>
      </c>
      <c r="G126" s="9">
        <v>17.010000000000002</v>
      </c>
      <c r="H126" s="9">
        <v>2.333333333333333</v>
      </c>
      <c r="I126" s="9" t="s">
        <v>65</v>
      </c>
      <c r="J126" s="9">
        <v>8.82</v>
      </c>
      <c r="K126" s="9">
        <v>2.7222222222222223</v>
      </c>
      <c r="L126" s="9" t="s">
        <v>66</v>
      </c>
      <c r="M126" s="27" t="s">
        <v>47</v>
      </c>
      <c r="N126" s="17">
        <v>6</v>
      </c>
    </row>
    <row r="127" spans="1:14" x14ac:dyDescent="0.3">
      <c r="A127" s="8">
        <v>124</v>
      </c>
      <c r="B127" s="4">
        <v>6.7</v>
      </c>
      <c r="C127" s="4">
        <v>3.3</v>
      </c>
      <c r="D127" s="4">
        <v>5.7</v>
      </c>
      <c r="E127" s="4">
        <v>2.1</v>
      </c>
      <c r="F127" s="32" t="s">
        <v>7</v>
      </c>
      <c r="G127" s="9">
        <v>22.11</v>
      </c>
      <c r="H127" s="9">
        <v>2.0303030303030303</v>
      </c>
      <c r="I127" s="9" t="s">
        <v>65</v>
      </c>
      <c r="J127" s="9">
        <v>11.97</v>
      </c>
      <c r="K127" s="9">
        <v>2.7142857142857144</v>
      </c>
      <c r="L127" s="9" t="s">
        <v>66</v>
      </c>
      <c r="M127" s="27" t="s">
        <v>47</v>
      </c>
      <c r="N127" s="17">
        <v>8</v>
      </c>
    </row>
    <row r="128" spans="1:14" x14ac:dyDescent="0.3">
      <c r="A128" s="8">
        <v>125</v>
      </c>
      <c r="B128" s="4">
        <v>7.2</v>
      </c>
      <c r="C128" s="4">
        <v>3.2</v>
      </c>
      <c r="D128" s="4">
        <v>6</v>
      </c>
      <c r="E128" s="4">
        <v>1.8</v>
      </c>
      <c r="F128" s="32" t="s">
        <v>7</v>
      </c>
      <c r="G128" s="9">
        <v>23.040000000000003</v>
      </c>
      <c r="H128" s="9">
        <v>2.25</v>
      </c>
      <c r="I128" s="9" t="s">
        <v>65</v>
      </c>
      <c r="J128" s="9">
        <v>10.8</v>
      </c>
      <c r="K128" s="9">
        <v>3.333333333333333</v>
      </c>
      <c r="L128" s="9" t="s">
        <v>65</v>
      </c>
      <c r="M128" s="27" t="s">
        <v>50</v>
      </c>
      <c r="N128" s="17">
        <v>5</v>
      </c>
    </row>
    <row r="129" spans="1:14" x14ac:dyDescent="0.3">
      <c r="A129" s="8">
        <v>126</v>
      </c>
      <c r="B129" s="4">
        <v>6.2</v>
      </c>
      <c r="C129" s="4">
        <v>2.8</v>
      </c>
      <c r="D129" s="4">
        <v>4.8</v>
      </c>
      <c r="E129" s="4">
        <v>1.8</v>
      </c>
      <c r="F129" s="32" t="s">
        <v>7</v>
      </c>
      <c r="G129" s="9">
        <v>17.36</v>
      </c>
      <c r="H129" s="9">
        <v>2.2142857142857144</v>
      </c>
      <c r="I129" s="9" t="s">
        <v>65</v>
      </c>
      <c r="J129" s="9">
        <v>8.64</v>
      </c>
      <c r="K129" s="9">
        <v>2.6666666666666665</v>
      </c>
      <c r="L129" s="9" t="s">
        <v>66</v>
      </c>
      <c r="M129" s="27" t="s">
        <v>44</v>
      </c>
      <c r="N129" s="17">
        <v>6</v>
      </c>
    </row>
    <row r="130" spans="1:14" x14ac:dyDescent="0.3">
      <c r="A130" s="8">
        <v>127</v>
      </c>
      <c r="B130" s="4">
        <v>6.1</v>
      </c>
      <c r="C130" s="4">
        <v>3</v>
      </c>
      <c r="D130" s="4">
        <v>4.9000000000000004</v>
      </c>
      <c r="E130" s="4">
        <v>1.8</v>
      </c>
      <c r="F130" s="32" t="s">
        <v>7</v>
      </c>
      <c r="G130" s="9">
        <v>18.299999999999997</v>
      </c>
      <c r="H130" s="9">
        <v>2.0333333333333332</v>
      </c>
      <c r="I130" s="9" t="s">
        <v>65</v>
      </c>
      <c r="J130" s="9">
        <v>8.82</v>
      </c>
      <c r="K130" s="9">
        <v>2.7222222222222223</v>
      </c>
      <c r="L130" s="9" t="s">
        <v>66</v>
      </c>
      <c r="M130" s="27" t="s">
        <v>47</v>
      </c>
      <c r="N130" s="17">
        <v>8</v>
      </c>
    </row>
    <row r="131" spans="1:14" x14ac:dyDescent="0.3">
      <c r="A131" s="8">
        <v>128</v>
      </c>
      <c r="B131" s="4">
        <v>6.4</v>
      </c>
      <c r="C131" s="4">
        <v>2.8</v>
      </c>
      <c r="D131" s="4">
        <v>5.6</v>
      </c>
      <c r="E131" s="4">
        <v>2.1</v>
      </c>
      <c r="F131" s="32" t="s">
        <v>7</v>
      </c>
      <c r="G131" s="9">
        <v>17.919999999999998</v>
      </c>
      <c r="H131" s="9">
        <v>2.285714285714286</v>
      </c>
      <c r="I131" s="9" t="s">
        <v>65</v>
      </c>
      <c r="J131" s="9">
        <v>11.76</v>
      </c>
      <c r="K131" s="9">
        <v>2.6666666666666665</v>
      </c>
      <c r="L131" s="9" t="s">
        <v>66</v>
      </c>
      <c r="M131" s="27" t="s">
        <v>50</v>
      </c>
      <c r="N131" s="17">
        <v>6</v>
      </c>
    </row>
    <row r="132" spans="1:14" x14ac:dyDescent="0.3">
      <c r="A132" s="8">
        <v>129</v>
      </c>
      <c r="B132" s="4">
        <v>7.2</v>
      </c>
      <c r="C132" s="4">
        <v>3</v>
      </c>
      <c r="D132" s="4">
        <v>5.8</v>
      </c>
      <c r="E132" s="4">
        <v>1.6</v>
      </c>
      <c r="F132" s="32" t="s">
        <v>7</v>
      </c>
      <c r="G132" s="9">
        <v>21.6</v>
      </c>
      <c r="H132" s="9">
        <v>2.4</v>
      </c>
      <c r="I132" s="9" t="s">
        <v>65</v>
      </c>
      <c r="J132" s="9">
        <v>9.2799999999999994</v>
      </c>
      <c r="K132" s="9">
        <v>3.6249999999999996</v>
      </c>
      <c r="L132" s="9" t="s">
        <v>65</v>
      </c>
      <c r="M132" s="27" t="s">
        <v>50</v>
      </c>
      <c r="N132" s="17">
        <v>8</v>
      </c>
    </row>
    <row r="133" spans="1:14" x14ac:dyDescent="0.3">
      <c r="A133" s="8">
        <v>130</v>
      </c>
      <c r="B133" s="4">
        <v>7.4</v>
      </c>
      <c r="C133" s="4">
        <v>2.8</v>
      </c>
      <c r="D133" s="4">
        <v>6.1</v>
      </c>
      <c r="E133" s="4">
        <v>1.9</v>
      </c>
      <c r="F133" s="32" t="s">
        <v>7</v>
      </c>
      <c r="G133" s="9">
        <v>20.72</v>
      </c>
      <c r="H133" s="9">
        <v>2.6428571428571432</v>
      </c>
      <c r="I133" s="9" t="s">
        <v>65</v>
      </c>
      <c r="J133" s="9">
        <v>11.589999999999998</v>
      </c>
      <c r="K133" s="9">
        <v>3.2105263157894735</v>
      </c>
      <c r="L133" s="9" t="s">
        <v>65</v>
      </c>
      <c r="M133" s="27" t="s">
        <v>50</v>
      </c>
      <c r="N133" s="17">
        <v>8</v>
      </c>
    </row>
    <row r="134" spans="1:14" x14ac:dyDescent="0.3">
      <c r="A134" s="8">
        <v>131</v>
      </c>
      <c r="B134" s="4">
        <v>7.9</v>
      </c>
      <c r="C134" s="4">
        <v>3.8</v>
      </c>
      <c r="D134" s="4">
        <v>6.4</v>
      </c>
      <c r="E134" s="4">
        <v>2</v>
      </c>
      <c r="F134" s="32" t="s">
        <v>7</v>
      </c>
      <c r="G134" s="9">
        <v>30.02</v>
      </c>
      <c r="H134" s="9">
        <v>2.0789473684210527</v>
      </c>
      <c r="I134" s="34"/>
      <c r="J134" s="9">
        <v>12.8</v>
      </c>
      <c r="K134" s="9">
        <v>3.2</v>
      </c>
      <c r="L134" s="9" t="s">
        <v>65</v>
      </c>
      <c r="M134" s="27" t="s">
        <v>50</v>
      </c>
      <c r="N134" s="17">
        <v>8</v>
      </c>
    </row>
    <row r="135" spans="1:14" x14ac:dyDescent="0.3">
      <c r="A135" s="8">
        <v>132</v>
      </c>
      <c r="B135" s="4">
        <v>6.4</v>
      </c>
      <c r="C135" s="4">
        <v>2.8</v>
      </c>
      <c r="D135" s="4">
        <v>5.6</v>
      </c>
      <c r="E135" s="4">
        <v>2.2000000000000002</v>
      </c>
      <c r="F135" s="32" t="s">
        <v>7</v>
      </c>
      <c r="G135" s="9">
        <v>17.919999999999998</v>
      </c>
      <c r="H135" s="9">
        <v>2.285714285714286</v>
      </c>
      <c r="I135" s="9" t="s">
        <v>65</v>
      </c>
      <c r="J135" s="9">
        <v>12.32</v>
      </c>
      <c r="K135" s="9">
        <v>2.545454545454545</v>
      </c>
      <c r="L135" s="9" t="s">
        <v>66</v>
      </c>
      <c r="M135" s="27" t="s">
        <v>47</v>
      </c>
      <c r="N135" s="17">
        <v>9</v>
      </c>
    </row>
    <row r="136" spans="1:14" x14ac:dyDescent="0.3">
      <c r="A136" s="8">
        <v>133</v>
      </c>
      <c r="B136" s="4">
        <v>6.3</v>
      </c>
      <c r="C136" s="4">
        <v>2.8</v>
      </c>
      <c r="D136" s="4">
        <v>5.0999999999999996</v>
      </c>
      <c r="E136" s="4">
        <v>1.5</v>
      </c>
      <c r="F136" s="32" t="s">
        <v>7</v>
      </c>
      <c r="G136" s="9">
        <v>17.639999999999997</v>
      </c>
      <c r="H136" s="9">
        <v>2.25</v>
      </c>
      <c r="I136" s="9" t="s">
        <v>65</v>
      </c>
      <c r="J136" s="9">
        <v>7.6499999999999995</v>
      </c>
      <c r="K136" s="9">
        <v>3.4</v>
      </c>
      <c r="L136" s="9" t="s">
        <v>65</v>
      </c>
      <c r="M136" s="27" t="s">
        <v>50</v>
      </c>
      <c r="N136" s="17">
        <v>7</v>
      </c>
    </row>
    <row r="137" spans="1:14" x14ac:dyDescent="0.3">
      <c r="A137" s="8">
        <v>134</v>
      </c>
      <c r="B137" s="4">
        <v>6.1</v>
      </c>
      <c r="C137" s="4">
        <v>2.6</v>
      </c>
      <c r="D137" s="4">
        <v>5.6</v>
      </c>
      <c r="E137" s="4">
        <v>1.4</v>
      </c>
      <c r="F137" s="32" t="s">
        <v>7</v>
      </c>
      <c r="G137" s="9">
        <v>15.86</v>
      </c>
      <c r="H137" s="9">
        <v>2.3461538461538458</v>
      </c>
      <c r="I137" s="9" t="s">
        <v>65</v>
      </c>
      <c r="J137" s="9">
        <v>7.839999999999999</v>
      </c>
      <c r="K137" s="9">
        <v>4</v>
      </c>
      <c r="L137" s="9" t="s">
        <v>65</v>
      </c>
      <c r="M137" s="27" t="s">
        <v>50</v>
      </c>
      <c r="N137" s="17">
        <v>7</v>
      </c>
    </row>
    <row r="138" spans="1:14" x14ac:dyDescent="0.3">
      <c r="A138" s="8">
        <v>135</v>
      </c>
      <c r="B138" s="4">
        <v>7.7</v>
      </c>
      <c r="C138" s="4">
        <v>3</v>
      </c>
      <c r="D138" s="4">
        <v>6.1</v>
      </c>
      <c r="E138" s="4">
        <v>2.2999999999999998</v>
      </c>
      <c r="F138" s="32" t="s">
        <v>7</v>
      </c>
      <c r="G138" s="9">
        <v>23.1</v>
      </c>
      <c r="H138" s="9">
        <v>2.5666666666666669</v>
      </c>
      <c r="I138" s="9" t="s">
        <v>65</v>
      </c>
      <c r="J138" s="9">
        <v>14.029999999999998</v>
      </c>
      <c r="K138" s="9">
        <v>2.6521739130434785</v>
      </c>
      <c r="L138" s="9" t="s">
        <v>66</v>
      </c>
      <c r="M138" s="27" t="s">
        <v>47</v>
      </c>
      <c r="N138" s="17">
        <v>7</v>
      </c>
    </row>
    <row r="139" spans="1:14" x14ac:dyDescent="0.3">
      <c r="A139" s="8">
        <v>136</v>
      </c>
      <c r="B139" s="4">
        <v>6.3</v>
      </c>
      <c r="C139" s="4">
        <v>3.4</v>
      </c>
      <c r="D139" s="4">
        <v>5.6</v>
      </c>
      <c r="E139" s="4">
        <v>2.4</v>
      </c>
      <c r="F139" s="32" t="s">
        <v>7</v>
      </c>
      <c r="G139" s="9">
        <v>21.419999999999998</v>
      </c>
      <c r="H139" s="9">
        <v>1.8529411764705883</v>
      </c>
      <c r="I139" s="9" t="s">
        <v>66</v>
      </c>
      <c r="J139" s="9">
        <v>13.44</v>
      </c>
      <c r="K139" s="9">
        <v>2.3333333333333335</v>
      </c>
      <c r="L139" s="9" t="s">
        <v>66</v>
      </c>
      <c r="M139" s="27" t="s">
        <v>44</v>
      </c>
      <c r="N139" s="17">
        <v>6</v>
      </c>
    </row>
    <row r="140" spans="1:14" x14ac:dyDescent="0.3">
      <c r="A140" s="8">
        <v>137</v>
      </c>
      <c r="B140" s="4">
        <v>6.4</v>
      </c>
      <c r="C140" s="4">
        <v>3.1</v>
      </c>
      <c r="D140" s="4">
        <v>5.5</v>
      </c>
      <c r="E140" s="4">
        <v>1.8</v>
      </c>
      <c r="F140" s="32" t="s">
        <v>7</v>
      </c>
      <c r="G140" s="9">
        <v>19.840000000000003</v>
      </c>
      <c r="H140" s="9">
        <v>2.064516129032258</v>
      </c>
      <c r="I140" s="9" t="s">
        <v>65</v>
      </c>
      <c r="J140" s="9">
        <v>9.9</v>
      </c>
      <c r="K140" s="9">
        <v>3.0555555555555554</v>
      </c>
      <c r="L140" s="9" t="s">
        <v>65</v>
      </c>
      <c r="M140" s="27" t="s">
        <v>44</v>
      </c>
      <c r="N140" s="17">
        <v>8</v>
      </c>
    </row>
    <row r="141" spans="1:14" x14ac:dyDescent="0.3">
      <c r="A141" s="8">
        <v>138</v>
      </c>
      <c r="B141" s="4">
        <v>6</v>
      </c>
      <c r="C141" s="4">
        <v>3</v>
      </c>
      <c r="D141" s="4">
        <v>4.8</v>
      </c>
      <c r="E141" s="4">
        <v>1.8</v>
      </c>
      <c r="F141" s="32" t="s">
        <v>7</v>
      </c>
      <c r="G141" s="9">
        <v>18</v>
      </c>
      <c r="H141" s="9">
        <v>2</v>
      </c>
      <c r="I141" s="9" t="s">
        <v>65</v>
      </c>
      <c r="J141" s="9">
        <v>8.64</v>
      </c>
      <c r="K141" s="9">
        <v>2.6666666666666665</v>
      </c>
      <c r="L141" s="9" t="s">
        <v>66</v>
      </c>
      <c r="M141" s="27" t="s">
        <v>47</v>
      </c>
      <c r="N141" s="17">
        <v>6</v>
      </c>
    </row>
    <row r="142" spans="1:14" x14ac:dyDescent="0.3">
      <c r="A142" s="8">
        <v>139</v>
      </c>
      <c r="B142" s="4">
        <v>6.9</v>
      </c>
      <c r="C142" s="4">
        <v>3.1</v>
      </c>
      <c r="D142" s="4">
        <v>5.4</v>
      </c>
      <c r="E142" s="4">
        <v>2.1</v>
      </c>
      <c r="F142" s="32" t="s">
        <v>7</v>
      </c>
      <c r="G142" s="9">
        <v>21.39</v>
      </c>
      <c r="H142" s="9">
        <v>2.2258064516129035</v>
      </c>
      <c r="I142" s="9" t="s">
        <v>65</v>
      </c>
      <c r="J142" s="9">
        <v>11.340000000000002</v>
      </c>
      <c r="K142" s="9">
        <v>2.5714285714285716</v>
      </c>
      <c r="L142" s="9" t="s">
        <v>66</v>
      </c>
      <c r="M142" s="27" t="s">
        <v>44</v>
      </c>
      <c r="N142" s="17">
        <v>8</v>
      </c>
    </row>
    <row r="143" spans="1:14" x14ac:dyDescent="0.3">
      <c r="A143" s="8">
        <v>140</v>
      </c>
      <c r="B143" s="4">
        <v>6.7</v>
      </c>
      <c r="C143" s="4">
        <v>3.1</v>
      </c>
      <c r="D143" s="4">
        <v>5.6</v>
      </c>
      <c r="E143" s="4">
        <v>2.4</v>
      </c>
      <c r="F143" s="35"/>
      <c r="G143" s="9">
        <v>20.77</v>
      </c>
      <c r="H143" s="9">
        <v>2.161290322580645</v>
      </c>
      <c r="I143" s="9" t="s">
        <v>65</v>
      </c>
      <c r="J143" s="9">
        <v>13.44</v>
      </c>
      <c r="K143" s="9">
        <v>2.3333333333333335</v>
      </c>
      <c r="L143" s="9" t="s">
        <v>66</v>
      </c>
      <c r="M143" s="27" t="s">
        <v>47</v>
      </c>
      <c r="N143" s="17">
        <v>8</v>
      </c>
    </row>
    <row r="144" spans="1:14" x14ac:dyDescent="0.3">
      <c r="A144" s="8">
        <v>141</v>
      </c>
      <c r="B144" s="4">
        <v>6.9</v>
      </c>
      <c r="C144" s="4">
        <v>3.1</v>
      </c>
      <c r="D144" s="4">
        <v>5.0999999999999996</v>
      </c>
      <c r="E144" s="4">
        <v>2.2999999999999998</v>
      </c>
      <c r="F144" s="32" t="s">
        <v>7</v>
      </c>
      <c r="G144" s="9">
        <v>21.39</v>
      </c>
      <c r="H144" s="9">
        <v>2.2258064516129035</v>
      </c>
      <c r="I144" s="9" t="s">
        <v>65</v>
      </c>
      <c r="J144" s="9">
        <v>11.729999999999999</v>
      </c>
      <c r="K144" s="9">
        <v>2.2173913043478262</v>
      </c>
      <c r="L144" s="9" t="s">
        <v>66</v>
      </c>
      <c r="M144" s="27" t="s">
        <v>50</v>
      </c>
      <c r="N144" s="17">
        <v>8</v>
      </c>
    </row>
    <row r="145" spans="1:14" x14ac:dyDescent="0.3">
      <c r="A145" s="8">
        <v>142</v>
      </c>
      <c r="B145" s="4">
        <v>5.8</v>
      </c>
      <c r="C145" s="4">
        <v>2.7</v>
      </c>
      <c r="D145" s="4">
        <v>5.0999999999999996</v>
      </c>
      <c r="E145" s="4">
        <v>1.9</v>
      </c>
      <c r="F145" s="32" t="s">
        <v>7</v>
      </c>
      <c r="G145" s="9">
        <v>15.66</v>
      </c>
      <c r="H145" s="9">
        <v>2.1481481481481479</v>
      </c>
      <c r="I145" s="9" t="s">
        <v>65</v>
      </c>
      <c r="J145" s="9">
        <v>9.69</v>
      </c>
      <c r="K145" s="9">
        <v>2.6842105263157894</v>
      </c>
      <c r="L145" s="9" t="s">
        <v>66</v>
      </c>
      <c r="M145" s="27" t="s">
        <v>47</v>
      </c>
      <c r="N145" s="17">
        <v>9</v>
      </c>
    </row>
    <row r="146" spans="1:14" x14ac:dyDescent="0.3">
      <c r="A146" s="8">
        <v>143</v>
      </c>
      <c r="B146" s="4">
        <v>6.8</v>
      </c>
      <c r="C146" s="4">
        <v>3.2</v>
      </c>
      <c r="D146" s="4">
        <v>5.9</v>
      </c>
      <c r="E146" s="4">
        <v>2.2999999999999998</v>
      </c>
      <c r="F146" s="32" t="s">
        <v>7</v>
      </c>
      <c r="G146" s="9">
        <v>21.76</v>
      </c>
      <c r="H146" s="9">
        <v>2.125</v>
      </c>
      <c r="I146" s="9" t="s">
        <v>65</v>
      </c>
      <c r="J146" s="9">
        <v>13.57</v>
      </c>
      <c r="K146" s="9">
        <v>2.5652173913043481</v>
      </c>
      <c r="L146" s="9" t="s">
        <v>66</v>
      </c>
      <c r="M146" s="27" t="s">
        <v>50</v>
      </c>
      <c r="N146" s="17">
        <v>6</v>
      </c>
    </row>
    <row r="147" spans="1:14" x14ac:dyDescent="0.3">
      <c r="A147" s="8">
        <v>144</v>
      </c>
      <c r="B147" s="4">
        <v>6.7</v>
      </c>
      <c r="C147" s="4">
        <v>3.3</v>
      </c>
      <c r="D147" s="4">
        <v>5.7</v>
      </c>
      <c r="E147" s="4">
        <v>2.5</v>
      </c>
      <c r="F147" s="32" t="s">
        <v>7</v>
      </c>
      <c r="G147" s="9">
        <v>22.11</v>
      </c>
      <c r="H147" s="9">
        <v>2.0303030303030303</v>
      </c>
      <c r="I147" s="9" t="s">
        <v>65</v>
      </c>
      <c r="J147" s="9">
        <v>14.25</v>
      </c>
      <c r="K147" s="9">
        <v>2.2800000000000002</v>
      </c>
      <c r="L147" s="9" t="s">
        <v>66</v>
      </c>
      <c r="M147" s="27" t="s">
        <v>47</v>
      </c>
      <c r="N147" s="17">
        <v>7</v>
      </c>
    </row>
    <row r="148" spans="1:14" x14ac:dyDescent="0.3">
      <c r="A148" s="8">
        <v>145</v>
      </c>
      <c r="B148" s="4">
        <v>6.7</v>
      </c>
      <c r="C148" s="4">
        <v>3</v>
      </c>
      <c r="D148" s="4">
        <v>5.2</v>
      </c>
      <c r="E148" s="4">
        <v>2.2999999999999998</v>
      </c>
      <c r="F148" s="32" t="s">
        <v>7</v>
      </c>
      <c r="G148" s="9">
        <v>20.100000000000001</v>
      </c>
      <c r="H148" s="9">
        <v>2.2333333333333334</v>
      </c>
      <c r="I148" s="9" t="s">
        <v>65</v>
      </c>
      <c r="J148" s="9">
        <v>11.959999999999999</v>
      </c>
      <c r="K148" s="9">
        <v>2.2608695652173916</v>
      </c>
      <c r="L148" s="9" t="s">
        <v>66</v>
      </c>
      <c r="M148" s="27" t="s">
        <v>47</v>
      </c>
      <c r="N148" s="17">
        <v>6</v>
      </c>
    </row>
    <row r="149" spans="1:14" x14ac:dyDescent="0.3">
      <c r="A149" s="8">
        <v>146</v>
      </c>
      <c r="B149" s="4">
        <v>6.3</v>
      </c>
      <c r="C149" s="4">
        <v>2.5</v>
      </c>
      <c r="D149" s="4">
        <v>5</v>
      </c>
      <c r="E149" s="4">
        <v>1.9</v>
      </c>
      <c r="F149" s="32" t="s">
        <v>7</v>
      </c>
      <c r="G149" s="9">
        <v>15.75</v>
      </c>
      <c r="H149" s="9">
        <v>2.52</v>
      </c>
      <c r="I149" s="9" t="s">
        <v>65</v>
      </c>
      <c r="J149" s="9">
        <v>9.5</v>
      </c>
      <c r="K149" s="9">
        <v>2.6315789473684212</v>
      </c>
      <c r="L149" s="9" t="s">
        <v>66</v>
      </c>
      <c r="M149" s="27" t="s">
        <v>47</v>
      </c>
      <c r="N149" s="17">
        <v>9</v>
      </c>
    </row>
    <row r="150" spans="1:14" x14ac:dyDescent="0.3">
      <c r="A150" s="8">
        <v>147</v>
      </c>
      <c r="B150" s="4">
        <v>6.5</v>
      </c>
      <c r="C150" s="4">
        <v>3</v>
      </c>
      <c r="D150" s="4">
        <v>5.2</v>
      </c>
      <c r="E150" s="4">
        <v>2</v>
      </c>
      <c r="F150" s="32" t="s">
        <v>7</v>
      </c>
      <c r="G150" s="9">
        <v>19.5</v>
      </c>
      <c r="H150" s="9">
        <v>2.1666666666666665</v>
      </c>
      <c r="I150" s="9" t="s">
        <v>65</v>
      </c>
      <c r="J150" s="9">
        <v>10.4</v>
      </c>
      <c r="K150" s="9">
        <v>2.6</v>
      </c>
      <c r="L150" s="9" t="s">
        <v>66</v>
      </c>
      <c r="M150" s="27" t="s">
        <v>44</v>
      </c>
      <c r="N150" s="17">
        <v>5</v>
      </c>
    </row>
    <row r="151" spans="1:14" x14ac:dyDescent="0.3">
      <c r="A151" s="8">
        <v>148</v>
      </c>
      <c r="B151" s="4">
        <v>6.2</v>
      </c>
      <c r="C151" s="4">
        <v>3.4</v>
      </c>
      <c r="D151" s="4">
        <v>5.4</v>
      </c>
      <c r="E151" s="4">
        <v>2.2999999999999998</v>
      </c>
      <c r="F151" s="32" t="s">
        <v>7</v>
      </c>
      <c r="G151" s="9">
        <v>21.08</v>
      </c>
      <c r="H151" s="9">
        <v>1.8235294117647061</v>
      </c>
      <c r="I151" s="9" t="s">
        <v>66</v>
      </c>
      <c r="J151" s="9">
        <v>12.42</v>
      </c>
      <c r="K151" s="9">
        <v>2.347826086956522</v>
      </c>
      <c r="L151" s="9" t="s">
        <v>66</v>
      </c>
      <c r="M151" s="27" t="s">
        <v>44</v>
      </c>
      <c r="N151" s="17">
        <v>7</v>
      </c>
    </row>
    <row r="152" spans="1:14" x14ac:dyDescent="0.3">
      <c r="A152" s="54">
        <v>149</v>
      </c>
      <c r="B152" s="53">
        <v>4.9000000000000004</v>
      </c>
      <c r="C152" s="37">
        <v>3</v>
      </c>
      <c r="D152" s="37">
        <v>5.0999999999999996</v>
      </c>
      <c r="E152" s="37">
        <v>1.8</v>
      </c>
      <c r="F152" s="35" t="s">
        <v>7</v>
      </c>
      <c r="G152" s="34">
        <v>17.700000000000003</v>
      </c>
      <c r="H152" s="34">
        <v>1.9666666666666668</v>
      </c>
      <c r="I152" s="34" t="s">
        <v>66</v>
      </c>
      <c r="J152" s="34">
        <v>9.18</v>
      </c>
      <c r="K152" s="34">
        <v>2.833333333333333</v>
      </c>
      <c r="L152" s="34" t="s">
        <v>66</v>
      </c>
      <c r="M152" s="34" t="s">
        <v>50</v>
      </c>
      <c r="N152" s="36">
        <v>9</v>
      </c>
    </row>
    <row r="153" spans="1:14" x14ac:dyDescent="0.3">
      <c r="A153" s="54">
        <v>149</v>
      </c>
      <c r="B153" s="53">
        <v>5.9</v>
      </c>
      <c r="C153" s="37">
        <v>3</v>
      </c>
      <c r="D153" s="37">
        <v>5.0999999999999996</v>
      </c>
      <c r="E153" s="37">
        <v>1.8</v>
      </c>
      <c r="F153" s="35" t="s">
        <v>7</v>
      </c>
      <c r="G153" s="34">
        <v>17.700000000000003</v>
      </c>
      <c r="H153" s="34">
        <v>1.9666666666666668</v>
      </c>
      <c r="I153" s="34" t="s">
        <v>66</v>
      </c>
      <c r="J153" s="34">
        <v>9.18</v>
      </c>
      <c r="K153" s="34">
        <v>2.833333333333333</v>
      </c>
      <c r="L153" s="34" t="s">
        <v>66</v>
      </c>
      <c r="M153" s="34" t="s">
        <v>50</v>
      </c>
      <c r="N153" s="36">
        <v>9</v>
      </c>
    </row>
  </sheetData>
  <autoFilter ref="A1:N152" xr:uid="{C428F67F-9835-416B-BB43-BB8DC1E74B82}">
    <sortState xmlns:xlrd2="http://schemas.microsoft.com/office/spreadsheetml/2017/richdata2" ref="A2:N152">
      <sortCondition ref="A1:A152"/>
    </sortState>
  </autoFilter>
  <conditionalFormatting sqref="A1:XFD1048576">
    <cfRule type="expression" dxfId="50" priority="1">
      <formula>_xlfn.ISFORMULA(A1)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B8D1-686E-4861-8D22-791DC973A5A6}">
  <sheetPr>
    <tabColor rgb="FF0070C0"/>
  </sheetPr>
  <dimension ref="A1:L40"/>
  <sheetViews>
    <sheetView topLeftCell="A22" workbookViewId="0">
      <selection activeCell="N44" sqref="N44"/>
    </sheetView>
  </sheetViews>
  <sheetFormatPr defaultRowHeight="14.4" x14ac:dyDescent="0.3"/>
  <cols>
    <col min="1" max="1" width="17.21875" style="3" bestFit="1" customWidth="1"/>
    <col min="2" max="10" width="11" style="21" customWidth="1"/>
    <col min="11" max="11" width="11.5546875" style="3" bestFit="1" customWidth="1"/>
    <col min="12" max="16384" width="8.88671875" style="3"/>
  </cols>
  <sheetData>
    <row r="1" spans="1:12" x14ac:dyDescent="0.3">
      <c r="L1" s="13" t="s">
        <v>96</v>
      </c>
    </row>
    <row r="3" spans="1:12" ht="28.8" x14ac:dyDescent="0.3">
      <c r="A3" s="11" t="s">
        <v>93</v>
      </c>
      <c r="B3" s="38" t="s">
        <v>64</v>
      </c>
    </row>
    <row r="4" spans="1:12" x14ac:dyDescent="0.3">
      <c r="A4" s="11" t="s">
        <v>13</v>
      </c>
      <c r="B4" s="21">
        <v>3</v>
      </c>
      <c r="C4" s="21">
        <v>4</v>
      </c>
      <c r="D4" s="21">
        <v>5</v>
      </c>
      <c r="E4" s="21">
        <v>6</v>
      </c>
      <c r="F4" s="21">
        <v>7</v>
      </c>
      <c r="G4" s="21">
        <v>8</v>
      </c>
      <c r="H4" s="21">
        <v>9</v>
      </c>
      <c r="I4" s="21">
        <v>99</v>
      </c>
      <c r="J4" s="21" t="s">
        <v>14</v>
      </c>
    </row>
    <row r="5" spans="1:12" x14ac:dyDescent="0.3">
      <c r="A5" s="12" t="s">
        <v>65</v>
      </c>
      <c r="B5" s="39">
        <v>3</v>
      </c>
      <c r="C5" s="39">
        <v>13</v>
      </c>
      <c r="D5" s="39">
        <v>15</v>
      </c>
      <c r="E5" s="39">
        <v>14</v>
      </c>
      <c r="F5" s="39">
        <v>9</v>
      </c>
      <c r="G5" s="39">
        <v>13</v>
      </c>
      <c r="H5" s="39">
        <v>5</v>
      </c>
      <c r="I5" s="39">
        <v>1</v>
      </c>
      <c r="J5" s="39">
        <v>73</v>
      </c>
    </row>
    <row r="6" spans="1:12" x14ac:dyDescent="0.3">
      <c r="A6" s="12" t="s">
        <v>91</v>
      </c>
      <c r="B6" s="39">
        <v>1</v>
      </c>
      <c r="C6" s="39"/>
      <c r="D6" s="39"/>
      <c r="E6" s="39"/>
      <c r="F6" s="39"/>
      <c r="G6" s="39"/>
      <c r="H6" s="39"/>
      <c r="I6" s="39"/>
      <c r="J6" s="39">
        <v>1</v>
      </c>
    </row>
    <row r="7" spans="1:12" x14ac:dyDescent="0.3">
      <c r="A7" s="12" t="s">
        <v>66</v>
      </c>
      <c r="B7" s="39">
        <v>1</v>
      </c>
      <c r="C7" s="39">
        <v>3</v>
      </c>
      <c r="D7" s="39">
        <v>8</v>
      </c>
      <c r="E7" s="39">
        <v>9</v>
      </c>
      <c r="F7" s="39">
        <v>8</v>
      </c>
      <c r="G7" s="39">
        <v>8</v>
      </c>
      <c r="H7" s="39">
        <v>7</v>
      </c>
      <c r="I7" s="39"/>
      <c r="J7" s="39">
        <v>44</v>
      </c>
    </row>
    <row r="8" spans="1:12" x14ac:dyDescent="0.3">
      <c r="A8" s="12" t="s">
        <v>67</v>
      </c>
      <c r="B8" s="39">
        <v>6</v>
      </c>
      <c r="C8" s="39">
        <v>10</v>
      </c>
      <c r="D8" s="39">
        <v>6</v>
      </c>
      <c r="E8" s="39">
        <v>8</v>
      </c>
      <c r="F8" s="39">
        <v>3</v>
      </c>
      <c r="G8" s="39"/>
      <c r="H8" s="39"/>
      <c r="I8" s="39"/>
      <c r="J8" s="39">
        <v>33</v>
      </c>
    </row>
    <row r="9" spans="1:12" x14ac:dyDescent="0.3">
      <c r="A9" s="12" t="s">
        <v>14</v>
      </c>
      <c r="B9" s="39">
        <v>11</v>
      </c>
      <c r="C9" s="39">
        <v>26</v>
      </c>
      <c r="D9" s="39">
        <v>29</v>
      </c>
      <c r="E9" s="39">
        <v>31</v>
      </c>
      <c r="F9" s="39">
        <v>20</v>
      </c>
      <c r="G9" s="39">
        <v>21</v>
      </c>
      <c r="H9" s="39">
        <v>12</v>
      </c>
      <c r="I9" s="39">
        <v>1</v>
      </c>
      <c r="J9" s="39">
        <v>151</v>
      </c>
    </row>
    <row r="14" spans="1:12" x14ac:dyDescent="0.3">
      <c r="A14" s="42" t="s">
        <v>97</v>
      </c>
    </row>
    <row r="15" spans="1:12" ht="28.8" x14ac:dyDescent="0.3">
      <c r="A15" s="20" t="s">
        <v>94</v>
      </c>
      <c r="B15" s="40">
        <v>3</v>
      </c>
      <c r="C15" s="40">
        <v>4</v>
      </c>
      <c r="D15" s="40">
        <v>5</v>
      </c>
      <c r="E15" s="40">
        <v>6</v>
      </c>
      <c r="F15" s="40">
        <v>7</v>
      </c>
      <c r="G15" s="40">
        <v>8</v>
      </c>
      <c r="H15" s="40">
        <v>9</v>
      </c>
      <c r="I15" s="40">
        <v>99</v>
      </c>
      <c r="J15" s="40" t="s">
        <v>14</v>
      </c>
      <c r="K15" s="3" t="s">
        <v>95</v>
      </c>
    </row>
    <row r="16" spans="1:12" x14ac:dyDescent="0.3">
      <c r="A16" s="20" t="s">
        <v>65</v>
      </c>
      <c r="B16" s="41">
        <v>3</v>
      </c>
      <c r="C16" s="41">
        <v>13</v>
      </c>
      <c r="D16" s="41">
        <v>15</v>
      </c>
      <c r="E16" s="41">
        <v>14</v>
      </c>
      <c r="F16" s="41">
        <v>9</v>
      </c>
      <c r="G16" s="41">
        <v>13</v>
      </c>
      <c r="H16" s="41">
        <v>5</v>
      </c>
      <c r="I16" s="41">
        <v>1</v>
      </c>
      <c r="J16" s="41">
        <v>73</v>
      </c>
      <c r="K16" s="3">
        <f>J16/$J$20</f>
        <v>0.48344370860927155</v>
      </c>
    </row>
    <row r="17" spans="1:11" x14ac:dyDescent="0.3">
      <c r="A17" s="20" t="s">
        <v>91</v>
      </c>
      <c r="B17" s="41">
        <v>1</v>
      </c>
      <c r="C17" s="41"/>
      <c r="D17" s="41"/>
      <c r="E17" s="41"/>
      <c r="F17" s="41"/>
      <c r="G17" s="41"/>
      <c r="H17" s="41"/>
      <c r="I17" s="41"/>
      <c r="J17" s="41">
        <v>1</v>
      </c>
      <c r="K17" s="3">
        <f t="shared" ref="K17:K19" si="0">J17/$J$20</f>
        <v>6.6225165562913907E-3</v>
      </c>
    </row>
    <row r="18" spans="1:11" x14ac:dyDescent="0.3">
      <c r="A18" s="20" t="s">
        <v>66</v>
      </c>
      <c r="B18" s="41">
        <v>1</v>
      </c>
      <c r="C18" s="41">
        <v>3</v>
      </c>
      <c r="D18" s="41">
        <v>8</v>
      </c>
      <c r="E18" s="41">
        <v>9</v>
      </c>
      <c r="F18" s="41">
        <v>8</v>
      </c>
      <c r="G18" s="41">
        <v>8</v>
      </c>
      <c r="H18" s="41">
        <v>7</v>
      </c>
      <c r="I18" s="41"/>
      <c r="J18" s="41">
        <v>44</v>
      </c>
      <c r="K18" s="3">
        <f t="shared" si="0"/>
        <v>0.29139072847682118</v>
      </c>
    </row>
    <row r="19" spans="1:11" x14ac:dyDescent="0.3">
      <c r="A19" s="20" t="s">
        <v>67</v>
      </c>
      <c r="B19" s="41">
        <v>6</v>
      </c>
      <c r="C19" s="41">
        <v>10</v>
      </c>
      <c r="D19" s="41">
        <v>6</v>
      </c>
      <c r="E19" s="41">
        <v>8</v>
      </c>
      <c r="F19" s="41">
        <v>3</v>
      </c>
      <c r="G19" s="41"/>
      <c r="H19" s="41"/>
      <c r="I19" s="41"/>
      <c r="J19" s="41">
        <v>33</v>
      </c>
      <c r="K19" s="3">
        <f t="shared" si="0"/>
        <v>0.2185430463576159</v>
      </c>
    </row>
    <row r="20" spans="1:11" x14ac:dyDescent="0.3">
      <c r="A20" s="20" t="s">
        <v>14</v>
      </c>
      <c r="B20" s="41">
        <v>11</v>
      </c>
      <c r="C20" s="41">
        <v>26</v>
      </c>
      <c r="D20" s="41">
        <v>29</v>
      </c>
      <c r="E20" s="41">
        <v>31</v>
      </c>
      <c r="F20" s="41">
        <v>20</v>
      </c>
      <c r="G20" s="41">
        <v>21</v>
      </c>
      <c r="H20" s="41">
        <v>12</v>
      </c>
      <c r="I20" s="41">
        <v>1</v>
      </c>
      <c r="J20" s="41">
        <v>151</v>
      </c>
    </row>
    <row r="21" spans="1:11" x14ac:dyDescent="0.3">
      <c r="A21" s="3" t="s">
        <v>95</v>
      </c>
      <c r="B21" s="21">
        <f>B20/$J$20</f>
        <v>7.2847682119205295E-2</v>
      </c>
      <c r="C21" s="21">
        <f t="shared" ref="C21:I21" si="1">C20/$J$20</f>
        <v>0.17218543046357615</v>
      </c>
      <c r="D21" s="21">
        <f t="shared" si="1"/>
        <v>0.19205298013245034</v>
      </c>
      <c r="E21" s="21">
        <f t="shared" si="1"/>
        <v>0.20529801324503311</v>
      </c>
      <c r="F21" s="21">
        <f t="shared" si="1"/>
        <v>0.13245033112582782</v>
      </c>
      <c r="G21" s="21">
        <f t="shared" si="1"/>
        <v>0.13907284768211919</v>
      </c>
      <c r="H21" s="21">
        <f t="shared" si="1"/>
        <v>7.9470198675496692E-2</v>
      </c>
      <c r="I21" s="21">
        <f t="shared" si="1"/>
        <v>6.6225165562913907E-3</v>
      </c>
    </row>
    <row r="24" spans="1:11" x14ac:dyDescent="0.3">
      <c r="A24" s="42" t="s">
        <v>98</v>
      </c>
    </row>
    <row r="25" spans="1:11" ht="28.8" x14ac:dyDescent="0.3">
      <c r="A25" s="20" t="s">
        <v>94</v>
      </c>
      <c r="B25" s="40">
        <v>3</v>
      </c>
      <c r="C25" s="40">
        <v>4</v>
      </c>
      <c r="D25" s="40">
        <v>5</v>
      </c>
      <c r="E25" s="40">
        <v>6</v>
      </c>
      <c r="F25" s="40">
        <v>7</v>
      </c>
      <c r="G25" s="40">
        <v>8</v>
      </c>
      <c r="H25" s="40">
        <v>9</v>
      </c>
      <c r="I25" s="40">
        <v>99</v>
      </c>
    </row>
    <row r="26" spans="1:11" x14ac:dyDescent="0.3">
      <c r="A26" s="20" t="s">
        <v>65</v>
      </c>
      <c r="B26" s="41">
        <f>$K16*B$21*$J$20</f>
        <v>5.3178807947019866</v>
      </c>
      <c r="C26" s="41">
        <f t="shared" ref="C26:I26" si="2">$K16*C$21*$J$20</f>
        <v>12.569536423841059</v>
      </c>
      <c r="D26" s="41">
        <f t="shared" si="2"/>
        <v>14.019867549668875</v>
      </c>
      <c r="E26" s="41">
        <f t="shared" si="2"/>
        <v>14.986754966887419</v>
      </c>
      <c r="F26" s="41">
        <f t="shared" si="2"/>
        <v>9.6688741721854328</v>
      </c>
      <c r="G26" s="41">
        <f t="shared" si="2"/>
        <v>10.152317880794701</v>
      </c>
      <c r="H26" s="41">
        <f t="shared" si="2"/>
        <v>5.8013245033112586</v>
      </c>
      <c r="I26" s="41">
        <f t="shared" si="2"/>
        <v>0.48344370860927155</v>
      </c>
    </row>
    <row r="27" spans="1:11" x14ac:dyDescent="0.3">
      <c r="A27" s="20" t="s">
        <v>91</v>
      </c>
      <c r="B27" s="41">
        <f t="shared" ref="B27:I27" si="3">$K17*B$21*$J$20</f>
        <v>7.2847682119205295E-2</v>
      </c>
      <c r="C27" s="41">
        <f t="shared" si="3"/>
        <v>0.17218543046357618</v>
      </c>
      <c r="D27" s="41">
        <f t="shared" si="3"/>
        <v>0.19205298013245034</v>
      </c>
      <c r="E27" s="41">
        <f t="shared" si="3"/>
        <v>0.20529801324503311</v>
      </c>
      <c r="F27" s="41">
        <f t="shared" si="3"/>
        <v>0.13245033112582782</v>
      </c>
      <c r="G27" s="41">
        <f t="shared" si="3"/>
        <v>0.13907284768211919</v>
      </c>
      <c r="H27" s="41">
        <f t="shared" si="3"/>
        <v>7.9470198675496692E-2</v>
      </c>
      <c r="I27" s="41">
        <f t="shared" si="3"/>
        <v>6.6225165562913907E-3</v>
      </c>
    </row>
    <row r="28" spans="1:11" x14ac:dyDescent="0.3">
      <c r="A28" s="20" t="s">
        <v>66</v>
      </c>
      <c r="B28" s="41">
        <f t="shared" ref="B28:I28" si="4">$K18*B$21*$J$20</f>
        <v>3.2052980132450326</v>
      </c>
      <c r="C28" s="41">
        <f t="shared" si="4"/>
        <v>7.5761589403973497</v>
      </c>
      <c r="D28" s="41">
        <f t="shared" si="4"/>
        <v>8.4503311258278142</v>
      </c>
      <c r="E28" s="41">
        <f t="shared" si="4"/>
        <v>9.033112582781456</v>
      </c>
      <c r="F28" s="41">
        <f t="shared" si="4"/>
        <v>5.8278145695364243</v>
      </c>
      <c r="G28" s="41">
        <f t="shared" si="4"/>
        <v>6.1192052980132443</v>
      </c>
      <c r="H28" s="41">
        <f t="shared" si="4"/>
        <v>3.4966887417218544</v>
      </c>
      <c r="I28" s="41">
        <f t="shared" si="4"/>
        <v>0.29139072847682118</v>
      </c>
    </row>
    <row r="29" spans="1:11" x14ac:dyDescent="0.3">
      <c r="A29" s="20" t="s">
        <v>67</v>
      </c>
      <c r="B29" s="41">
        <f t="shared" ref="B29:I29" si="5">$K19*B$21*$J$20</f>
        <v>2.4039735099337749</v>
      </c>
      <c r="C29" s="41">
        <f t="shared" si="5"/>
        <v>5.6821192052980134</v>
      </c>
      <c r="D29" s="41">
        <f t="shared" si="5"/>
        <v>6.3377483443708611</v>
      </c>
      <c r="E29" s="41">
        <f t="shared" si="5"/>
        <v>6.7748344370860929</v>
      </c>
      <c r="F29" s="41">
        <f t="shared" si="5"/>
        <v>4.370860927152318</v>
      </c>
      <c r="G29" s="41">
        <f t="shared" si="5"/>
        <v>4.589403973509933</v>
      </c>
      <c r="H29" s="41">
        <f t="shared" si="5"/>
        <v>2.6225165562913908</v>
      </c>
      <c r="I29" s="41">
        <f t="shared" si="5"/>
        <v>0.2185430463576159</v>
      </c>
    </row>
    <row r="32" spans="1:11" x14ac:dyDescent="0.3">
      <c r="A32" s="42" t="s">
        <v>99</v>
      </c>
      <c r="B32" s="41">
        <f>(B16-B26)^2/B26</f>
        <v>1.0102842816260216</v>
      </c>
      <c r="C32" s="41">
        <f t="shared" ref="C32:I32" si="6">(C16-C26)^2/C26</f>
        <v>1.4741903293114412E-2</v>
      </c>
      <c r="D32" s="41">
        <f t="shared" si="6"/>
        <v>6.8521304982997758E-2</v>
      </c>
      <c r="E32" s="41">
        <f t="shared" si="6"/>
        <v>6.4969726056661861E-2</v>
      </c>
      <c r="F32" s="41">
        <f t="shared" si="6"/>
        <v>4.6271432459403371E-2</v>
      </c>
      <c r="G32" s="41">
        <f t="shared" si="6"/>
        <v>0.79876276011629421</v>
      </c>
      <c r="H32" s="41">
        <f t="shared" si="6"/>
        <v>0.11068523390486566</v>
      </c>
      <c r="I32" s="41">
        <f t="shared" si="6"/>
        <v>0.55193685929420289</v>
      </c>
    </row>
    <row r="33" spans="2:11" x14ac:dyDescent="0.3">
      <c r="B33" s="41">
        <f t="shared" ref="B33:I33" si="7">(B17-B27)^2/B27</f>
        <v>11.800120409391932</v>
      </c>
      <c r="C33" s="41">
        <f t="shared" si="7"/>
        <v>0.17218543046357618</v>
      </c>
      <c r="D33" s="41">
        <f t="shared" si="7"/>
        <v>0.19205298013245034</v>
      </c>
      <c r="E33" s="41">
        <f t="shared" si="7"/>
        <v>0.20529801324503313</v>
      </c>
      <c r="F33" s="41">
        <f t="shared" si="7"/>
        <v>0.13245033112582782</v>
      </c>
      <c r="G33" s="41">
        <f t="shared" si="7"/>
        <v>0.13907284768211919</v>
      </c>
      <c r="H33" s="41">
        <f t="shared" si="7"/>
        <v>7.9470198675496692E-2</v>
      </c>
      <c r="I33" s="41">
        <f t="shared" si="7"/>
        <v>6.6225165562913907E-3</v>
      </c>
    </row>
    <row r="34" spans="2:11" x14ac:dyDescent="0.3">
      <c r="B34" s="41">
        <f t="shared" ref="B34:I34" si="8">(B18-B28)^2/B28</f>
        <v>1.5172814843194129</v>
      </c>
      <c r="C34" s="41">
        <f t="shared" si="8"/>
        <v>2.7640960033344131</v>
      </c>
      <c r="D34" s="41">
        <f t="shared" si="8"/>
        <v>2.3998837426560612E-2</v>
      </c>
      <c r="E34" s="41">
        <f t="shared" si="8"/>
        <v>1.2138043541589103E-4</v>
      </c>
      <c r="F34" s="41">
        <f t="shared" si="8"/>
        <v>0.80963275135460522</v>
      </c>
      <c r="G34" s="41">
        <f t="shared" si="8"/>
        <v>0.57807975688770441</v>
      </c>
      <c r="H34" s="41">
        <f t="shared" si="8"/>
        <v>3.5099463174794296</v>
      </c>
      <c r="I34" s="41">
        <f t="shared" si="8"/>
        <v>0.29139072847682118</v>
      </c>
    </row>
    <row r="35" spans="2:11" x14ac:dyDescent="0.3">
      <c r="B35" s="41">
        <f t="shared" ref="B35:I35" si="9">(B19-B29)^2/B29</f>
        <v>5.3791801215040227</v>
      </c>
      <c r="C35" s="41">
        <f t="shared" si="9"/>
        <v>3.2811868043656123</v>
      </c>
      <c r="D35" s="41">
        <f t="shared" si="9"/>
        <v>1.7999128069920507E-2</v>
      </c>
      <c r="E35" s="41">
        <f t="shared" si="9"/>
        <v>0.22155975477915227</v>
      </c>
      <c r="F35" s="41">
        <f t="shared" si="9"/>
        <v>0.42995183624322708</v>
      </c>
      <c r="G35" s="41">
        <f t="shared" si="9"/>
        <v>4.589403973509933</v>
      </c>
      <c r="H35" s="41">
        <f t="shared" si="9"/>
        <v>2.6225165562913908</v>
      </c>
      <c r="I35" s="41">
        <f t="shared" si="9"/>
        <v>0.2185430463576159</v>
      </c>
    </row>
    <row r="37" spans="2:11" ht="28.8" x14ac:dyDescent="0.3">
      <c r="E37" s="21" t="s">
        <v>100</v>
      </c>
      <c r="F37" s="21">
        <f>SUM(B32:I35)</f>
        <v>41.648334709841514</v>
      </c>
      <c r="J37" s="21" t="s">
        <v>101</v>
      </c>
      <c r="K37" s="3">
        <v>21</v>
      </c>
    </row>
    <row r="40" spans="2:11" x14ac:dyDescent="0.3">
      <c r="E40" s="21" t="s">
        <v>102</v>
      </c>
      <c r="F40" s="21">
        <f>_xlfn.CHISQ.DIST.RT(F37,21)</f>
        <v>4.6572063052992595E-3</v>
      </c>
    </row>
  </sheetData>
  <hyperlinks>
    <hyperlink ref="L1" r:id="rId2" xr:uid="{CD47A413-135A-4123-B233-F74E9D18B1A0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C421-0192-4880-A12B-BCDE791D94AD}">
  <sheetPr>
    <tabColor rgb="FF0070C0"/>
  </sheetPr>
  <dimension ref="A1:L39"/>
  <sheetViews>
    <sheetView topLeftCell="A22" workbookViewId="0">
      <selection activeCell="N44" sqref="N44"/>
    </sheetView>
  </sheetViews>
  <sheetFormatPr defaultRowHeight="14.4" x14ac:dyDescent="0.3"/>
  <cols>
    <col min="1" max="1" width="12.5546875" style="3" bestFit="1" customWidth="1"/>
    <col min="2" max="2" width="12" style="21" bestFit="1" customWidth="1"/>
    <col min="3" max="8" width="10.109375" style="21" customWidth="1"/>
    <col min="9" max="9" width="10.77734375" style="21" bestFit="1" customWidth="1"/>
    <col min="10" max="10" width="11" style="21" customWidth="1"/>
    <col min="11" max="11" width="11.5546875" style="3" bestFit="1" customWidth="1"/>
    <col min="12" max="16384" width="8.88671875" style="3"/>
  </cols>
  <sheetData>
    <row r="1" spans="1:12" x14ac:dyDescent="0.3">
      <c r="L1" s="13" t="s">
        <v>96</v>
      </c>
    </row>
    <row r="3" spans="1:12" ht="28.8" x14ac:dyDescent="0.3">
      <c r="A3" s="11" t="s">
        <v>93</v>
      </c>
      <c r="B3" s="38" t="s">
        <v>64</v>
      </c>
      <c r="J3"/>
    </row>
    <row r="4" spans="1:12" x14ac:dyDescent="0.3">
      <c r="A4" s="11" t="s">
        <v>13</v>
      </c>
      <c r="B4" s="21">
        <v>3</v>
      </c>
      <c r="C4" s="21">
        <v>4</v>
      </c>
      <c r="D4" s="21">
        <v>5</v>
      </c>
      <c r="E4" s="21">
        <v>6</v>
      </c>
      <c r="F4" s="21">
        <v>7</v>
      </c>
      <c r="G4" s="21">
        <v>8</v>
      </c>
      <c r="H4" s="21">
        <v>9</v>
      </c>
      <c r="I4" s="21" t="s">
        <v>14</v>
      </c>
      <c r="J4"/>
    </row>
    <row r="5" spans="1:12" x14ac:dyDescent="0.3">
      <c r="A5" s="12" t="s">
        <v>65</v>
      </c>
      <c r="B5" s="39">
        <v>4</v>
      </c>
      <c r="C5" s="39">
        <v>13</v>
      </c>
      <c r="D5" s="39">
        <v>15</v>
      </c>
      <c r="E5" s="39">
        <v>14</v>
      </c>
      <c r="F5" s="39">
        <v>9</v>
      </c>
      <c r="G5" s="39">
        <v>13</v>
      </c>
      <c r="H5" s="39">
        <v>6</v>
      </c>
      <c r="I5" s="39">
        <v>74</v>
      </c>
      <c r="J5"/>
    </row>
    <row r="6" spans="1:12" x14ac:dyDescent="0.3">
      <c r="A6" s="12" t="s">
        <v>66</v>
      </c>
      <c r="B6" s="39">
        <v>1</v>
      </c>
      <c r="C6" s="39">
        <v>3</v>
      </c>
      <c r="D6" s="39">
        <v>7</v>
      </c>
      <c r="E6" s="39">
        <v>9</v>
      </c>
      <c r="F6" s="39">
        <v>8</v>
      </c>
      <c r="G6" s="39">
        <v>8</v>
      </c>
      <c r="H6" s="39">
        <v>7</v>
      </c>
      <c r="I6" s="39">
        <v>43</v>
      </c>
      <c r="J6"/>
    </row>
    <row r="7" spans="1:12" x14ac:dyDescent="0.3">
      <c r="A7" s="12" t="s">
        <v>67</v>
      </c>
      <c r="B7" s="39">
        <v>6</v>
      </c>
      <c r="C7" s="39">
        <v>10</v>
      </c>
      <c r="D7" s="39">
        <v>6</v>
      </c>
      <c r="E7" s="39">
        <v>8</v>
      </c>
      <c r="F7" s="39">
        <v>3</v>
      </c>
      <c r="G7" s="39"/>
      <c r="H7" s="39"/>
      <c r="I7" s="39">
        <v>33</v>
      </c>
      <c r="J7"/>
    </row>
    <row r="8" spans="1:12" x14ac:dyDescent="0.3">
      <c r="A8" s="12" t="s">
        <v>14</v>
      </c>
      <c r="B8" s="39">
        <v>11</v>
      </c>
      <c r="C8" s="39">
        <v>26</v>
      </c>
      <c r="D8" s="39">
        <v>28</v>
      </c>
      <c r="E8" s="39">
        <v>31</v>
      </c>
      <c r="F8" s="39">
        <v>20</v>
      </c>
      <c r="G8" s="39">
        <v>21</v>
      </c>
      <c r="H8" s="39">
        <v>13</v>
      </c>
      <c r="I8" s="39">
        <v>150</v>
      </c>
      <c r="J8"/>
    </row>
    <row r="9" spans="1:12" x14ac:dyDescent="0.3">
      <c r="A9"/>
      <c r="B9"/>
      <c r="C9"/>
      <c r="D9"/>
      <c r="E9"/>
      <c r="F9"/>
      <c r="G9"/>
      <c r="H9"/>
      <c r="I9"/>
      <c r="J9"/>
    </row>
    <row r="14" spans="1:12" x14ac:dyDescent="0.3">
      <c r="A14" s="42" t="s">
        <v>97</v>
      </c>
    </row>
    <row r="15" spans="1:12" ht="29.4" thickBot="1" x14ac:dyDescent="0.35">
      <c r="A15" s="20" t="s">
        <v>94</v>
      </c>
      <c r="B15" s="40">
        <v>3</v>
      </c>
      <c r="C15" s="40">
        <v>4</v>
      </c>
      <c r="D15" s="40">
        <v>5</v>
      </c>
      <c r="E15" s="40">
        <v>6</v>
      </c>
      <c r="F15" s="40">
        <v>7</v>
      </c>
      <c r="G15" s="40">
        <v>8</v>
      </c>
      <c r="H15" s="40">
        <v>9</v>
      </c>
      <c r="I15" s="40"/>
      <c r="J15" s="40" t="s">
        <v>14</v>
      </c>
      <c r="K15" s="3" t="s">
        <v>95</v>
      </c>
    </row>
    <row r="16" spans="1:12" x14ac:dyDescent="0.3">
      <c r="A16" s="20" t="s">
        <v>65</v>
      </c>
      <c r="B16" s="45">
        <v>4</v>
      </c>
      <c r="C16" s="46">
        <v>13</v>
      </c>
      <c r="D16" s="46">
        <v>15</v>
      </c>
      <c r="E16" s="46">
        <v>14</v>
      </c>
      <c r="F16" s="46">
        <v>9</v>
      </c>
      <c r="G16" s="46">
        <v>13</v>
      </c>
      <c r="H16" s="47">
        <v>6</v>
      </c>
      <c r="I16" s="43"/>
      <c r="J16" s="41">
        <v>74</v>
      </c>
      <c r="K16" s="3">
        <f>J16/$J$20</f>
        <v>0.49333333333333335</v>
      </c>
    </row>
    <row r="17" spans="1:11" x14ac:dyDescent="0.3">
      <c r="A17" s="20" t="s">
        <v>66</v>
      </c>
      <c r="B17" s="48">
        <v>1</v>
      </c>
      <c r="C17" s="41">
        <v>3</v>
      </c>
      <c r="D17" s="41">
        <v>7</v>
      </c>
      <c r="E17" s="41">
        <v>9</v>
      </c>
      <c r="F17" s="41">
        <v>8</v>
      </c>
      <c r="G17" s="41">
        <v>8</v>
      </c>
      <c r="H17" s="49">
        <v>7</v>
      </c>
      <c r="I17" s="43"/>
      <c r="J17" s="41">
        <v>43</v>
      </c>
      <c r="K17" s="3">
        <f t="shared" ref="K17:K19" si="0">J17/$J$20</f>
        <v>0.28666666666666668</v>
      </c>
    </row>
    <row r="18" spans="1:11" ht="15" thickBot="1" x14ac:dyDescent="0.35">
      <c r="A18" s="20" t="s">
        <v>67</v>
      </c>
      <c r="B18" s="50">
        <v>6</v>
      </c>
      <c r="C18" s="51">
        <v>10</v>
      </c>
      <c r="D18" s="51">
        <v>6</v>
      </c>
      <c r="E18" s="51">
        <v>8</v>
      </c>
      <c r="F18" s="51">
        <v>3</v>
      </c>
      <c r="G18" s="51"/>
      <c r="H18" s="52"/>
      <c r="I18" s="43"/>
      <c r="J18" s="41">
        <v>33</v>
      </c>
      <c r="K18" s="3">
        <f t="shared" si="0"/>
        <v>0.22</v>
      </c>
    </row>
    <row r="19" spans="1:11" x14ac:dyDescent="0.3">
      <c r="A19" s="20"/>
      <c r="B19" s="44"/>
      <c r="C19" s="44"/>
      <c r="D19" s="44"/>
      <c r="E19" s="44"/>
      <c r="F19" s="44"/>
      <c r="G19" s="44"/>
      <c r="H19" s="44"/>
      <c r="I19" s="41"/>
      <c r="J19" s="41"/>
      <c r="K19" s="3">
        <f t="shared" si="0"/>
        <v>0</v>
      </c>
    </row>
    <row r="20" spans="1:11" x14ac:dyDescent="0.3">
      <c r="A20" s="20" t="s">
        <v>14</v>
      </c>
      <c r="B20" s="41">
        <v>11</v>
      </c>
      <c r="C20" s="41">
        <v>26</v>
      </c>
      <c r="D20" s="41">
        <v>28</v>
      </c>
      <c r="E20" s="41">
        <v>31</v>
      </c>
      <c r="F20" s="41">
        <v>20</v>
      </c>
      <c r="G20" s="41">
        <v>21</v>
      </c>
      <c r="H20" s="41">
        <v>13</v>
      </c>
      <c r="I20" s="41"/>
      <c r="J20" s="41">
        <v>150</v>
      </c>
    </row>
    <row r="21" spans="1:11" x14ac:dyDescent="0.3">
      <c r="A21" s="3" t="s">
        <v>95</v>
      </c>
      <c r="B21" s="21">
        <f>B20/$J$20</f>
        <v>7.3333333333333334E-2</v>
      </c>
      <c r="C21" s="21">
        <f t="shared" ref="C21:H21" si="1">C20/$J$20</f>
        <v>0.17333333333333334</v>
      </c>
      <c r="D21" s="21">
        <f t="shared" si="1"/>
        <v>0.18666666666666668</v>
      </c>
      <c r="E21" s="21">
        <f t="shared" si="1"/>
        <v>0.20666666666666667</v>
      </c>
      <c r="F21" s="21">
        <f t="shared" si="1"/>
        <v>0.13333333333333333</v>
      </c>
      <c r="G21" s="21">
        <f t="shared" si="1"/>
        <v>0.14000000000000001</v>
      </c>
      <c r="H21" s="21">
        <f t="shared" si="1"/>
        <v>8.666666666666667E-2</v>
      </c>
      <c r="I21" s="21">
        <f t="shared" ref="I21" si="2">I20/$J$20</f>
        <v>0</v>
      </c>
    </row>
    <row r="24" spans="1:11" x14ac:dyDescent="0.3">
      <c r="A24" s="42" t="s">
        <v>98</v>
      </c>
    </row>
    <row r="25" spans="1:11" ht="29.4" thickBot="1" x14ac:dyDescent="0.35">
      <c r="A25" s="20" t="s">
        <v>94</v>
      </c>
      <c r="B25" s="40">
        <v>3</v>
      </c>
      <c r="C25" s="40">
        <v>4</v>
      </c>
      <c r="D25" s="40">
        <v>5</v>
      </c>
      <c r="E25" s="40">
        <v>6</v>
      </c>
      <c r="F25" s="40">
        <v>7</v>
      </c>
      <c r="G25" s="40">
        <v>8</v>
      </c>
      <c r="H25" s="40">
        <v>9</v>
      </c>
      <c r="I25" s="40"/>
    </row>
    <row r="26" spans="1:11" x14ac:dyDescent="0.3">
      <c r="A26" s="20" t="s">
        <v>65</v>
      </c>
      <c r="B26" s="45">
        <f>$K16*B$21*$J$20</f>
        <v>5.4266666666666667</v>
      </c>
      <c r="C26" s="46">
        <f t="shared" ref="C26:I26" si="3">$K16*C$21*$J$20</f>
        <v>12.826666666666668</v>
      </c>
      <c r="D26" s="46">
        <f t="shared" si="3"/>
        <v>13.813333333333334</v>
      </c>
      <c r="E26" s="46">
        <f t="shared" si="3"/>
        <v>15.293333333333335</v>
      </c>
      <c r="F26" s="46">
        <f t="shared" si="3"/>
        <v>9.8666666666666671</v>
      </c>
      <c r="G26" s="46">
        <f t="shared" si="3"/>
        <v>10.360000000000001</v>
      </c>
      <c r="H26" s="47">
        <f t="shared" si="3"/>
        <v>6.413333333333334</v>
      </c>
      <c r="I26" s="43">
        <f t="shared" si="3"/>
        <v>0</v>
      </c>
    </row>
    <row r="27" spans="1:11" x14ac:dyDescent="0.3">
      <c r="A27" s="20" t="s">
        <v>66</v>
      </c>
      <c r="B27" s="48">
        <f t="shared" ref="B27:I29" si="4">$K17*B$21*$J$20</f>
        <v>3.1533333333333333</v>
      </c>
      <c r="C27" s="41">
        <f t="shared" si="4"/>
        <v>7.453333333333334</v>
      </c>
      <c r="D27" s="41">
        <f t="shared" si="4"/>
        <v>8.0266666666666673</v>
      </c>
      <c r="E27" s="41">
        <f t="shared" si="4"/>
        <v>8.8866666666666667</v>
      </c>
      <c r="F27" s="41">
        <f t="shared" si="4"/>
        <v>5.7333333333333343</v>
      </c>
      <c r="G27" s="41">
        <f t="shared" si="4"/>
        <v>6.0200000000000014</v>
      </c>
      <c r="H27" s="49">
        <f t="shared" si="4"/>
        <v>3.726666666666667</v>
      </c>
      <c r="I27" s="43">
        <f t="shared" si="4"/>
        <v>0</v>
      </c>
    </row>
    <row r="28" spans="1:11" ht="15" thickBot="1" x14ac:dyDescent="0.35">
      <c r="A28" s="20" t="s">
        <v>67</v>
      </c>
      <c r="B28" s="50">
        <f t="shared" si="4"/>
        <v>2.42</v>
      </c>
      <c r="C28" s="51">
        <f t="shared" si="4"/>
        <v>5.72</v>
      </c>
      <c r="D28" s="51">
        <f t="shared" si="4"/>
        <v>6.16</v>
      </c>
      <c r="E28" s="51">
        <f t="shared" si="4"/>
        <v>6.82</v>
      </c>
      <c r="F28" s="51">
        <f t="shared" si="4"/>
        <v>4.4000000000000004</v>
      </c>
      <c r="G28" s="51">
        <f t="shared" si="4"/>
        <v>4.620000000000001</v>
      </c>
      <c r="H28" s="52">
        <f t="shared" si="4"/>
        <v>2.86</v>
      </c>
      <c r="I28" s="43">
        <f t="shared" si="4"/>
        <v>0</v>
      </c>
    </row>
    <row r="29" spans="1:11" x14ac:dyDescent="0.3">
      <c r="A29" s="20"/>
      <c r="B29" s="44">
        <f t="shared" si="4"/>
        <v>0</v>
      </c>
      <c r="C29" s="44">
        <f t="shared" si="4"/>
        <v>0</v>
      </c>
      <c r="D29" s="44">
        <f t="shared" si="4"/>
        <v>0</v>
      </c>
      <c r="E29" s="44">
        <f t="shared" si="4"/>
        <v>0</v>
      </c>
      <c r="F29" s="44">
        <f t="shared" si="4"/>
        <v>0</v>
      </c>
      <c r="G29" s="44">
        <f t="shared" si="4"/>
        <v>0</v>
      </c>
      <c r="H29" s="44">
        <f t="shared" si="4"/>
        <v>0</v>
      </c>
      <c r="I29" s="41">
        <f t="shared" si="4"/>
        <v>0</v>
      </c>
    </row>
    <row r="32" spans="1:11" x14ac:dyDescent="0.3">
      <c r="A32" s="42" t="s">
        <v>99</v>
      </c>
      <c r="B32" s="41">
        <f>(B16-B26)^2/B26</f>
        <v>0.37506961506961511</v>
      </c>
      <c r="C32" s="41">
        <f t="shared" ref="C32:I32" si="5">(C16-C26)^2/C26</f>
        <v>2.3423423423423063E-3</v>
      </c>
      <c r="D32" s="41">
        <f t="shared" si="5"/>
        <v>0.10194337194337176</v>
      </c>
      <c r="E32" s="41">
        <f t="shared" si="5"/>
        <v>0.10937518163324639</v>
      </c>
      <c r="F32" s="41">
        <f t="shared" si="5"/>
        <v>7.6126126126126209E-2</v>
      </c>
      <c r="G32" s="41">
        <f t="shared" si="5"/>
        <v>0.67274131274131199</v>
      </c>
      <c r="H32" s="41">
        <f t="shared" si="5"/>
        <v>2.6638946638946722E-2</v>
      </c>
      <c r="I32" s="41" t="e">
        <f t="shared" si="5"/>
        <v>#DIV/0!</v>
      </c>
    </row>
    <row r="33" spans="2:11" x14ac:dyDescent="0.3">
      <c r="B33" s="41">
        <f t="shared" ref="B33:I35" si="6">(B17-B27)^2/B27</f>
        <v>1.4704580690627203</v>
      </c>
      <c r="C33" s="41">
        <f t="shared" si="6"/>
        <v>2.660846750149076</v>
      </c>
      <c r="D33" s="41">
        <f t="shared" si="6"/>
        <v>0.13131782945736448</v>
      </c>
      <c r="E33" s="41">
        <f t="shared" si="6"/>
        <v>1.4453613403350826E-3</v>
      </c>
      <c r="F33" s="41">
        <f t="shared" si="6"/>
        <v>0.89612403100775107</v>
      </c>
      <c r="G33" s="41">
        <f t="shared" si="6"/>
        <v>0.65122923588039761</v>
      </c>
      <c r="H33" s="41">
        <f t="shared" si="6"/>
        <v>2.8751460942158609</v>
      </c>
      <c r="I33" s="41" t="e">
        <f t="shared" si="6"/>
        <v>#DIV/0!</v>
      </c>
    </row>
    <row r="34" spans="2:11" x14ac:dyDescent="0.3">
      <c r="B34" s="41">
        <f t="shared" si="6"/>
        <v>5.2960330578512398</v>
      </c>
      <c r="C34" s="41">
        <f t="shared" si="6"/>
        <v>3.2025174825174827</v>
      </c>
      <c r="D34" s="41">
        <f t="shared" si="6"/>
        <v>4.1558441558441636E-3</v>
      </c>
      <c r="E34" s="41">
        <f t="shared" si="6"/>
        <v>0.20416422287390021</v>
      </c>
      <c r="F34" s="41">
        <f t="shared" si="6"/>
        <v>0.44545454545454566</v>
      </c>
      <c r="G34" s="41">
        <f t="shared" si="6"/>
        <v>4.620000000000001</v>
      </c>
      <c r="H34" s="41">
        <f t="shared" si="6"/>
        <v>2.86</v>
      </c>
      <c r="I34" s="41" t="e">
        <f t="shared" si="6"/>
        <v>#DIV/0!</v>
      </c>
    </row>
    <row r="35" spans="2:11" x14ac:dyDescent="0.3">
      <c r="B35" s="41" t="e">
        <f t="shared" si="6"/>
        <v>#DIV/0!</v>
      </c>
      <c r="C35" s="41" t="e">
        <f t="shared" si="6"/>
        <v>#DIV/0!</v>
      </c>
      <c r="D35" s="41" t="e">
        <f t="shared" si="6"/>
        <v>#DIV/0!</v>
      </c>
      <c r="E35" s="41" t="e">
        <f t="shared" si="6"/>
        <v>#DIV/0!</v>
      </c>
      <c r="F35" s="41" t="e">
        <f t="shared" si="6"/>
        <v>#DIV/0!</v>
      </c>
      <c r="G35" s="41" t="e">
        <f t="shared" si="6"/>
        <v>#DIV/0!</v>
      </c>
      <c r="H35" s="41" t="e">
        <f t="shared" si="6"/>
        <v>#DIV/0!</v>
      </c>
      <c r="I35" s="41" t="e">
        <f t="shared" si="6"/>
        <v>#DIV/0!</v>
      </c>
    </row>
    <row r="37" spans="2:11" ht="28.8" x14ac:dyDescent="0.3">
      <c r="E37" s="21" t="s">
        <v>100</v>
      </c>
      <c r="F37" s="21">
        <f>SUM(B32:H34)</f>
        <v>26.683129420461476</v>
      </c>
      <c r="J37" s="21" t="s">
        <v>101</v>
      </c>
      <c r="K37" s="3">
        <v>12</v>
      </c>
    </row>
    <row r="39" spans="2:11" x14ac:dyDescent="0.3">
      <c r="E39" s="21" t="s">
        <v>102</v>
      </c>
      <c r="F39" s="21">
        <f>_xlfn.CHISQ.DIST.RT(F37,12)</f>
        <v>8.5805989083723253E-3</v>
      </c>
    </row>
  </sheetData>
  <hyperlinks>
    <hyperlink ref="L1" r:id="rId2" xr:uid="{D82ADFBD-3D3E-4CE6-8F6D-FD5A471AA1B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</vt:lpstr>
      <vt:lpstr>ReadMe</vt:lpstr>
      <vt:lpstr>original</vt:lpstr>
      <vt:lpstr>enhanced1_formulas</vt:lpstr>
      <vt:lpstr>enhanced1_metadata</vt:lpstr>
      <vt:lpstr>enhanced1_copy_clean</vt:lpstr>
      <vt:lpstr>enhanced1_copy_with_errors</vt:lpstr>
      <vt:lpstr>Chi2-with_errors</vt:lpstr>
      <vt:lpstr>Chi2-clean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Bihari, Thomas</cp:lastModifiedBy>
  <dcterms:created xsi:type="dcterms:W3CDTF">2022-02-28T11:02:08Z</dcterms:created>
  <dcterms:modified xsi:type="dcterms:W3CDTF">2022-03-24T13:52:27Z</dcterms:modified>
</cp:coreProperties>
</file>